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Vize" sheetId="2" r:id="rId1"/>
    <sheet name="Final" sheetId="3" r:id="rId2"/>
    <sheet name="Sheet1" sheetId="1" r:id="rId3"/>
  </sheets>
  <calcPr calcId="152511"/>
</workbook>
</file>

<file path=xl/calcChain.xml><?xml version="1.0" encoding="utf-8"?>
<calcChain xmlns="http://schemas.openxmlformats.org/spreadsheetml/2006/main">
  <c r="O4" i="3" l="1"/>
  <c r="O5" i="3"/>
  <c r="O7" i="3"/>
  <c r="O9" i="3"/>
  <c r="O10" i="3"/>
  <c r="O6" i="3"/>
  <c r="O8" i="3"/>
  <c r="O12" i="3"/>
  <c r="O11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" i="3"/>
  <c r="K4" i="2" l="1"/>
  <c r="R12" i="2" l="1"/>
  <c r="R15" i="2"/>
  <c r="R13" i="2"/>
  <c r="R3" i="2"/>
  <c r="R5" i="2"/>
  <c r="R7" i="2"/>
  <c r="R6" i="2"/>
  <c r="R8" i="2"/>
  <c r="R9" i="2"/>
  <c r="R10" i="2"/>
  <c r="R11" i="2"/>
  <c r="R14" i="2"/>
  <c r="R4" i="2"/>
  <c r="R16" i="2"/>
  <c r="R17" i="2"/>
  <c r="R20" i="2"/>
  <c r="R18" i="2"/>
  <c r="R23" i="2"/>
  <c r="R24" i="2"/>
  <c r="R29" i="2"/>
  <c r="R31" i="2"/>
  <c r="R28" i="2"/>
  <c r="R25" i="2"/>
  <c r="R33" i="2"/>
  <c r="R21" i="2"/>
  <c r="R26" i="2"/>
  <c r="R19" i="2"/>
  <c r="R30" i="2"/>
  <c r="R22" i="2"/>
  <c r="R34" i="2"/>
  <c r="R27" i="2"/>
  <c r="R32" i="2"/>
  <c r="R32" i="3" l="1"/>
  <c r="P32" i="3"/>
  <c r="J32" i="3"/>
  <c r="R27" i="3"/>
  <c r="P27" i="3"/>
  <c r="J27" i="3"/>
  <c r="R34" i="3"/>
  <c r="P34" i="3"/>
  <c r="J34" i="3"/>
  <c r="T34" i="3" s="1"/>
  <c r="R22" i="3"/>
  <c r="P22" i="3"/>
  <c r="J22" i="3"/>
  <c r="R30" i="3"/>
  <c r="P30" i="3"/>
  <c r="J30" i="3"/>
  <c r="R19" i="3"/>
  <c r="P19" i="3"/>
  <c r="J19" i="3"/>
  <c r="R26" i="3"/>
  <c r="P26" i="3"/>
  <c r="J26" i="3"/>
  <c r="R31" i="3"/>
  <c r="P31" i="3"/>
  <c r="J31" i="3"/>
  <c r="R33" i="3"/>
  <c r="P33" i="3"/>
  <c r="J33" i="3"/>
  <c r="R25" i="3"/>
  <c r="P25" i="3"/>
  <c r="J25" i="3"/>
  <c r="T25" i="3" s="1"/>
  <c r="R28" i="3"/>
  <c r="P28" i="3"/>
  <c r="J28" i="3"/>
  <c r="T28" i="3" s="1"/>
  <c r="R21" i="3"/>
  <c r="P21" i="3"/>
  <c r="J21" i="3"/>
  <c r="R29" i="3"/>
  <c r="P29" i="3"/>
  <c r="J29" i="3"/>
  <c r="R24" i="3"/>
  <c r="P24" i="3"/>
  <c r="J24" i="3"/>
  <c r="R23" i="3"/>
  <c r="P23" i="3"/>
  <c r="J23" i="3"/>
  <c r="R18" i="3"/>
  <c r="P18" i="3"/>
  <c r="J18" i="3"/>
  <c r="R20" i="3"/>
  <c r="P20" i="3"/>
  <c r="J20" i="3"/>
  <c r="R15" i="3"/>
  <c r="P15" i="3"/>
  <c r="J15" i="3"/>
  <c r="T15" i="3" s="1"/>
  <c r="R16" i="3"/>
  <c r="P16" i="3"/>
  <c r="J16" i="3"/>
  <c r="T16" i="3" s="1"/>
  <c r="R17" i="3"/>
  <c r="P17" i="3"/>
  <c r="J17" i="3"/>
  <c r="R12" i="3"/>
  <c r="P12" i="3"/>
  <c r="J12" i="3"/>
  <c r="R14" i="3"/>
  <c r="P14" i="3"/>
  <c r="J14" i="3"/>
  <c r="T14" i="3" s="1"/>
  <c r="R13" i="3"/>
  <c r="P13" i="3"/>
  <c r="J13" i="3"/>
  <c r="R11" i="3"/>
  <c r="P11" i="3"/>
  <c r="J11" i="3"/>
  <c r="R6" i="3"/>
  <c r="P6" i="3"/>
  <c r="J6" i="3"/>
  <c r="R8" i="3"/>
  <c r="P8" i="3"/>
  <c r="J8" i="3"/>
  <c r="T8" i="3" s="1"/>
  <c r="R10" i="3"/>
  <c r="P10" i="3"/>
  <c r="J10" i="3"/>
  <c r="R5" i="3"/>
  <c r="P5" i="3"/>
  <c r="J5" i="3"/>
  <c r="R9" i="3"/>
  <c r="P9" i="3"/>
  <c r="J9" i="3"/>
  <c r="R7" i="3"/>
  <c r="P7" i="3"/>
  <c r="J7" i="3"/>
  <c r="R3" i="3"/>
  <c r="P3" i="3"/>
  <c r="J3" i="3"/>
  <c r="R4" i="3"/>
  <c r="P4" i="3"/>
  <c r="J4" i="3"/>
  <c r="T13" i="3" l="1"/>
  <c r="T23" i="3"/>
  <c r="T3" i="3"/>
  <c r="T27" i="3"/>
  <c r="T26" i="3"/>
  <c r="T24" i="3"/>
  <c r="T19" i="3"/>
  <c r="T10" i="3"/>
  <c r="T7" i="3"/>
  <c r="T4" i="3"/>
  <c r="T11" i="3"/>
  <c r="T18" i="3"/>
  <c r="T31" i="3"/>
  <c r="T5" i="3"/>
  <c r="T17" i="3"/>
  <c r="T22" i="3"/>
  <c r="T21" i="3"/>
  <c r="T9" i="3"/>
  <c r="T12" i="3"/>
  <c r="T29" i="3"/>
  <c r="T30" i="3"/>
  <c r="T6" i="3"/>
  <c r="T20" i="3"/>
  <c r="T33" i="3"/>
  <c r="T32" i="3"/>
  <c r="K20" i="2"/>
  <c r="S20" i="2"/>
  <c r="U4" i="3" l="1"/>
  <c r="U34" i="3"/>
  <c r="V20" i="2"/>
  <c r="K24" i="2"/>
  <c r="S24" i="2"/>
  <c r="K29" i="2"/>
  <c r="S29" i="2"/>
  <c r="K31" i="2"/>
  <c r="S31" i="2"/>
  <c r="K16" i="2"/>
  <c r="S16" i="2"/>
  <c r="K23" i="2"/>
  <c r="S23" i="2"/>
  <c r="K5" i="2"/>
  <c r="S5" i="2"/>
  <c r="K17" i="2"/>
  <c r="S17" i="2"/>
  <c r="K28" i="2"/>
  <c r="S28" i="2"/>
  <c r="K25" i="2"/>
  <c r="S25" i="2"/>
  <c r="K11" i="2"/>
  <c r="S11" i="2"/>
  <c r="K33" i="2"/>
  <c r="S33" i="2"/>
  <c r="K21" i="2"/>
  <c r="S21" i="2"/>
  <c r="K9" i="2"/>
  <c r="S9" i="2"/>
  <c r="K13" i="2"/>
  <c r="S13" i="2"/>
  <c r="K8" i="2"/>
  <c r="S8" i="2"/>
  <c r="K26" i="2"/>
  <c r="S26" i="2"/>
  <c r="K18" i="2"/>
  <c r="S18" i="2"/>
  <c r="K14" i="2"/>
  <c r="S14" i="2"/>
  <c r="K19" i="2"/>
  <c r="S19" i="2"/>
  <c r="K7" i="2"/>
  <c r="S7" i="2"/>
  <c r="K6" i="2"/>
  <c r="S6" i="2"/>
  <c r="K3" i="2"/>
  <c r="S3" i="2"/>
  <c r="K30" i="2"/>
  <c r="S30" i="2"/>
  <c r="K12" i="2"/>
  <c r="S12" i="2"/>
  <c r="K22" i="2"/>
  <c r="S22" i="2"/>
  <c r="K34" i="2"/>
  <c r="S34" i="2"/>
  <c r="S4" i="2"/>
  <c r="V4" i="2" s="1"/>
  <c r="U19" i="3" s="1"/>
  <c r="K27" i="2"/>
  <c r="S27" i="2"/>
  <c r="K32" i="2"/>
  <c r="S32" i="2"/>
  <c r="K10" i="2"/>
  <c r="S10" i="2"/>
  <c r="K15" i="2"/>
  <c r="S15" i="2"/>
  <c r="V6" i="2" l="1"/>
  <c r="U26" i="3" s="1"/>
  <c r="U9" i="3"/>
  <c r="V24" i="2"/>
  <c r="V9" i="2"/>
  <c r="U25" i="3" s="1"/>
  <c r="V22" i="2"/>
  <c r="U11" i="3" s="1"/>
  <c r="V23" i="2"/>
  <c r="U14" i="3" s="1"/>
  <c r="V18" i="2"/>
  <c r="U31" i="3" s="1"/>
  <c r="U18" i="3"/>
  <c r="U5" i="3"/>
  <c r="V21" i="2"/>
  <c r="U16" i="3" s="1"/>
  <c r="U6" i="3"/>
  <c r="V16" i="2"/>
  <c r="U21" i="3" s="1"/>
  <c r="V12" i="2"/>
  <c r="U27" i="3" s="1"/>
  <c r="U12" i="3"/>
  <c r="V19" i="2"/>
  <c r="U20" i="3" s="1"/>
  <c r="V8" i="2"/>
  <c r="U30" i="3" s="1"/>
  <c r="U33" i="3"/>
  <c r="V17" i="2"/>
  <c r="U3" i="3" s="1"/>
  <c r="U15" i="3"/>
  <c r="V7" i="2"/>
  <c r="U32" i="3" s="1"/>
  <c r="V3" i="2"/>
  <c r="U7" i="3" s="1"/>
  <c r="V13" i="2"/>
  <c r="U23" i="3" s="1"/>
  <c r="V11" i="2"/>
  <c r="U24" i="3" s="1"/>
  <c r="V5" i="2"/>
  <c r="U10" i="3" s="1"/>
  <c r="U13" i="3"/>
  <c r="U8" i="3"/>
  <c r="V15" i="2"/>
  <c r="U29" i="3" s="1"/>
  <c r="U22" i="3"/>
  <c r="V14" i="2"/>
  <c r="U28" i="3" s="1"/>
  <c r="V10" i="2"/>
  <c r="U17" i="3" s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<sst xmlns="http://schemas.openxmlformats.org/spreadsheetml/2006/main" count="264" uniqueCount="136">
  <si>
    <t>Ad Soyad</t>
  </si>
  <si>
    <t>2. Öğretim</t>
  </si>
  <si>
    <t>1. Öğretim</t>
  </si>
  <si>
    <t>Aykut Yılmaz</t>
  </si>
  <si>
    <t>1. Ders</t>
  </si>
  <si>
    <t>Mertcan Arıcı</t>
  </si>
  <si>
    <t>İbrahim Demir</t>
  </si>
  <si>
    <t>Eymen Polat Ekşi</t>
  </si>
  <si>
    <t>İbrahim Kandemir ?</t>
  </si>
  <si>
    <t>Recep Aykut</t>
  </si>
  <si>
    <t>2. Ders</t>
  </si>
  <si>
    <t>Batuhan Kutluay</t>
  </si>
  <si>
    <t>Mert Taşan</t>
  </si>
  <si>
    <t>Yaşar Faruk Yılmaz</t>
  </si>
  <si>
    <t>Ebubekir Akmal</t>
  </si>
  <si>
    <t>Hüseyin Sarıkaya</t>
  </si>
  <si>
    <t>Musa Soysal</t>
  </si>
  <si>
    <t>Havva Akbaş</t>
  </si>
  <si>
    <t>Erhan Kılıç</t>
  </si>
  <si>
    <t>3. Ders</t>
  </si>
  <si>
    <t>Sema Akçay</t>
  </si>
  <si>
    <t>İskender Uzuner</t>
  </si>
  <si>
    <t>Oğuzhan Kaya</t>
  </si>
  <si>
    <t>Kerim Biber</t>
  </si>
  <si>
    <t>3. Lab</t>
  </si>
  <si>
    <t>4. Ders</t>
  </si>
  <si>
    <t>4. Lab</t>
  </si>
  <si>
    <t>ERDEM</t>
  </si>
  <si>
    <t>HATİCE</t>
  </si>
  <si>
    <t>H5160065</t>
  </si>
  <si>
    <t>ÇAKIN</t>
  </si>
  <si>
    <t>NECMİ MURAT</t>
  </si>
  <si>
    <t>H5160040</t>
  </si>
  <si>
    <t>ERİM</t>
  </si>
  <si>
    <t>ESMA</t>
  </si>
  <si>
    <t>H5160032</t>
  </si>
  <si>
    <t>CÖMERT</t>
  </si>
  <si>
    <t>KORAY</t>
  </si>
  <si>
    <t>H5150057</t>
  </si>
  <si>
    <t>ÖZCAN</t>
  </si>
  <si>
    <t>EMRE</t>
  </si>
  <si>
    <t>H5150038</t>
  </si>
  <si>
    <t>KILIÇ</t>
  </si>
  <si>
    <t>ERHAN</t>
  </si>
  <si>
    <t>H5150025</t>
  </si>
  <si>
    <t>ÇELİK</t>
  </si>
  <si>
    <t>FURKAN</t>
  </si>
  <si>
    <t>H5150017</t>
  </si>
  <si>
    <t>KÖYSÜREN</t>
  </si>
  <si>
    <t>H5150059</t>
  </si>
  <si>
    <t>SOYSAL</t>
  </si>
  <si>
    <t>MUSA</t>
  </si>
  <si>
    <t>H5150069</t>
  </si>
  <si>
    <t>YILMAZ</t>
  </si>
  <si>
    <t>AYKUT</t>
  </si>
  <si>
    <t>H5150037</t>
  </si>
  <si>
    <t>AKBAŞ</t>
  </si>
  <si>
    <t>HAVVA</t>
  </si>
  <si>
    <t>H5150067</t>
  </si>
  <si>
    <t>ARICI</t>
  </si>
  <si>
    <t>MERTCAN</t>
  </si>
  <si>
    <t>H5160057</t>
  </si>
  <si>
    <t xml:space="preserve"> </t>
  </si>
  <si>
    <t>İBRAHİM</t>
  </si>
  <si>
    <t>SONUÇ</t>
  </si>
  <si>
    <t>NOT</t>
  </si>
  <si>
    <t>T</t>
  </si>
  <si>
    <t>Soyadı</t>
  </si>
  <si>
    <t>Adı</t>
  </si>
  <si>
    <t>Öğrenci No</t>
  </si>
  <si>
    <t>VİZE</t>
  </si>
  <si>
    <t>LAB ÇALIŞMALARI (%20)</t>
  </si>
  <si>
    <t>H5150001</t>
  </si>
  <si>
    <t>RECEP</t>
  </si>
  <si>
    <t>H5150016</t>
  </si>
  <si>
    <t>EREN MERT</t>
  </si>
  <si>
    <t>SENCAN</t>
  </si>
  <si>
    <t>H5150022</t>
  </si>
  <si>
    <t>İBRAHİM OĞUZHAN</t>
  </si>
  <si>
    <t>KAYA</t>
  </si>
  <si>
    <t>H5150036</t>
  </si>
  <si>
    <t>EBUBEKİR ABDULLAH</t>
  </si>
  <si>
    <t>AKMAN</t>
  </si>
  <si>
    <t>H5150042</t>
  </si>
  <si>
    <t>CANER</t>
  </si>
  <si>
    <t>KAYAN</t>
  </si>
  <si>
    <t>H5150053</t>
  </si>
  <si>
    <t>HÜSEYİN</t>
  </si>
  <si>
    <t>SARIKAYA</t>
  </si>
  <si>
    <t>H5150061</t>
  </si>
  <si>
    <t>KERİM</t>
  </si>
  <si>
    <t>BİBER</t>
  </si>
  <si>
    <t>H5150073</t>
  </si>
  <si>
    <t>CİHAT</t>
  </si>
  <si>
    <t>TAŞKIN</t>
  </si>
  <si>
    <t>H5150081</t>
  </si>
  <si>
    <t>KÜBRA NUR</t>
  </si>
  <si>
    <t>AKTAŞ</t>
  </si>
  <si>
    <t>H5160012</t>
  </si>
  <si>
    <t>İSKENDER</t>
  </si>
  <si>
    <t>UZUNER</t>
  </si>
  <si>
    <t>H5160014</t>
  </si>
  <si>
    <t>GÜRSEL BARIŞ</t>
  </si>
  <si>
    <t>KÖKSAL</t>
  </si>
  <si>
    <t>H5160020</t>
  </si>
  <si>
    <t>YAŞAR FARUK</t>
  </si>
  <si>
    <t>H5160021</t>
  </si>
  <si>
    <t>MERT</t>
  </si>
  <si>
    <t>TAŞAN</t>
  </si>
  <si>
    <t>H5160025</t>
  </si>
  <si>
    <t>BATUHAN</t>
  </si>
  <si>
    <t>KUTLUAY</t>
  </si>
  <si>
    <t>H5160033</t>
  </si>
  <si>
    <t>SEMA</t>
  </si>
  <si>
    <t>AKÇAY</t>
  </si>
  <si>
    <t>H5160039</t>
  </si>
  <si>
    <t>ENES</t>
  </si>
  <si>
    <t>DEMİRCİOĞLU</t>
  </si>
  <si>
    <t>H5160060</t>
  </si>
  <si>
    <t>EMİRHAN</t>
  </si>
  <si>
    <t>ERCAN</t>
  </si>
  <si>
    <t>H5160067</t>
  </si>
  <si>
    <t>EYMEN POLAT</t>
  </si>
  <si>
    <t>EKŞİ</t>
  </si>
  <si>
    <t>HR160010</t>
  </si>
  <si>
    <t>DEMİR</t>
  </si>
  <si>
    <t>ALPEREN</t>
  </si>
  <si>
    <t>TÜRKER</t>
  </si>
  <si>
    <t>DEVAM DURUMU (%20)</t>
  </si>
  <si>
    <t>ÖDEVLER (%25)</t>
  </si>
  <si>
    <t>SINAV (%35)</t>
  </si>
  <si>
    <t>FİNAL</t>
  </si>
  <si>
    <t>DERS NOTU</t>
  </si>
  <si>
    <t>QUIZLER (%25)</t>
  </si>
  <si>
    <t>LAB ÇALIŞMALARI (%25)</t>
  </si>
  <si>
    <t>DEVAM DURUMU (%15)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</si>
</sst>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indexed="8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/>
    <xf numFmtId="0" fontId="2" fillId="0" borderId="0" xfId="0" applyFont="1" applyBorder="1"/>
    <xf numFmtId="0" fontId="2" fillId="0" borderId="0" xfId="0" applyFont="1" applyBorder="1" applyAlignment="1"/>
    <xf numFmtId="1" fontId="3" fillId="0" borderId="2" xfId="0" applyNumberFormat="1" applyFont="1" applyBorder="1" applyAlignment="1"/>
    <xf numFmtId="1" fontId="3" fillId="2" borderId="3" xfId="0" applyNumberFormat="1" applyFont="1" applyFill="1" applyBorder="1" applyAlignment="1"/>
    <xf numFmtId="1" fontId="3" fillId="0" borderId="4" xfId="0" applyNumberFormat="1" applyFont="1" applyBorder="1" applyAlignment="1"/>
    <xf numFmtId="1" fontId="3" fillId="2" borderId="5" xfId="0" applyNumberFormat="1" applyFont="1" applyFill="1" applyBorder="1" applyAlignment="1"/>
    <xf numFmtId="1" fontId="3" fillId="0" borderId="1" xfId="0" applyNumberFormat="1" applyFont="1" applyBorder="1" applyAlignment="1"/>
    <xf numFmtId="1" fontId="3" fillId="0" borderId="6" xfId="0" applyNumberFormat="1" applyFont="1" applyBorder="1" applyAlignment="1"/>
    <xf numFmtId="164" fontId="3" fillId="0" borderId="4" xfId="0" applyNumberFormat="1" applyFont="1" applyBorder="1" applyAlignment="1"/>
    <xf numFmtId="0" fontId="3" fillId="0" borderId="7" xfId="0" applyFont="1" applyBorder="1" applyAlignment="1"/>
    <xf numFmtId="0" fontId="3" fillId="0" borderId="4" xfId="0" applyFont="1" applyBorder="1" applyAlignment="1"/>
    <xf numFmtId="0" fontId="3" fillId="0" borderId="2" xfId="0" applyFont="1" applyBorder="1" applyAlignment="1"/>
    <xf numFmtId="1" fontId="3" fillId="0" borderId="8" xfId="0" applyNumberFormat="1" applyFont="1" applyBorder="1" applyAlignment="1"/>
    <xf numFmtId="164" fontId="3" fillId="0" borderId="1" xfId="0" applyNumberFormat="1" applyFont="1" applyBorder="1" applyAlignment="1"/>
    <xf numFmtId="164" fontId="3" fillId="0" borderId="6" xfId="0" applyNumberFormat="1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1" xfId="0" applyFont="1" applyBorder="1" applyAlignment="1"/>
    <xf numFmtId="0" fontId="3" fillId="0" borderId="6" xfId="0" applyFont="1" applyBorder="1" applyAlignment="1"/>
    <xf numFmtId="0" fontId="4" fillId="0" borderId="0" xfId="0" applyFont="1" applyAlignment="1">
      <alignment wrapText="1"/>
    </xf>
    <xf numFmtId="0" fontId="5" fillId="0" borderId="13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5" fillId="0" borderId="14" xfId="0" applyFont="1" applyBorder="1" applyAlignment="1">
      <alignment horizontal="center" wrapText="1"/>
    </xf>
    <xf numFmtId="0" fontId="5" fillId="0" borderId="17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5" fillId="0" borderId="1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164" fontId="3" fillId="0" borderId="10" xfId="0" applyNumberFormat="1" applyFont="1" applyBorder="1" applyAlignment="1"/>
    <xf numFmtId="0" fontId="5" fillId="0" borderId="21" xfId="0" applyFont="1" applyBorder="1" applyAlignment="1">
      <alignment horizontal="center" wrapText="1"/>
    </xf>
    <xf numFmtId="164" fontId="3" fillId="0" borderId="21" xfId="0" applyNumberFormat="1" applyFont="1" applyBorder="1" applyAlignment="1"/>
    <xf numFmtId="0" fontId="5" fillId="0" borderId="22" xfId="0" applyFont="1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wrapText="1"/>
    </xf>
    <xf numFmtId="0" fontId="3" fillId="0" borderId="20" xfId="0" applyFont="1" applyBorder="1" applyAlignment="1"/>
    <xf numFmtId="1" fontId="3" fillId="0" borderId="12" xfId="0" applyNumberFormat="1" applyFont="1" applyBorder="1" applyAlignment="1"/>
    <xf numFmtId="1" fontId="3" fillId="0" borderId="21" xfId="0" applyNumberFormat="1" applyFont="1" applyBorder="1" applyAlignment="1"/>
    <xf numFmtId="1" fontId="3" fillId="0" borderId="20" xfId="0" applyNumberFormat="1" applyFont="1" applyBorder="1" applyAlignment="1"/>
    <xf numFmtId="1" fontId="3" fillId="2" borderId="17" xfId="0" applyNumberFormat="1" applyFont="1" applyFill="1" applyBorder="1" applyAlignment="1"/>
    <xf numFmtId="0" fontId="5" fillId="0" borderId="14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</cellXfs>
  <cellStyles count="1">
    <cellStyle name="Normal" xfId="0" builtinId="0"/>
  </cellStyles>
  <dxfs count="38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W82"/>
  <sheetViews>
    <sheetView zoomScaleNormal="100" workbookViewId="0">
      <pane ySplit="2" topLeftCell="A3" activePane="bottomLeft" state="frozen"/>
      <selection pane="bottomLeft" activeCell="V1" sqref="V1"/>
    </sheetView>
  </sheetViews>
  <sheetFormatPr defaultRowHeight="12.6" customHeight="1" x14ac:dyDescent="0.25"/>
  <cols>
    <col min="1" max="1" width="7.33203125" style="3" bestFit="1" customWidth="1"/>
    <col min="2" max="2" width="13" style="3" customWidth="1"/>
    <col min="3" max="3" width="9.109375" style="3" bestFit="1" customWidth="1"/>
    <col min="4" max="5" width="3.21875" style="3" bestFit="1" customWidth="1"/>
    <col min="6" max="7" width="2.44140625" style="3" bestFit="1" customWidth="1"/>
    <col min="8" max="10" width="2.44140625" style="2" bestFit="1" customWidth="1"/>
    <col min="11" max="11" width="4.44140625" style="2" customWidth="1"/>
    <col min="12" max="12" width="3.109375" style="2" bestFit="1" customWidth="1"/>
    <col min="13" max="15" width="2.77734375" style="2" bestFit="1" customWidth="1"/>
    <col min="16" max="16" width="2.109375" style="2" bestFit="1" customWidth="1"/>
    <col min="17" max="18" width="2.77734375" style="2" bestFit="1" customWidth="1"/>
    <col min="19" max="19" width="4.77734375" style="2" customWidth="1"/>
    <col min="20" max="20" width="6.5546875" style="2" bestFit="1" customWidth="1"/>
    <col min="21" max="21" width="7" style="2" bestFit="1" customWidth="1"/>
    <col min="22" max="22" width="5.77734375" style="2" customWidth="1"/>
    <col min="23" max="16384" width="8.88671875" style="2"/>
  </cols>
  <sheetData>
    <row r="1" spans="1:22" s="33" customFormat="1" ht="22.2" customHeight="1" thickBot="1" x14ac:dyDescent="0.3">
      <c r="A1" s="37">
        <v>6</v>
      </c>
      <c r="B1" s="36"/>
      <c r="C1" s="35"/>
      <c r="D1" s="51" t="s">
        <v>128</v>
      </c>
      <c r="E1" s="52"/>
      <c r="F1" s="52"/>
      <c r="G1" s="52"/>
      <c r="H1" s="52"/>
      <c r="I1" s="52"/>
      <c r="J1" s="52"/>
      <c r="K1" s="53"/>
      <c r="L1" s="51" t="s">
        <v>71</v>
      </c>
      <c r="M1" s="52"/>
      <c r="N1" s="52"/>
      <c r="O1" s="52"/>
      <c r="P1" s="52"/>
      <c r="Q1" s="52"/>
      <c r="R1" s="52"/>
      <c r="S1" s="53"/>
      <c r="T1" s="39" t="s">
        <v>129</v>
      </c>
      <c r="U1" s="34" t="s">
        <v>130</v>
      </c>
      <c r="V1" s="26" t="s">
        <v>70</v>
      </c>
    </row>
    <row r="2" spans="1:22" s="25" customFormat="1" ht="11.4" customHeight="1" x14ac:dyDescent="0.25">
      <c r="A2" s="32" t="s">
        <v>69</v>
      </c>
      <c r="B2" s="31" t="s">
        <v>68</v>
      </c>
      <c r="C2" s="30" t="s">
        <v>67</v>
      </c>
      <c r="D2" s="27">
        <v>1</v>
      </c>
      <c r="E2" s="29">
        <v>2</v>
      </c>
      <c r="F2" s="29">
        <v>3</v>
      </c>
      <c r="G2" s="29">
        <v>4</v>
      </c>
      <c r="H2" s="29">
        <v>5</v>
      </c>
      <c r="I2" s="29">
        <v>6</v>
      </c>
      <c r="J2" s="29">
        <v>7</v>
      </c>
      <c r="K2" s="28" t="s">
        <v>66</v>
      </c>
      <c r="L2" s="27">
        <v>1</v>
      </c>
      <c r="M2" s="29">
        <v>2</v>
      </c>
      <c r="N2" s="29">
        <v>3</v>
      </c>
      <c r="O2" s="29">
        <v>4</v>
      </c>
      <c r="P2" s="29">
        <v>5</v>
      </c>
      <c r="Q2" s="29">
        <v>6</v>
      </c>
      <c r="R2" s="29">
        <v>7</v>
      </c>
      <c r="S2" s="28" t="s">
        <v>66</v>
      </c>
      <c r="T2" s="28" t="s">
        <v>66</v>
      </c>
      <c r="U2" s="27" t="s">
        <v>65</v>
      </c>
      <c r="V2" s="26" t="s">
        <v>64</v>
      </c>
    </row>
    <row r="3" spans="1:22" ht="12.6" customHeight="1" x14ac:dyDescent="0.25">
      <c r="A3" s="24" t="s">
        <v>109</v>
      </c>
      <c r="B3" s="23" t="s">
        <v>110</v>
      </c>
      <c r="C3" s="22" t="s">
        <v>111</v>
      </c>
      <c r="D3" s="18">
        <v>0</v>
      </c>
      <c r="E3" s="17">
        <v>2</v>
      </c>
      <c r="F3" s="17">
        <v>2</v>
      </c>
      <c r="G3" s="17">
        <v>2</v>
      </c>
      <c r="H3" s="17">
        <v>2</v>
      </c>
      <c r="I3" s="17">
        <v>2</v>
      </c>
      <c r="J3" s="17">
        <v>2</v>
      </c>
      <c r="K3" s="7">
        <f t="shared" ref="K3:K34" si="0">100*SUM(D3:J3)/(2*A$1)</f>
        <v>100</v>
      </c>
      <c r="L3" s="11">
        <v>0</v>
      </c>
      <c r="M3" s="10">
        <v>100</v>
      </c>
      <c r="N3" s="10">
        <v>90</v>
      </c>
      <c r="O3" s="10">
        <v>80</v>
      </c>
      <c r="P3" s="10">
        <v>85</v>
      </c>
      <c r="Q3" s="10">
        <v>100</v>
      </c>
      <c r="R3" s="10">
        <f t="shared" ref="R3:R11" si="1">J3*50-10</f>
        <v>90</v>
      </c>
      <c r="S3" s="7">
        <f t="shared" ref="S3:S34" si="2">SUM(L3:R3)/(A$1)</f>
        <v>90.833333333333329</v>
      </c>
      <c r="T3" s="7">
        <v>100</v>
      </c>
      <c r="U3" s="7">
        <v>100</v>
      </c>
      <c r="V3" s="16">
        <f t="shared" ref="V3:V24" si="3">K3*0.2+S3*0.2+T3*0.25+U3*0.35+2</f>
        <v>100.16666666666667</v>
      </c>
    </row>
    <row r="4" spans="1:22" ht="12.6" customHeight="1" x14ac:dyDescent="0.25">
      <c r="A4" s="24" t="s">
        <v>61</v>
      </c>
      <c r="B4" s="23" t="s">
        <v>60</v>
      </c>
      <c r="C4" s="22" t="s">
        <v>59</v>
      </c>
      <c r="D4" s="18">
        <v>2</v>
      </c>
      <c r="E4" s="17">
        <v>2</v>
      </c>
      <c r="F4" s="17">
        <v>2</v>
      </c>
      <c r="G4" s="17">
        <v>2</v>
      </c>
      <c r="H4" s="17">
        <v>1.9</v>
      </c>
      <c r="I4" s="17">
        <v>2</v>
      </c>
      <c r="J4" s="17">
        <v>2</v>
      </c>
      <c r="K4" s="7">
        <f t="shared" si="0"/>
        <v>115.83333333333333</v>
      </c>
      <c r="L4" s="11">
        <v>100</v>
      </c>
      <c r="M4" s="10">
        <v>100</v>
      </c>
      <c r="N4" s="10">
        <v>80</v>
      </c>
      <c r="O4" s="10">
        <v>70</v>
      </c>
      <c r="P4" s="10">
        <v>85</v>
      </c>
      <c r="Q4" s="10">
        <v>100</v>
      </c>
      <c r="R4" s="10">
        <f t="shared" si="1"/>
        <v>90</v>
      </c>
      <c r="S4" s="7">
        <f t="shared" si="2"/>
        <v>104.16666666666667</v>
      </c>
      <c r="T4" s="7">
        <v>75</v>
      </c>
      <c r="U4" s="7">
        <v>72</v>
      </c>
      <c r="V4" s="16">
        <f t="shared" si="3"/>
        <v>89.95</v>
      </c>
    </row>
    <row r="5" spans="1:22" ht="12.6" customHeight="1" x14ac:dyDescent="0.25">
      <c r="A5" s="24" t="s">
        <v>80</v>
      </c>
      <c r="B5" s="23" t="s">
        <v>81</v>
      </c>
      <c r="C5" s="22" t="s">
        <v>82</v>
      </c>
      <c r="D5" s="18">
        <v>0</v>
      </c>
      <c r="E5" s="17">
        <v>2</v>
      </c>
      <c r="F5" s="17">
        <v>2</v>
      </c>
      <c r="G5" s="17">
        <v>2</v>
      </c>
      <c r="H5" s="17">
        <v>2</v>
      </c>
      <c r="I5" s="17">
        <v>2</v>
      </c>
      <c r="J5" s="17">
        <v>2</v>
      </c>
      <c r="K5" s="7">
        <f t="shared" si="0"/>
        <v>100</v>
      </c>
      <c r="L5" s="11">
        <v>0</v>
      </c>
      <c r="M5" s="10">
        <v>100</v>
      </c>
      <c r="N5" s="10">
        <v>80</v>
      </c>
      <c r="O5" s="10">
        <v>80</v>
      </c>
      <c r="P5" s="10">
        <v>85</v>
      </c>
      <c r="Q5" s="10">
        <v>100</v>
      </c>
      <c r="R5" s="10">
        <f t="shared" si="1"/>
        <v>90</v>
      </c>
      <c r="S5" s="7">
        <f t="shared" si="2"/>
        <v>89.166666666666671</v>
      </c>
      <c r="T5" s="7">
        <v>75</v>
      </c>
      <c r="U5" s="7">
        <v>82</v>
      </c>
      <c r="V5" s="16">
        <f t="shared" si="3"/>
        <v>87.283333333333331</v>
      </c>
    </row>
    <row r="6" spans="1:22" ht="12.6" customHeight="1" x14ac:dyDescent="0.25">
      <c r="A6" s="24" t="s">
        <v>106</v>
      </c>
      <c r="B6" s="23" t="s">
        <v>107</v>
      </c>
      <c r="C6" s="22" t="s">
        <v>108</v>
      </c>
      <c r="D6" s="18">
        <v>0</v>
      </c>
      <c r="E6" s="17">
        <v>2</v>
      </c>
      <c r="F6" s="17">
        <v>0</v>
      </c>
      <c r="G6" s="17">
        <v>2</v>
      </c>
      <c r="H6" s="17">
        <v>2</v>
      </c>
      <c r="I6" s="17">
        <v>2</v>
      </c>
      <c r="J6" s="17">
        <v>2</v>
      </c>
      <c r="K6" s="7">
        <f t="shared" si="0"/>
        <v>83.333333333333329</v>
      </c>
      <c r="L6" s="11">
        <v>0</v>
      </c>
      <c r="M6" s="10">
        <v>100</v>
      </c>
      <c r="N6" s="10">
        <v>0</v>
      </c>
      <c r="O6" s="10">
        <v>80</v>
      </c>
      <c r="P6" s="10">
        <v>85</v>
      </c>
      <c r="Q6" s="10">
        <v>100</v>
      </c>
      <c r="R6" s="10">
        <f t="shared" si="1"/>
        <v>90</v>
      </c>
      <c r="S6" s="7">
        <f t="shared" si="2"/>
        <v>75.833333333333329</v>
      </c>
      <c r="T6" s="7">
        <v>100</v>
      </c>
      <c r="U6" s="7">
        <v>80</v>
      </c>
      <c r="V6" s="16">
        <f t="shared" si="3"/>
        <v>86.833333333333343</v>
      </c>
    </row>
    <row r="7" spans="1:22" ht="12.6" customHeight="1" x14ac:dyDescent="0.25">
      <c r="A7" s="24" t="s">
        <v>104</v>
      </c>
      <c r="B7" s="23" t="s">
        <v>105</v>
      </c>
      <c r="C7" s="22" t="s">
        <v>53</v>
      </c>
      <c r="D7" s="18"/>
      <c r="E7" s="17">
        <v>2</v>
      </c>
      <c r="F7" s="17">
        <v>2</v>
      </c>
      <c r="G7" s="17">
        <v>2</v>
      </c>
      <c r="H7" s="17">
        <v>2</v>
      </c>
      <c r="I7" s="17">
        <v>2</v>
      </c>
      <c r="J7" s="17">
        <v>2</v>
      </c>
      <c r="K7" s="7">
        <f t="shared" si="0"/>
        <v>100</v>
      </c>
      <c r="L7" s="11">
        <v>0</v>
      </c>
      <c r="M7" s="10">
        <v>100</v>
      </c>
      <c r="N7" s="10">
        <v>80</v>
      </c>
      <c r="O7" s="10">
        <v>80</v>
      </c>
      <c r="P7" s="10">
        <v>85</v>
      </c>
      <c r="Q7" s="10">
        <v>100</v>
      </c>
      <c r="R7" s="10">
        <f t="shared" si="1"/>
        <v>90</v>
      </c>
      <c r="S7" s="7">
        <f t="shared" si="2"/>
        <v>89.166666666666671</v>
      </c>
      <c r="T7" s="7">
        <v>75</v>
      </c>
      <c r="U7" s="7">
        <v>75</v>
      </c>
      <c r="V7" s="16">
        <f t="shared" si="3"/>
        <v>84.833333333333343</v>
      </c>
    </row>
    <row r="8" spans="1:22" ht="12.6" customHeight="1" x14ac:dyDescent="0.25">
      <c r="A8" s="24" t="s">
        <v>52</v>
      </c>
      <c r="B8" s="23" t="s">
        <v>51</v>
      </c>
      <c r="C8" s="22" t="s">
        <v>50</v>
      </c>
      <c r="D8" s="18">
        <v>0</v>
      </c>
      <c r="E8" s="17">
        <v>1</v>
      </c>
      <c r="F8" s="17">
        <v>0</v>
      </c>
      <c r="G8" s="17">
        <v>2</v>
      </c>
      <c r="H8" s="17">
        <v>2</v>
      </c>
      <c r="I8" s="17">
        <v>2</v>
      </c>
      <c r="J8" s="17">
        <v>2</v>
      </c>
      <c r="K8" s="7">
        <f t="shared" si="0"/>
        <v>75</v>
      </c>
      <c r="L8" s="11">
        <v>0</v>
      </c>
      <c r="M8" s="10">
        <v>80</v>
      </c>
      <c r="N8" s="10">
        <v>0</v>
      </c>
      <c r="O8" s="10">
        <v>100</v>
      </c>
      <c r="P8" s="11">
        <v>95</v>
      </c>
      <c r="Q8" s="10">
        <v>100</v>
      </c>
      <c r="R8" s="10">
        <f t="shared" si="1"/>
        <v>90</v>
      </c>
      <c r="S8" s="7">
        <f t="shared" si="2"/>
        <v>77.5</v>
      </c>
      <c r="T8" s="7">
        <v>95</v>
      </c>
      <c r="U8" s="7">
        <v>61</v>
      </c>
      <c r="V8" s="16">
        <f t="shared" si="3"/>
        <v>77.599999999999994</v>
      </c>
    </row>
    <row r="9" spans="1:22" ht="12.6" customHeight="1" x14ac:dyDescent="0.25">
      <c r="A9" s="24" t="s">
        <v>89</v>
      </c>
      <c r="B9" s="23" t="s">
        <v>90</v>
      </c>
      <c r="C9" s="22" t="s">
        <v>91</v>
      </c>
      <c r="D9" s="18">
        <v>0</v>
      </c>
      <c r="E9" s="17">
        <v>0</v>
      </c>
      <c r="F9" s="17">
        <v>2</v>
      </c>
      <c r="G9" s="17">
        <v>2</v>
      </c>
      <c r="H9" s="17">
        <v>1.7</v>
      </c>
      <c r="I9" s="17">
        <v>2</v>
      </c>
      <c r="J9" s="17">
        <v>2</v>
      </c>
      <c r="K9" s="7">
        <f t="shared" si="0"/>
        <v>80.833333333333329</v>
      </c>
      <c r="L9" s="11">
        <v>0</v>
      </c>
      <c r="M9" s="10">
        <v>0</v>
      </c>
      <c r="N9" s="10">
        <v>80</v>
      </c>
      <c r="O9" s="10">
        <v>90</v>
      </c>
      <c r="P9" s="10">
        <v>85</v>
      </c>
      <c r="Q9" s="10">
        <v>100</v>
      </c>
      <c r="R9" s="10">
        <f t="shared" si="1"/>
        <v>90</v>
      </c>
      <c r="S9" s="7">
        <f t="shared" si="2"/>
        <v>74.166666666666671</v>
      </c>
      <c r="T9" s="7">
        <v>90</v>
      </c>
      <c r="U9" s="7">
        <v>54</v>
      </c>
      <c r="V9" s="16">
        <f t="shared" si="3"/>
        <v>74.400000000000006</v>
      </c>
    </row>
    <row r="10" spans="1:22" ht="12.6" customHeight="1" x14ac:dyDescent="0.25">
      <c r="A10" s="24" t="s">
        <v>121</v>
      </c>
      <c r="B10" s="23" t="s">
        <v>122</v>
      </c>
      <c r="C10" s="22" t="s">
        <v>123</v>
      </c>
      <c r="D10" s="18">
        <v>2</v>
      </c>
      <c r="E10" s="17">
        <v>0</v>
      </c>
      <c r="F10" s="17">
        <v>1.8</v>
      </c>
      <c r="G10" s="17">
        <v>0</v>
      </c>
      <c r="H10" s="17">
        <v>1.2</v>
      </c>
      <c r="I10" s="17">
        <v>2</v>
      </c>
      <c r="J10" s="17">
        <v>2</v>
      </c>
      <c r="K10" s="7">
        <f t="shared" si="0"/>
        <v>75</v>
      </c>
      <c r="L10" s="11">
        <v>100</v>
      </c>
      <c r="M10" s="10">
        <v>0</v>
      </c>
      <c r="N10" s="10">
        <v>90</v>
      </c>
      <c r="O10" s="10">
        <v>0</v>
      </c>
      <c r="P10" s="10">
        <v>70</v>
      </c>
      <c r="Q10" s="10">
        <v>100</v>
      </c>
      <c r="R10" s="10">
        <f t="shared" si="1"/>
        <v>90</v>
      </c>
      <c r="S10" s="7">
        <f t="shared" si="2"/>
        <v>75</v>
      </c>
      <c r="T10" s="7">
        <v>80</v>
      </c>
      <c r="U10" s="7">
        <v>53</v>
      </c>
      <c r="V10" s="16">
        <f t="shared" si="3"/>
        <v>70.55</v>
      </c>
    </row>
    <row r="11" spans="1:22" ht="12.6" customHeight="1" x14ac:dyDescent="0.25">
      <c r="A11" s="24" t="s">
        <v>86</v>
      </c>
      <c r="B11" s="23" t="s">
        <v>87</v>
      </c>
      <c r="C11" s="22" t="s">
        <v>88</v>
      </c>
      <c r="D11" s="18">
        <v>0</v>
      </c>
      <c r="E11" s="17">
        <v>2</v>
      </c>
      <c r="F11" s="17">
        <v>0</v>
      </c>
      <c r="G11" s="17">
        <v>0</v>
      </c>
      <c r="H11" s="17">
        <v>2</v>
      </c>
      <c r="I11" s="17">
        <v>2</v>
      </c>
      <c r="J11" s="17">
        <v>2</v>
      </c>
      <c r="K11" s="7">
        <f t="shared" si="0"/>
        <v>66.666666666666671</v>
      </c>
      <c r="L11" s="11">
        <v>0</v>
      </c>
      <c r="M11" s="10">
        <v>80</v>
      </c>
      <c r="N11" s="10">
        <v>0</v>
      </c>
      <c r="O11" s="10">
        <v>0</v>
      </c>
      <c r="P11" s="11">
        <v>85</v>
      </c>
      <c r="Q11" s="10">
        <v>100</v>
      </c>
      <c r="R11" s="10">
        <f t="shared" si="1"/>
        <v>90</v>
      </c>
      <c r="S11" s="7">
        <f t="shared" si="2"/>
        <v>59.166666666666664</v>
      </c>
      <c r="T11" s="7">
        <v>75</v>
      </c>
      <c r="U11" s="7">
        <v>69</v>
      </c>
      <c r="V11" s="16">
        <f t="shared" si="3"/>
        <v>70.066666666666663</v>
      </c>
    </row>
    <row r="12" spans="1:22" ht="12.6" customHeight="1" x14ac:dyDescent="0.25">
      <c r="A12" s="24" t="s">
        <v>112</v>
      </c>
      <c r="B12" s="23" t="s">
        <v>113</v>
      </c>
      <c r="C12" s="22" t="s">
        <v>114</v>
      </c>
      <c r="D12" s="18">
        <v>0</v>
      </c>
      <c r="E12" s="17">
        <v>0</v>
      </c>
      <c r="F12" s="17">
        <v>2</v>
      </c>
      <c r="G12" s="17">
        <v>1.5</v>
      </c>
      <c r="H12" s="17">
        <v>2</v>
      </c>
      <c r="I12" s="17">
        <v>2</v>
      </c>
      <c r="J12" s="17">
        <v>2</v>
      </c>
      <c r="K12" s="7">
        <f t="shared" si="0"/>
        <v>79.166666666666671</v>
      </c>
      <c r="L12" s="11">
        <v>0</v>
      </c>
      <c r="M12" s="10">
        <v>0</v>
      </c>
      <c r="N12" s="10">
        <v>70</v>
      </c>
      <c r="O12" s="10">
        <v>70</v>
      </c>
      <c r="P12" s="10">
        <v>85</v>
      </c>
      <c r="Q12" s="10">
        <v>100</v>
      </c>
      <c r="R12" s="10">
        <f>J12*50-20</f>
        <v>80</v>
      </c>
      <c r="S12" s="7">
        <f t="shared" si="2"/>
        <v>67.5</v>
      </c>
      <c r="T12" s="7">
        <v>70</v>
      </c>
      <c r="U12" s="7">
        <v>60</v>
      </c>
      <c r="V12" s="16">
        <f t="shared" si="3"/>
        <v>69.833333333333343</v>
      </c>
    </row>
    <row r="13" spans="1:22" ht="12.6" customHeight="1" x14ac:dyDescent="0.25">
      <c r="A13" s="24" t="s">
        <v>58</v>
      </c>
      <c r="B13" s="23" t="s">
        <v>57</v>
      </c>
      <c r="C13" s="22" t="s">
        <v>56</v>
      </c>
      <c r="D13" s="18">
        <v>0</v>
      </c>
      <c r="E13" s="17">
        <v>1</v>
      </c>
      <c r="F13" s="17">
        <v>0</v>
      </c>
      <c r="G13" s="17">
        <v>2</v>
      </c>
      <c r="H13" s="17">
        <v>2</v>
      </c>
      <c r="I13" s="17">
        <v>1</v>
      </c>
      <c r="J13" s="17">
        <v>2</v>
      </c>
      <c r="K13" s="7">
        <f t="shared" si="0"/>
        <v>66.666666666666671</v>
      </c>
      <c r="L13" s="11">
        <v>0</v>
      </c>
      <c r="M13" s="10">
        <v>80</v>
      </c>
      <c r="N13" s="10">
        <v>0</v>
      </c>
      <c r="O13" s="10">
        <v>100</v>
      </c>
      <c r="P13" s="11">
        <v>90</v>
      </c>
      <c r="Q13" s="10">
        <v>60</v>
      </c>
      <c r="R13" s="10">
        <f>J13*50-20</f>
        <v>80</v>
      </c>
      <c r="S13" s="7">
        <f t="shared" si="2"/>
        <v>68.333333333333329</v>
      </c>
      <c r="T13" s="7">
        <v>50</v>
      </c>
      <c r="U13" s="7">
        <v>54</v>
      </c>
      <c r="V13" s="16">
        <f t="shared" si="3"/>
        <v>60.4</v>
      </c>
    </row>
    <row r="14" spans="1:22" ht="12.6" customHeight="1" x14ac:dyDescent="0.25">
      <c r="A14" s="24" t="s">
        <v>98</v>
      </c>
      <c r="B14" s="23" t="s">
        <v>99</v>
      </c>
      <c r="C14" s="22" t="s">
        <v>100</v>
      </c>
      <c r="D14" s="18">
        <v>0</v>
      </c>
      <c r="E14" s="17">
        <v>0</v>
      </c>
      <c r="F14" s="17">
        <v>2</v>
      </c>
      <c r="G14" s="17">
        <v>0</v>
      </c>
      <c r="H14" s="17">
        <v>1.6</v>
      </c>
      <c r="I14" s="17">
        <v>2</v>
      </c>
      <c r="J14" s="17">
        <v>2</v>
      </c>
      <c r="K14" s="7">
        <f t="shared" si="0"/>
        <v>63.333333333333336</v>
      </c>
      <c r="L14" s="11">
        <v>0</v>
      </c>
      <c r="M14" s="10">
        <v>0</v>
      </c>
      <c r="N14" s="10">
        <v>90</v>
      </c>
      <c r="O14" s="10">
        <v>0</v>
      </c>
      <c r="P14" s="11">
        <v>90</v>
      </c>
      <c r="Q14" s="10">
        <v>100</v>
      </c>
      <c r="R14" s="10">
        <f>J14*50-10</f>
        <v>90</v>
      </c>
      <c r="S14" s="7">
        <f t="shared" si="2"/>
        <v>61.666666666666664</v>
      </c>
      <c r="T14" s="7">
        <v>60</v>
      </c>
      <c r="U14" s="7">
        <v>50</v>
      </c>
      <c r="V14" s="16">
        <f t="shared" si="3"/>
        <v>59.5</v>
      </c>
    </row>
    <row r="15" spans="1:22" ht="12.6" customHeight="1" x14ac:dyDescent="0.25">
      <c r="A15" s="24" t="s">
        <v>124</v>
      </c>
      <c r="B15" s="23" t="s">
        <v>63</v>
      </c>
      <c r="C15" s="22" t="s">
        <v>125</v>
      </c>
      <c r="D15" s="18">
        <v>1</v>
      </c>
      <c r="E15" s="17">
        <v>0</v>
      </c>
      <c r="F15" s="17">
        <v>0</v>
      </c>
      <c r="G15" s="17">
        <v>0</v>
      </c>
      <c r="H15" s="17">
        <v>0</v>
      </c>
      <c r="I15" s="17">
        <v>2</v>
      </c>
      <c r="J15" s="17">
        <v>2</v>
      </c>
      <c r="K15" s="7">
        <f t="shared" si="0"/>
        <v>41.666666666666664</v>
      </c>
      <c r="L15" s="11">
        <v>80</v>
      </c>
      <c r="M15" s="10">
        <v>0</v>
      </c>
      <c r="N15" s="10">
        <v>0</v>
      </c>
      <c r="O15" s="10">
        <v>0</v>
      </c>
      <c r="P15" s="11">
        <v>0</v>
      </c>
      <c r="Q15" s="10">
        <v>100</v>
      </c>
      <c r="R15" s="10">
        <f>J15*50-20</f>
        <v>80</v>
      </c>
      <c r="S15" s="7">
        <f t="shared" si="2"/>
        <v>43.333333333333336</v>
      </c>
      <c r="T15" s="7"/>
      <c r="U15" s="7">
        <v>26</v>
      </c>
      <c r="V15" s="16">
        <f t="shared" si="3"/>
        <v>28.1</v>
      </c>
    </row>
    <row r="16" spans="1:22" ht="12.6" customHeight="1" x14ac:dyDescent="0.25">
      <c r="A16" s="24" t="s">
        <v>77</v>
      </c>
      <c r="B16" s="23" t="s">
        <v>78</v>
      </c>
      <c r="C16" s="22" t="s">
        <v>79</v>
      </c>
      <c r="D16" s="18">
        <v>0</v>
      </c>
      <c r="E16" s="17">
        <v>0</v>
      </c>
      <c r="F16" s="17">
        <v>2</v>
      </c>
      <c r="G16" s="17">
        <v>0</v>
      </c>
      <c r="H16" s="17">
        <v>2</v>
      </c>
      <c r="I16" s="17">
        <v>0.3</v>
      </c>
      <c r="J16" s="17">
        <v>0</v>
      </c>
      <c r="K16" s="7">
        <f t="shared" si="0"/>
        <v>35.833333333333336</v>
      </c>
      <c r="L16" s="11">
        <v>0</v>
      </c>
      <c r="M16" s="10">
        <v>0</v>
      </c>
      <c r="N16" s="10">
        <v>50</v>
      </c>
      <c r="O16" s="10">
        <v>0</v>
      </c>
      <c r="P16" s="11">
        <v>85</v>
      </c>
      <c r="Q16" s="10">
        <v>30</v>
      </c>
      <c r="R16" s="10">
        <f t="shared" ref="R16:R34" si="4">J16*50</f>
        <v>0</v>
      </c>
      <c r="S16" s="7">
        <f t="shared" si="2"/>
        <v>27.5</v>
      </c>
      <c r="T16" s="7"/>
      <c r="U16" s="7">
        <v>22</v>
      </c>
      <c r="V16" s="16">
        <f t="shared" si="3"/>
        <v>22.366666666666667</v>
      </c>
    </row>
    <row r="17" spans="1:23" ht="12.6" customHeight="1" x14ac:dyDescent="0.25">
      <c r="A17" s="24" t="s">
        <v>55</v>
      </c>
      <c r="B17" s="23" t="s">
        <v>54</v>
      </c>
      <c r="C17" s="22" t="s">
        <v>53</v>
      </c>
      <c r="D17" s="18">
        <v>1</v>
      </c>
      <c r="E17" s="17">
        <v>0</v>
      </c>
      <c r="F17" s="17">
        <v>0</v>
      </c>
      <c r="G17" s="17">
        <v>0</v>
      </c>
      <c r="H17" s="17">
        <v>0</v>
      </c>
      <c r="I17" s="17">
        <v>2</v>
      </c>
      <c r="J17" s="17">
        <v>0</v>
      </c>
      <c r="K17" s="7">
        <f t="shared" si="0"/>
        <v>25</v>
      </c>
      <c r="L17" s="11">
        <v>80</v>
      </c>
      <c r="M17" s="10">
        <v>0</v>
      </c>
      <c r="N17" s="10">
        <v>0</v>
      </c>
      <c r="O17" s="10">
        <v>0</v>
      </c>
      <c r="P17" s="11">
        <v>0</v>
      </c>
      <c r="Q17" s="10">
        <v>100</v>
      </c>
      <c r="R17" s="10">
        <f t="shared" si="4"/>
        <v>0</v>
      </c>
      <c r="S17" s="7">
        <f t="shared" si="2"/>
        <v>30</v>
      </c>
      <c r="T17" s="7"/>
      <c r="U17" s="7">
        <v>22</v>
      </c>
      <c r="V17" s="16">
        <f t="shared" si="3"/>
        <v>20.7</v>
      </c>
    </row>
    <row r="18" spans="1:23" ht="12.6" customHeight="1" x14ac:dyDescent="0.25">
      <c r="A18" s="24" t="s">
        <v>95</v>
      </c>
      <c r="B18" s="23" t="s">
        <v>96</v>
      </c>
      <c r="C18" s="22" t="s">
        <v>97</v>
      </c>
      <c r="D18" s="18">
        <v>0</v>
      </c>
      <c r="E18" s="17">
        <v>0</v>
      </c>
      <c r="F18" s="17">
        <v>0</v>
      </c>
      <c r="G18" s="17">
        <v>0</v>
      </c>
      <c r="H18" s="17">
        <v>2</v>
      </c>
      <c r="I18" s="17">
        <v>0</v>
      </c>
      <c r="J18" s="17">
        <v>0</v>
      </c>
      <c r="K18" s="7">
        <f t="shared" si="0"/>
        <v>16.666666666666668</v>
      </c>
      <c r="L18" s="11">
        <v>0</v>
      </c>
      <c r="M18" s="10">
        <v>0</v>
      </c>
      <c r="N18" s="10">
        <v>0</v>
      </c>
      <c r="O18" s="10">
        <v>0</v>
      </c>
      <c r="P18" s="10">
        <v>85</v>
      </c>
      <c r="Q18" s="10">
        <v>0</v>
      </c>
      <c r="R18" s="10">
        <f t="shared" si="4"/>
        <v>0</v>
      </c>
      <c r="S18" s="7">
        <f t="shared" si="2"/>
        <v>14.166666666666666</v>
      </c>
      <c r="T18" s="7"/>
      <c r="U18" s="7">
        <v>30</v>
      </c>
      <c r="V18" s="16">
        <f t="shared" si="3"/>
        <v>18.666666666666668</v>
      </c>
    </row>
    <row r="19" spans="1:23" ht="12.6" customHeight="1" x14ac:dyDescent="0.25">
      <c r="A19" s="24" t="s">
        <v>101</v>
      </c>
      <c r="B19" s="23" t="s">
        <v>102</v>
      </c>
      <c r="C19" s="22" t="s">
        <v>103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7">
        <f t="shared" si="0"/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0">
        <v>0</v>
      </c>
      <c r="R19" s="10">
        <f t="shared" si="4"/>
        <v>0</v>
      </c>
      <c r="S19" s="7">
        <f t="shared" si="2"/>
        <v>0</v>
      </c>
      <c r="T19" s="7"/>
      <c r="U19" s="7">
        <v>26</v>
      </c>
      <c r="V19" s="16">
        <f t="shared" si="3"/>
        <v>11.1</v>
      </c>
    </row>
    <row r="20" spans="1:23" ht="12.6" customHeight="1" x14ac:dyDescent="0.25">
      <c r="A20" s="24"/>
      <c r="B20" s="23" t="s">
        <v>126</v>
      </c>
      <c r="C20" s="22" t="s">
        <v>127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2</v>
      </c>
      <c r="J20" s="17">
        <v>0</v>
      </c>
      <c r="K20" s="7">
        <f t="shared" si="0"/>
        <v>16.666666666666668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0">
        <v>100</v>
      </c>
      <c r="R20" s="10">
        <f t="shared" si="4"/>
        <v>0</v>
      </c>
      <c r="S20" s="7">
        <f t="shared" si="2"/>
        <v>16.666666666666668</v>
      </c>
      <c r="T20" s="7"/>
      <c r="U20" s="7"/>
      <c r="V20" s="16">
        <f t="shared" si="3"/>
        <v>8.6666666666666679</v>
      </c>
    </row>
    <row r="21" spans="1:23" ht="12.6" customHeight="1" x14ac:dyDescent="0.25">
      <c r="A21" s="24" t="s">
        <v>49</v>
      </c>
      <c r="B21" s="23" t="s">
        <v>46</v>
      </c>
      <c r="C21" s="22" t="s">
        <v>48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7">
        <f t="shared" si="0"/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0">
        <v>0</v>
      </c>
      <c r="R21" s="10">
        <f t="shared" si="4"/>
        <v>0</v>
      </c>
      <c r="S21" s="7">
        <f t="shared" si="2"/>
        <v>0</v>
      </c>
      <c r="T21" s="7"/>
      <c r="U21" s="7">
        <v>19</v>
      </c>
      <c r="V21" s="16">
        <f t="shared" si="3"/>
        <v>8.6499999999999986</v>
      </c>
    </row>
    <row r="22" spans="1:23" ht="12.6" customHeight="1" x14ac:dyDescent="0.25">
      <c r="A22" s="24" t="s">
        <v>115</v>
      </c>
      <c r="B22" s="23" t="s">
        <v>116</v>
      </c>
      <c r="C22" s="22" t="s">
        <v>117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7">
        <f t="shared" si="0"/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0">
        <v>0</v>
      </c>
      <c r="R22" s="10">
        <f t="shared" si="4"/>
        <v>0</v>
      </c>
      <c r="S22" s="7">
        <f t="shared" si="2"/>
        <v>0</v>
      </c>
      <c r="T22" s="7"/>
      <c r="U22" s="7">
        <v>18</v>
      </c>
      <c r="V22" s="16">
        <f t="shared" si="3"/>
        <v>8.3000000000000007</v>
      </c>
    </row>
    <row r="23" spans="1:23" ht="12.6" customHeight="1" x14ac:dyDescent="0.25">
      <c r="A23" s="24" t="s">
        <v>44</v>
      </c>
      <c r="B23" s="23" t="s">
        <v>43</v>
      </c>
      <c r="C23" s="22" t="s">
        <v>42</v>
      </c>
      <c r="D23" s="17">
        <v>0</v>
      </c>
      <c r="E23" s="17">
        <v>1.25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7">
        <f t="shared" si="0"/>
        <v>10.416666666666666</v>
      </c>
      <c r="L23" s="11">
        <v>0</v>
      </c>
      <c r="M23" s="10">
        <v>85</v>
      </c>
      <c r="N23" s="11">
        <v>0</v>
      </c>
      <c r="O23" s="11">
        <v>0</v>
      </c>
      <c r="P23" s="10">
        <v>0</v>
      </c>
      <c r="Q23" s="10">
        <v>0</v>
      </c>
      <c r="R23" s="10">
        <f t="shared" si="4"/>
        <v>0</v>
      </c>
      <c r="S23" s="7">
        <f t="shared" si="2"/>
        <v>14.166666666666666</v>
      </c>
      <c r="T23" s="7"/>
      <c r="U23" s="7"/>
      <c r="V23" s="16">
        <f t="shared" si="3"/>
        <v>6.916666666666667</v>
      </c>
    </row>
    <row r="24" spans="1:23" ht="12.6" customHeight="1" x14ac:dyDescent="0.25">
      <c r="A24" s="24" t="s">
        <v>72</v>
      </c>
      <c r="B24" s="23" t="s">
        <v>73</v>
      </c>
      <c r="C24" s="22" t="s">
        <v>54</v>
      </c>
      <c r="D24" s="17">
        <v>1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7">
        <f t="shared" si="0"/>
        <v>8.3333333333333339</v>
      </c>
      <c r="L24" s="11">
        <v>80</v>
      </c>
      <c r="M24" s="11">
        <v>0</v>
      </c>
      <c r="N24" s="11">
        <v>0</v>
      </c>
      <c r="O24" s="11">
        <v>0</v>
      </c>
      <c r="P24" s="11">
        <v>0</v>
      </c>
      <c r="Q24" s="10">
        <v>0</v>
      </c>
      <c r="R24" s="10">
        <f t="shared" si="4"/>
        <v>0</v>
      </c>
      <c r="S24" s="7">
        <f t="shared" si="2"/>
        <v>13.333333333333334</v>
      </c>
      <c r="T24" s="7"/>
      <c r="U24" s="7"/>
      <c r="V24" s="16">
        <f t="shared" si="3"/>
        <v>6.3333333333333339</v>
      </c>
      <c r="W24" s="2" t="s">
        <v>62</v>
      </c>
    </row>
    <row r="25" spans="1:23" ht="12.6" customHeight="1" x14ac:dyDescent="0.25">
      <c r="A25" s="24" t="s">
        <v>83</v>
      </c>
      <c r="B25" s="23" t="s">
        <v>84</v>
      </c>
      <c r="C25" s="22" t="s">
        <v>85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7">
        <f t="shared" si="0"/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0">
        <v>0</v>
      </c>
      <c r="R25" s="10">
        <f t="shared" si="4"/>
        <v>0</v>
      </c>
      <c r="S25" s="7">
        <f t="shared" si="2"/>
        <v>0</v>
      </c>
      <c r="T25" s="7"/>
      <c r="U25" s="7"/>
      <c r="V25" s="16">
        <v>0</v>
      </c>
    </row>
    <row r="26" spans="1:23" ht="12.6" customHeight="1" x14ac:dyDescent="0.25">
      <c r="A26" s="24" t="s">
        <v>92</v>
      </c>
      <c r="B26" s="23" t="s">
        <v>93</v>
      </c>
      <c r="C26" s="22" t="s">
        <v>94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7">
        <f t="shared" si="0"/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0">
        <v>0</v>
      </c>
      <c r="R26" s="10">
        <f t="shared" si="4"/>
        <v>0</v>
      </c>
      <c r="S26" s="7">
        <f t="shared" si="2"/>
        <v>0</v>
      </c>
      <c r="T26" s="7"/>
      <c r="U26" s="7"/>
      <c r="V26" s="16">
        <v>0</v>
      </c>
    </row>
    <row r="27" spans="1:23" ht="12.6" customHeight="1" x14ac:dyDescent="0.25">
      <c r="A27" s="24" t="s">
        <v>118</v>
      </c>
      <c r="B27" s="23" t="s">
        <v>119</v>
      </c>
      <c r="C27" s="22" t="s">
        <v>120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7">
        <f t="shared" si="0"/>
        <v>0</v>
      </c>
      <c r="L27" s="11">
        <v>0</v>
      </c>
      <c r="M27" s="11">
        <v>0</v>
      </c>
      <c r="N27" s="11">
        <v>0</v>
      </c>
      <c r="O27" s="11">
        <v>0</v>
      </c>
      <c r="P27" s="10">
        <v>0</v>
      </c>
      <c r="Q27" s="10">
        <v>0</v>
      </c>
      <c r="R27" s="10">
        <f t="shared" si="4"/>
        <v>0</v>
      </c>
      <c r="S27" s="7">
        <f t="shared" si="2"/>
        <v>0</v>
      </c>
      <c r="T27" s="7"/>
      <c r="U27" s="7"/>
      <c r="V27" s="16">
        <v>0</v>
      </c>
    </row>
    <row r="28" spans="1:23" ht="12.6" customHeight="1" x14ac:dyDescent="0.25">
      <c r="A28" s="24" t="s">
        <v>41</v>
      </c>
      <c r="B28" s="23" t="s">
        <v>40</v>
      </c>
      <c r="C28" s="22" t="s">
        <v>39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7">
        <f t="shared" si="0"/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0">
        <v>0</v>
      </c>
      <c r="R28" s="10">
        <f t="shared" si="4"/>
        <v>0</v>
      </c>
      <c r="S28" s="7">
        <f t="shared" si="2"/>
        <v>0</v>
      </c>
      <c r="T28" s="7"/>
      <c r="U28" s="7"/>
      <c r="V28" s="16">
        <v>0</v>
      </c>
    </row>
    <row r="29" spans="1:23" ht="12.6" customHeight="1" x14ac:dyDescent="0.25">
      <c r="A29" s="24" t="s">
        <v>74</v>
      </c>
      <c r="B29" s="23" t="s">
        <v>75</v>
      </c>
      <c r="C29" s="22" t="s">
        <v>76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7">
        <f t="shared" si="0"/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0">
        <v>0</v>
      </c>
      <c r="R29" s="10">
        <f t="shared" si="4"/>
        <v>0</v>
      </c>
      <c r="S29" s="7">
        <f t="shared" si="2"/>
        <v>0</v>
      </c>
      <c r="T29" s="7"/>
      <c r="U29" s="7"/>
      <c r="V29" s="16">
        <v>0</v>
      </c>
    </row>
    <row r="30" spans="1:23" ht="12.6" customHeight="1" x14ac:dyDescent="0.25">
      <c r="A30" s="24" t="s">
        <v>35</v>
      </c>
      <c r="B30" s="23" t="s">
        <v>34</v>
      </c>
      <c r="C30" s="22" t="s">
        <v>33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7">
        <f t="shared" si="0"/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0">
        <v>0</v>
      </c>
      <c r="R30" s="10">
        <f t="shared" si="4"/>
        <v>0</v>
      </c>
      <c r="S30" s="7">
        <f t="shared" si="2"/>
        <v>0</v>
      </c>
      <c r="T30" s="7"/>
      <c r="U30" s="7"/>
      <c r="V30" s="16">
        <v>0</v>
      </c>
    </row>
    <row r="31" spans="1:23" ht="12.6" customHeight="1" x14ac:dyDescent="0.25">
      <c r="A31" s="24" t="s">
        <v>47</v>
      </c>
      <c r="B31" s="23" t="s">
        <v>46</v>
      </c>
      <c r="C31" s="22" t="s">
        <v>45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7">
        <f t="shared" si="0"/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0">
        <v>0</v>
      </c>
      <c r="R31" s="10">
        <f t="shared" si="4"/>
        <v>0</v>
      </c>
      <c r="S31" s="7">
        <f t="shared" si="2"/>
        <v>0</v>
      </c>
      <c r="T31" s="7"/>
      <c r="U31" s="7"/>
      <c r="V31" s="16">
        <v>0</v>
      </c>
    </row>
    <row r="32" spans="1:23" ht="12.6" customHeight="1" x14ac:dyDescent="0.25">
      <c r="A32" s="21" t="s">
        <v>29</v>
      </c>
      <c r="B32" s="20" t="s">
        <v>28</v>
      </c>
      <c r="C32" s="19" t="s">
        <v>27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7">
        <f t="shared" si="0"/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0">
        <v>0</v>
      </c>
      <c r="R32" s="10">
        <f t="shared" si="4"/>
        <v>0</v>
      </c>
      <c r="S32" s="7">
        <f t="shared" si="2"/>
        <v>0</v>
      </c>
      <c r="T32" s="7"/>
      <c r="U32" s="7"/>
      <c r="V32" s="16">
        <v>0</v>
      </c>
    </row>
    <row r="33" spans="1:22" ht="12.6" customHeight="1" x14ac:dyDescent="0.25">
      <c r="A33" s="21" t="s">
        <v>38</v>
      </c>
      <c r="B33" s="20" t="s">
        <v>37</v>
      </c>
      <c r="C33" s="19" t="s">
        <v>36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40">
        <v>0</v>
      </c>
      <c r="J33" s="17">
        <v>0</v>
      </c>
      <c r="K33" s="7">
        <f t="shared" si="0"/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0">
        <v>0</v>
      </c>
      <c r="R33" s="10">
        <f t="shared" si="4"/>
        <v>0</v>
      </c>
      <c r="S33" s="7">
        <f t="shared" si="2"/>
        <v>0</v>
      </c>
      <c r="T33" s="7"/>
      <c r="U33" s="7"/>
      <c r="V33" s="16">
        <v>0</v>
      </c>
    </row>
    <row r="34" spans="1:22" ht="12.6" customHeight="1" thickBot="1" x14ac:dyDescent="0.3">
      <c r="A34" s="15" t="s">
        <v>32</v>
      </c>
      <c r="B34" s="14" t="s">
        <v>31</v>
      </c>
      <c r="C34" s="13" t="s">
        <v>30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2">
        <v>0</v>
      </c>
      <c r="J34" s="17">
        <v>0</v>
      </c>
      <c r="K34" s="7">
        <f t="shared" si="0"/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8">
        <v>0</v>
      </c>
      <c r="R34" s="10">
        <f t="shared" si="4"/>
        <v>0</v>
      </c>
      <c r="S34" s="7">
        <f t="shared" si="2"/>
        <v>0</v>
      </c>
      <c r="T34" s="9"/>
      <c r="U34" s="7"/>
      <c r="V34" s="16">
        <v>0</v>
      </c>
    </row>
    <row r="35" spans="1:22" s="4" customFormat="1" ht="12.6" customHeight="1" x14ac:dyDescent="0.25">
      <c r="A35" s="5"/>
      <c r="B35" s="5"/>
      <c r="C35" s="5"/>
      <c r="D35" s="5"/>
      <c r="E35" s="5"/>
      <c r="F35" s="5"/>
      <c r="G35" s="5"/>
    </row>
    <row r="36" spans="1:22" ht="12.6" customHeight="1" x14ac:dyDescent="0.25">
      <c r="A36" s="5"/>
      <c r="B36" s="5"/>
      <c r="C36" s="5"/>
      <c r="D36" s="5"/>
      <c r="E36" s="5"/>
      <c r="F36" s="5"/>
      <c r="G36" s="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2" ht="12.6" customHeight="1" x14ac:dyDescent="0.25">
      <c r="A37" s="5"/>
      <c r="B37" s="5"/>
      <c r="C37" s="5"/>
      <c r="D37" s="5"/>
      <c r="E37" s="5"/>
      <c r="F37" s="5"/>
      <c r="G37" s="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2" ht="12.6" customHeight="1" x14ac:dyDescent="0.25">
      <c r="A38" s="5"/>
      <c r="B38" s="5"/>
      <c r="C38" s="5"/>
      <c r="D38" s="5"/>
      <c r="E38" s="5"/>
      <c r="F38" s="5"/>
      <c r="G38" s="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2" ht="12.6" customHeight="1" x14ac:dyDescent="0.25">
      <c r="A39" s="5"/>
      <c r="B39" s="5"/>
      <c r="C39" s="5"/>
      <c r="D39" s="5"/>
      <c r="E39" s="5"/>
      <c r="F39" s="5"/>
      <c r="G39" s="5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2" ht="12.6" customHeight="1" x14ac:dyDescent="0.25">
      <c r="A40" s="5"/>
      <c r="B40" s="5"/>
      <c r="C40" s="5"/>
      <c r="D40" s="5"/>
      <c r="E40" s="5"/>
      <c r="F40" s="5"/>
      <c r="G40" s="5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2" ht="12.6" customHeight="1" x14ac:dyDescent="0.25">
      <c r="A41" s="5"/>
      <c r="B41" s="5"/>
      <c r="C41" s="5"/>
      <c r="D41" s="5"/>
      <c r="E41" s="5"/>
      <c r="F41" s="5"/>
      <c r="G41" s="5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2" ht="12.6" customHeight="1" x14ac:dyDescent="0.25">
      <c r="A42" s="5"/>
      <c r="B42" s="5"/>
      <c r="C42" s="5"/>
      <c r="D42" s="5"/>
      <c r="E42" s="5"/>
      <c r="F42" s="5"/>
      <c r="G42" s="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2" ht="12.6" customHeight="1" x14ac:dyDescent="0.25">
      <c r="A43" s="5"/>
      <c r="B43" s="5"/>
      <c r="C43" s="5"/>
      <c r="D43" s="5"/>
      <c r="E43" s="5"/>
      <c r="F43" s="5"/>
      <c r="G43" s="5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2" ht="12.6" customHeight="1" x14ac:dyDescent="0.25">
      <c r="A44" s="5"/>
      <c r="B44" s="5"/>
      <c r="C44" s="5"/>
      <c r="D44" s="5"/>
      <c r="E44" s="5"/>
      <c r="F44" s="5"/>
      <c r="G44" s="5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2" ht="12.6" customHeight="1" x14ac:dyDescent="0.25">
      <c r="A45" s="5"/>
      <c r="B45" s="5"/>
      <c r="C45" s="5"/>
      <c r="D45" s="5"/>
      <c r="E45" s="5"/>
      <c r="F45" s="5"/>
      <c r="G45" s="5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2" ht="12.6" customHeight="1" x14ac:dyDescent="0.25">
      <c r="A46" s="5"/>
      <c r="B46" s="5"/>
      <c r="C46" s="5"/>
      <c r="D46" s="5"/>
      <c r="E46" s="5"/>
      <c r="F46" s="5"/>
      <c r="G46" s="5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2" ht="12.6" customHeight="1" x14ac:dyDescent="0.25">
      <c r="A47" s="5"/>
      <c r="B47" s="5"/>
      <c r="C47" s="5"/>
      <c r="D47" s="5"/>
      <c r="E47" s="5"/>
      <c r="F47" s="5"/>
      <c r="G47" s="5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2" ht="12.6" customHeight="1" x14ac:dyDescent="0.25">
      <c r="A48" s="5"/>
      <c r="B48" s="5"/>
      <c r="C48" s="5"/>
      <c r="D48" s="5"/>
      <c r="E48" s="5"/>
      <c r="F48" s="5"/>
      <c r="G48" s="5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2.6" customHeight="1" x14ac:dyDescent="0.25">
      <c r="A49" s="5"/>
      <c r="B49" s="5"/>
      <c r="C49" s="5"/>
      <c r="D49" s="5"/>
      <c r="E49" s="5"/>
      <c r="F49" s="5"/>
      <c r="G49" s="5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2.6" customHeight="1" x14ac:dyDescent="0.25">
      <c r="A50" s="5"/>
      <c r="B50" s="5"/>
      <c r="C50" s="5"/>
      <c r="D50" s="5"/>
      <c r="E50" s="5"/>
      <c r="F50" s="5"/>
      <c r="G50" s="5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2.6" customHeight="1" x14ac:dyDescent="0.25">
      <c r="A51" s="5"/>
      <c r="B51" s="5"/>
      <c r="C51" s="5"/>
      <c r="D51" s="5"/>
      <c r="E51" s="5"/>
      <c r="F51" s="5"/>
      <c r="G51" s="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2.6" customHeight="1" x14ac:dyDescent="0.25">
      <c r="A52" s="5"/>
      <c r="B52" s="5"/>
      <c r="C52" s="5"/>
      <c r="D52" s="5"/>
      <c r="E52" s="5"/>
      <c r="F52" s="5"/>
      <c r="G52" s="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2.6" customHeight="1" x14ac:dyDescent="0.25">
      <c r="A53" s="5"/>
      <c r="B53" s="5"/>
      <c r="C53" s="5"/>
      <c r="D53" s="5"/>
      <c r="E53" s="5"/>
      <c r="F53" s="5"/>
      <c r="G53" s="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2.6" customHeight="1" x14ac:dyDescent="0.25">
      <c r="A54" s="5"/>
      <c r="B54" s="5"/>
      <c r="C54" s="5"/>
      <c r="D54" s="5"/>
      <c r="E54" s="5"/>
      <c r="F54" s="5"/>
      <c r="G54" s="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2.6" customHeight="1" x14ac:dyDescent="0.25">
      <c r="A55" s="5"/>
      <c r="B55" s="5"/>
      <c r="C55" s="5"/>
      <c r="D55" s="5"/>
      <c r="E55" s="5"/>
      <c r="F55" s="5"/>
      <c r="G55" s="5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2.6" customHeight="1" x14ac:dyDescent="0.25">
      <c r="A56" s="5"/>
      <c r="B56" s="5"/>
      <c r="C56" s="5"/>
      <c r="D56" s="5"/>
      <c r="E56" s="5"/>
      <c r="F56" s="5"/>
      <c r="G56" s="5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2.6" customHeight="1" x14ac:dyDescent="0.25">
      <c r="A57" s="5"/>
      <c r="B57" s="5"/>
      <c r="C57" s="5"/>
      <c r="D57" s="5"/>
      <c r="E57" s="5"/>
      <c r="F57" s="5"/>
      <c r="G57" s="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2.6" customHeight="1" x14ac:dyDescent="0.25">
      <c r="A58" s="5"/>
      <c r="B58" s="5"/>
      <c r="C58" s="5"/>
      <c r="D58" s="5"/>
      <c r="E58" s="5"/>
      <c r="F58" s="5"/>
      <c r="G58" s="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2.6" customHeight="1" x14ac:dyDescent="0.25">
      <c r="A59" s="5"/>
      <c r="B59" s="5"/>
      <c r="C59" s="5"/>
      <c r="D59" s="5"/>
      <c r="E59" s="5"/>
      <c r="F59" s="5"/>
      <c r="G59" s="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2.6" customHeight="1" x14ac:dyDescent="0.25">
      <c r="A60" s="5"/>
      <c r="B60" s="5"/>
      <c r="C60" s="5"/>
      <c r="D60" s="5"/>
      <c r="E60" s="5"/>
      <c r="F60" s="5"/>
      <c r="G60" s="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2.6" customHeight="1" x14ac:dyDescent="0.25">
      <c r="A61" s="5"/>
      <c r="B61" s="5"/>
      <c r="C61" s="5"/>
      <c r="D61" s="5"/>
      <c r="E61" s="5"/>
      <c r="F61" s="5"/>
      <c r="G61" s="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2.6" customHeight="1" x14ac:dyDescent="0.25">
      <c r="A62" s="5"/>
      <c r="B62" s="5"/>
      <c r="C62" s="5"/>
      <c r="D62" s="5"/>
      <c r="E62" s="5"/>
      <c r="F62" s="5"/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2.6" customHeight="1" x14ac:dyDescent="0.25">
      <c r="A63" s="5"/>
      <c r="B63" s="5"/>
      <c r="C63" s="5"/>
      <c r="D63" s="5"/>
      <c r="E63" s="5"/>
      <c r="F63" s="5"/>
      <c r="G63" s="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2.6" customHeight="1" x14ac:dyDescent="0.25">
      <c r="A64" s="5"/>
      <c r="B64" s="5"/>
      <c r="C64" s="5"/>
      <c r="D64" s="5"/>
      <c r="E64" s="5"/>
      <c r="F64" s="5"/>
      <c r="G64" s="5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2.6" customHeight="1" x14ac:dyDescent="0.25">
      <c r="A65" s="5"/>
      <c r="B65" s="5"/>
      <c r="C65" s="5"/>
      <c r="D65" s="5"/>
      <c r="E65" s="5"/>
      <c r="F65" s="5"/>
      <c r="G65" s="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2.6" customHeight="1" x14ac:dyDescent="0.25">
      <c r="A66" s="5"/>
      <c r="B66" s="5"/>
      <c r="C66" s="5"/>
      <c r="D66" s="5"/>
      <c r="E66" s="5"/>
      <c r="F66" s="5"/>
      <c r="G66" s="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2.6" customHeight="1" x14ac:dyDescent="0.25">
      <c r="A67" s="5"/>
      <c r="B67" s="5"/>
      <c r="C67" s="5"/>
      <c r="D67" s="5"/>
      <c r="E67" s="5"/>
      <c r="F67" s="5"/>
      <c r="G67" s="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2.6" customHeight="1" x14ac:dyDescent="0.25">
      <c r="A68" s="5"/>
      <c r="B68" s="5"/>
      <c r="C68" s="5"/>
      <c r="D68" s="5"/>
      <c r="E68" s="5"/>
      <c r="F68" s="5"/>
      <c r="G68" s="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2.6" customHeight="1" x14ac:dyDescent="0.25">
      <c r="A69" s="5"/>
      <c r="B69" s="5"/>
      <c r="C69" s="5"/>
      <c r="D69" s="5"/>
      <c r="E69" s="5"/>
      <c r="F69" s="5"/>
      <c r="G69" s="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2.6" customHeight="1" x14ac:dyDescent="0.25">
      <c r="A70" s="5"/>
      <c r="B70" s="5"/>
      <c r="C70" s="5"/>
      <c r="D70" s="5"/>
      <c r="E70" s="5"/>
      <c r="F70" s="5"/>
      <c r="G70" s="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2.6" customHeight="1" x14ac:dyDescent="0.25">
      <c r="A71" s="5"/>
      <c r="B71" s="5"/>
      <c r="C71" s="5"/>
      <c r="D71" s="5"/>
      <c r="E71" s="5"/>
      <c r="F71" s="5"/>
      <c r="G71" s="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2.6" customHeight="1" x14ac:dyDescent="0.25">
      <c r="A72" s="5"/>
      <c r="B72" s="5"/>
      <c r="C72" s="5"/>
      <c r="D72" s="5"/>
      <c r="E72" s="5"/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2.6" customHeight="1" x14ac:dyDescent="0.25">
      <c r="A73" s="5"/>
      <c r="B73" s="5"/>
      <c r="C73" s="5"/>
      <c r="D73" s="5"/>
      <c r="E73" s="5"/>
      <c r="F73" s="5"/>
      <c r="G73" s="5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2.6" customHeight="1" x14ac:dyDescent="0.25">
      <c r="A74" s="5"/>
      <c r="B74" s="5"/>
      <c r="C74" s="5"/>
      <c r="D74" s="5"/>
      <c r="E74" s="5"/>
      <c r="F74" s="5"/>
      <c r="G74" s="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2.6" customHeight="1" x14ac:dyDescent="0.25">
      <c r="A75" s="5"/>
      <c r="B75" s="5"/>
      <c r="C75" s="5"/>
      <c r="D75" s="5"/>
      <c r="E75" s="5"/>
      <c r="F75" s="5"/>
      <c r="G75" s="5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2.6" customHeight="1" x14ac:dyDescent="0.25">
      <c r="A76" s="5"/>
      <c r="B76" s="5"/>
      <c r="C76" s="5"/>
      <c r="D76" s="5"/>
      <c r="E76" s="5"/>
      <c r="F76" s="5"/>
      <c r="G76" s="5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2.6" customHeight="1" x14ac:dyDescent="0.25">
      <c r="A77" s="5"/>
      <c r="B77" s="5"/>
      <c r="C77" s="5"/>
      <c r="D77" s="5"/>
      <c r="E77" s="5"/>
      <c r="F77" s="5"/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2.6" customHeight="1" x14ac:dyDescent="0.25">
      <c r="A78" s="5"/>
      <c r="B78" s="5"/>
      <c r="C78" s="5"/>
      <c r="D78" s="5"/>
      <c r="E78" s="5"/>
      <c r="F78" s="5"/>
      <c r="G78" s="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2.6" customHeight="1" x14ac:dyDescent="0.25">
      <c r="A79" s="5"/>
      <c r="B79" s="5"/>
      <c r="C79" s="5"/>
      <c r="D79" s="5"/>
      <c r="E79" s="5"/>
      <c r="F79" s="5"/>
      <c r="G79" s="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2.6" customHeight="1" x14ac:dyDescent="0.25">
      <c r="A80" s="5"/>
      <c r="B80" s="5"/>
      <c r="C80" s="5"/>
      <c r="D80" s="5"/>
      <c r="E80" s="5"/>
      <c r="F80" s="5"/>
      <c r="G80" s="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2.6" customHeight="1" x14ac:dyDescent="0.25">
      <c r="A81" s="5"/>
      <c r="B81" s="5"/>
      <c r="C81" s="5"/>
      <c r="D81" s="5"/>
      <c r="E81" s="5"/>
      <c r="F81" s="5"/>
      <c r="G81" s="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2.6" customHeight="1" x14ac:dyDescent="0.25">
      <c r="A82" s="5"/>
      <c r="B82" s="5"/>
      <c r="C82" s="5"/>
      <c r="D82" s="5"/>
      <c r="E82" s="5"/>
      <c r="F82" s="5"/>
      <c r="G82" s="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</sheetData>
  <sortState ref="A3:W34">
    <sortCondition descending="1" ref="V2"/>
  </sortState>
  <mergeCells count="2">
    <mergeCell ref="D1:K1"/>
    <mergeCell ref="L1:S1"/>
  </mergeCells>
  <conditionalFormatting sqref="D3:J34">
    <cfRule type="cellIs" dxfId="33" priority="11" operator="between">
      <formula>0.1</formula>
      <formula>1.99</formula>
    </cfRule>
    <cfRule type="cellIs" dxfId="32" priority="12" operator="equal">
      <formula>0</formula>
    </cfRule>
    <cfRule type="cellIs" dxfId="31" priority="13" operator="equal">
      <formula>2</formula>
    </cfRule>
  </conditionalFormatting>
  <conditionalFormatting sqref="K3:K34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{9002F24D-DB60-40DD-87E8-B3F46DEAA9B7}</x14:id>
        </ext>
      </extLst>
    </cfRule>
  </conditionalFormatting>
  <conditionalFormatting sqref="S3:S34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{B379E5B3-42AD-4C0B-AA04-3A02BE851FDC}</x14:id>
        </ext>
      </extLst>
    </cfRule>
  </conditionalFormatting>
  <conditionalFormatting sqref="T3:T34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{8EFB264D-B87A-49EE-830B-FBE7ADC68A58}</x14:id>
        </ext>
      </extLst>
    </cfRule>
  </conditionalFormatting>
  <conditionalFormatting sqref="V3:V3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{664BDE93-EA77-401D-9F6C-79FB71655A1B}</x14:id>
        </ext>
      </extLst>
    </cfRule>
  </conditionalFormatting>
  <conditionalFormatting sqref="L3:R34">
    <cfRule type="cellIs" dxfId="30" priority="2" operator="between">
      <formula>0.1</formula>
      <formula>59.9</formula>
    </cfRule>
    <cfRule type="cellIs" dxfId="29" priority="3" operator="equal">
      <formula>0</formula>
    </cfRule>
    <cfRule type="cellIs" dxfId="28" priority="4" operator="between">
      <formula>60</formula>
      <formula>79</formula>
    </cfRule>
    <cfRule type="cellIs" dxfId="27" priority="5" operator="between">
      <formula>80</formula>
      <formula>100</formula>
    </cfRule>
  </conditionalFormatting>
  <conditionalFormatting sqref="U3:U3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{8714777B-A242-4EFE-98F1-D51B58F1BB53}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02F24D-DB60-40DD-87E8-B3F46DEAA9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K3:K34</xm:sqref>
        </x14:conditionalFormatting>
        <x14:conditionalFormatting xmlns:xm="http://schemas.microsoft.com/office/excel/2006/main">
          <x14:cfRule type="dataBar" id="{B379E5B3-42AD-4C0B-AA04-3A02BE851F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S3:S34</xm:sqref>
        </x14:conditionalFormatting>
        <x14:conditionalFormatting xmlns:xm="http://schemas.microsoft.com/office/excel/2006/main">
          <x14:cfRule type="dataBar" id="{8EFB264D-B87A-49EE-830B-FBE7ADC68A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T3:T34</xm:sqref>
        </x14:conditionalFormatting>
        <x14:conditionalFormatting xmlns:xm="http://schemas.microsoft.com/office/excel/2006/main">
          <x14:cfRule type="dataBar" id="{664BDE93-EA77-401D-9F6C-79FB71655A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V3:V34</xm:sqref>
        </x14:conditionalFormatting>
        <x14:conditionalFormatting xmlns:xm="http://schemas.microsoft.com/office/excel/2006/main">
          <x14:cfRule type="dataBar" id="{8714777B-A242-4EFE-98F1-D51B58F1BB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U3:U34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U82"/>
  <sheetViews>
    <sheetView tabSelected="1" zoomScaleNormal="100" workbookViewId="0">
      <pane ySplit="2" topLeftCell="A3" activePane="bottomLeft" state="frozen"/>
      <selection pane="bottomLeft" activeCell="AA16" sqref="AA16"/>
    </sheetView>
  </sheetViews>
  <sheetFormatPr defaultRowHeight="12.6" customHeight="1" x14ac:dyDescent="0.25"/>
  <cols>
    <col min="1" max="1" width="7.33203125" style="3" bestFit="1" customWidth="1"/>
    <col min="2" max="2" width="13" style="3" customWidth="1"/>
    <col min="3" max="3" width="9.109375" style="3" bestFit="1" customWidth="1"/>
    <col min="4" max="4" width="7" style="3" customWidth="1"/>
    <col min="5" max="6" width="3.21875" style="3" bestFit="1" customWidth="1"/>
    <col min="7" max="8" width="2.44140625" style="3" bestFit="1" customWidth="1"/>
    <col min="9" max="9" width="2.44140625" style="2" bestFit="1" customWidth="1"/>
    <col min="10" max="10" width="4.44140625" style="2" customWidth="1"/>
    <col min="11" max="11" width="3.109375" style="2" bestFit="1" customWidth="1"/>
    <col min="12" max="14" width="2.77734375" style="2" bestFit="1" customWidth="1"/>
    <col min="15" max="15" width="2.109375" style="2" bestFit="1" customWidth="1"/>
    <col min="16" max="16" width="4.77734375" style="2" customWidth="1"/>
    <col min="17" max="17" width="2.77734375" style="2" bestFit="1" customWidth="1"/>
    <col min="18" max="18" width="5.21875" style="2" customWidth="1"/>
    <col min="19" max="19" width="7" style="2" bestFit="1" customWidth="1"/>
    <col min="20" max="20" width="5.77734375" style="2" customWidth="1"/>
    <col min="21" max="16384" width="8.88671875" style="2"/>
  </cols>
  <sheetData>
    <row r="1" spans="1:21" s="33" customFormat="1" ht="22.2" customHeight="1" thickBot="1" x14ac:dyDescent="0.3">
      <c r="A1" s="37">
        <v>5</v>
      </c>
      <c r="B1" s="36"/>
      <c r="C1" s="43"/>
      <c r="D1" s="44" t="s">
        <v>70</v>
      </c>
      <c r="E1" s="51" t="s">
        <v>135</v>
      </c>
      <c r="F1" s="52"/>
      <c r="G1" s="52"/>
      <c r="H1" s="52"/>
      <c r="I1" s="52"/>
      <c r="J1" s="53"/>
      <c r="K1" s="51" t="s">
        <v>134</v>
      </c>
      <c r="L1" s="52"/>
      <c r="M1" s="52"/>
      <c r="N1" s="52"/>
      <c r="O1" s="52"/>
      <c r="P1" s="53"/>
      <c r="Q1" s="51" t="s">
        <v>133</v>
      </c>
      <c r="R1" s="53"/>
      <c r="S1" s="38" t="s">
        <v>130</v>
      </c>
      <c r="T1" s="26" t="s">
        <v>131</v>
      </c>
      <c r="U1" s="26" t="s">
        <v>132</v>
      </c>
    </row>
    <row r="2" spans="1:21" s="25" customFormat="1" ht="11.4" customHeight="1" x14ac:dyDescent="0.25">
      <c r="A2" s="32" t="s">
        <v>69</v>
      </c>
      <c r="B2" s="30" t="s">
        <v>68</v>
      </c>
      <c r="C2" s="45" t="s">
        <v>67</v>
      </c>
      <c r="D2" s="27" t="s">
        <v>65</v>
      </c>
      <c r="E2" s="41">
        <v>1</v>
      </c>
      <c r="F2" s="29">
        <v>2</v>
      </c>
      <c r="G2" s="29">
        <v>3</v>
      </c>
      <c r="H2" s="29">
        <v>4</v>
      </c>
      <c r="I2" s="29">
        <v>5</v>
      </c>
      <c r="J2" s="28" t="s">
        <v>66</v>
      </c>
      <c r="K2" s="27">
        <v>1</v>
      </c>
      <c r="L2" s="29">
        <v>2</v>
      </c>
      <c r="M2" s="31">
        <v>3</v>
      </c>
      <c r="N2" s="31">
        <v>4</v>
      </c>
      <c r="O2" s="29">
        <v>5</v>
      </c>
      <c r="P2" s="28" t="s">
        <v>66</v>
      </c>
      <c r="Q2" s="27">
        <v>1</v>
      </c>
      <c r="R2" s="28" t="s">
        <v>66</v>
      </c>
      <c r="S2" s="27" t="s">
        <v>65</v>
      </c>
      <c r="T2" s="26" t="s">
        <v>64</v>
      </c>
      <c r="U2" s="26" t="s">
        <v>64</v>
      </c>
    </row>
    <row r="3" spans="1:21" ht="12.6" customHeight="1" x14ac:dyDescent="0.25">
      <c r="A3" s="24" t="s">
        <v>109</v>
      </c>
      <c r="B3" s="22" t="s">
        <v>110</v>
      </c>
      <c r="C3" s="46" t="s">
        <v>111</v>
      </c>
      <c r="D3" s="11">
        <v>100.16666666666667</v>
      </c>
      <c r="E3" s="42">
        <v>2</v>
      </c>
      <c r="F3" s="17">
        <v>2</v>
      </c>
      <c r="G3" s="17">
        <v>2</v>
      </c>
      <c r="H3" s="17">
        <v>2</v>
      </c>
      <c r="I3" s="17">
        <v>2</v>
      </c>
      <c r="J3" s="7">
        <f>100*SUM(E3:I3)/(2*A$1)</f>
        <v>100</v>
      </c>
      <c r="K3" s="11">
        <v>80</v>
      </c>
      <c r="L3" s="47">
        <v>100</v>
      </c>
      <c r="M3" s="49">
        <v>100</v>
      </c>
      <c r="N3" s="49">
        <v>100</v>
      </c>
      <c r="O3" s="48">
        <f>I3*45</f>
        <v>90</v>
      </c>
      <c r="P3" s="7">
        <f>SUM(K3:O3)/(A$1)</f>
        <v>94</v>
      </c>
      <c r="Q3" s="49">
        <v>80</v>
      </c>
      <c r="R3" s="7">
        <f>SUM(Q3:Q3)</f>
        <v>80</v>
      </c>
      <c r="S3" s="11"/>
      <c r="T3" s="16">
        <f>J3*0.15+P3*0.25+R3*0.25+S3*0.35</f>
        <v>58.5</v>
      </c>
      <c r="U3" s="16">
        <f>D3*0.4+T3*0.6</f>
        <v>75.166666666666671</v>
      </c>
    </row>
    <row r="4" spans="1:21" ht="12.6" customHeight="1" x14ac:dyDescent="0.25">
      <c r="A4" s="24" t="s">
        <v>61</v>
      </c>
      <c r="B4" s="22" t="s">
        <v>60</v>
      </c>
      <c r="C4" s="46" t="s">
        <v>59</v>
      </c>
      <c r="D4" s="11">
        <v>89.95</v>
      </c>
      <c r="E4" s="42">
        <v>2</v>
      </c>
      <c r="F4" s="17">
        <v>2</v>
      </c>
      <c r="G4" s="17">
        <v>2</v>
      </c>
      <c r="H4" s="17">
        <v>2</v>
      </c>
      <c r="I4" s="17">
        <v>1.9</v>
      </c>
      <c r="J4" s="7">
        <f>100*SUM(E4:I4)/(2*A$1)</f>
        <v>99</v>
      </c>
      <c r="K4" s="11">
        <v>80</v>
      </c>
      <c r="L4" s="47">
        <v>100</v>
      </c>
      <c r="M4" s="49">
        <v>100</v>
      </c>
      <c r="N4" s="49">
        <v>100</v>
      </c>
      <c r="O4" s="48">
        <f>I4*45</f>
        <v>85.5</v>
      </c>
      <c r="P4" s="7">
        <f>SUM(K4:O4)/(A$1)</f>
        <v>93.1</v>
      </c>
      <c r="Q4" s="49">
        <v>69</v>
      </c>
      <c r="R4" s="7">
        <f>SUM(Q4:Q4)</f>
        <v>69</v>
      </c>
      <c r="S4" s="11"/>
      <c r="T4" s="16">
        <f>J4*0.15+P4*0.25+R4*0.25+S4*0.35</f>
        <v>55.375</v>
      </c>
      <c r="U4" s="16">
        <f>D4*0.4+T4*0.6</f>
        <v>69.205000000000013</v>
      </c>
    </row>
    <row r="5" spans="1:21" ht="12.6" customHeight="1" x14ac:dyDescent="0.25">
      <c r="A5" s="24" t="s">
        <v>106</v>
      </c>
      <c r="B5" s="22" t="s">
        <v>107</v>
      </c>
      <c r="C5" s="46" t="s">
        <v>108</v>
      </c>
      <c r="D5" s="11">
        <v>86.833333333333343</v>
      </c>
      <c r="E5" s="42">
        <v>2</v>
      </c>
      <c r="F5" s="17">
        <v>2</v>
      </c>
      <c r="G5" s="17">
        <v>0</v>
      </c>
      <c r="H5" s="17">
        <v>2</v>
      </c>
      <c r="I5" s="17">
        <v>2</v>
      </c>
      <c r="J5" s="7">
        <f>100*SUM(E5:I5)/(2*A$1)</f>
        <v>80</v>
      </c>
      <c r="K5" s="11">
        <v>80</v>
      </c>
      <c r="L5" s="47">
        <v>100</v>
      </c>
      <c r="M5" s="49">
        <v>0</v>
      </c>
      <c r="N5" s="49">
        <v>100</v>
      </c>
      <c r="O5" s="48">
        <f>I5*45</f>
        <v>90</v>
      </c>
      <c r="P5" s="7">
        <f>SUM(K5:O5)/(A$1)</f>
        <v>74</v>
      </c>
      <c r="Q5" s="49">
        <v>100</v>
      </c>
      <c r="R5" s="7">
        <f>SUM(Q5:Q5)</f>
        <v>100</v>
      </c>
      <c r="S5" s="11"/>
      <c r="T5" s="16">
        <f>J5*0.15+P5*0.25+R5*0.25+S5*0.35</f>
        <v>55.5</v>
      </c>
      <c r="U5" s="16">
        <f>D5*0.4+T5*0.6</f>
        <v>68.033333333333331</v>
      </c>
    </row>
    <row r="6" spans="1:21" ht="12.6" customHeight="1" x14ac:dyDescent="0.25">
      <c r="A6" s="24" t="s">
        <v>121</v>
      </c>
      <c r="B6" s="22" t="s">
        <v>122</v>
      </c>
      <c r="C6" s="46" t="s">
        <v>123</v>
      </c>
      <c r="D6" s="11">
        <v>70.55</v>
      </c>
      <c r="E6" s="42">
        <v>0</v>
      </c>
      <c r="F6" s="17">
        <v>2</v>
      </c>
      <c r="G6" s="17">
        <v>2</v>
      </c>
      <c r="H6" s="17">
        <v>2</v>
      </c>
      <c r="I6" s="17">
        <v>2</v>
      </c>
      <c r="J6" s="7">
        <f>100*SUM(E6:I6)/(2*A$1)</f>
        <v>80</v>
      </c>
      <c r="K6" s="11">
        <v>0</v>
      </c>
      <c r="L6" s="47">
        <v>100</v>
      </c>
      <c r="M6" s="49">
        <v>100</v>
      </c>
      <c r="N6" s="49">
        <v>100</v>
      </c>
      <c r="O6" s="48">
        <f>I6*45</f>
        <v>90</v>
      </c>
      <c r="P6" s="7">
        <f>SUM(K6:O6)/(A$1)</f>
        <v>78</v>
      </c>
      <c r="Q6" s="49">
        <v>99</v>
      </c>
      <c r="R6" s="7">
        <f>SUM(Q6:Q6)</f>
        <v>99</v>
      </c>
      <c r="S6" s="11"/>
      <c r="T6" s="16">
        <f>J6*0.15+P6*0.25+R6*0.25+S6*0.35</f>
        <v>56.25</v>
      </c>
      <c r="U6" s="16">
        <f>D6*0.4+T6*0.6</f>
        <v>61.97</v>
      </c>
    </row>
    <row r="7" spans="1:21" ht="12.6" customHeight="1" x14ac:dyDescent="0.25">
      <c r="A7" s="24" t="s">
        <v>80</v>
      </c>
      <c r="B7" s="22" t="s">
        <v>81</v>
      </c>
      <c r="C7" s="46" t="s">
        <v>82</v>
      </c>
      <c r="D7" s="11">
        <v>87.283333333333331</v>
      </c>
      <c r="E7" s="42">
        <v>0</v>
      </c>
      <c r="F7" s="17">
        <v>2</v>
      </c>
      <c r="G7" s="17">
        <v>2</v>
      </c>
      <c r="H7" s="17">
        <v>2</v>
      </c>
      <c r="I7" s="17">
        <v>2</v>
      </c>
      <c r="J7" s="7">
        <f>100*SUM(E7:I7)/(2*A$1)</f>
        <v>80</v>
      </c>
      <c r="K7" s="11">
        <v>0</v>
      </c>
      <c r="L7" s="47">
        <v>100</v>
      </c>
      <c r="M7" s="49">
        <v>100</v>
      </c>
      <c r="N7" s="49">
        <v>60</v>
      </c>
      <c r="O7" s="48">
        <f>I7*45</f>
        <v>90</v>
      </c>
      <c r="P7" s="7">
        <f>SUM(K7:O7)/(A$1)</f>
        <v>70</v>
      </c>
      <c r="Q7" s="49">
        <v>54</v>
      </c>
      <c r="R7" s="7">
        <f>SUM(Q7:Q7)</f>
        <v>54</v>
      </c>
      <c r="S7" s="11"/>
      <c r="T7" s="16">
        <f>J7*0.15+P7*0.25+R7*0.25+S7*0.35</f>
        <v>43</v>
      </c>
      <c r="U7" s="16">
        <f>D7*0.4+T7*0.6</f>
        <v>60.713333333333338</v>
      </c>
    </row>
    <row r="8" spans="1:21" ht="12.6" customHeight="1" x14ac:dyDescent="0.25">
      <c r="A8" s="24" t="s">
        <v>89</v>
      </c>
      <c r="B8" s="22" t="s">
        <v>90</v>
      </c>
      <c r="C8" s="46" t="s">
        <v>91</v>
      </c>
      <c r="D8" s="11">
        <v>74.400000000000006</v>
      </c>
      <c r="E8" s="42">
        <v>1</v>
      </c>
      <c r="F8" s="17">
        <v>0</v>
      </c>
      <c r="G8" s="17">
        <v>2</v>
      </c>
      <c r="H8" s="17">
        <v>2</v>
      </c>
      <c r="I8" s="17">
        <v>2</v>
      </c>
      <c r="J8" s="7">
        <f>100*SUM(E8:I8)/(2*A$1)</f>
        <v>70</v>
      </c>
      <c r="K8" s="11">
        <v>60</v>
      </c>
      <c r="L8" s="47">
        <v>0</v>
      </c>
      <c r="M8" s="49">
        <v>100</v>
      </c>
      <c r="N8" s="49">
        <v>100</v>
      </c>
      <c r="O8" s="48">
        <f>I8*45</f>
        <v>90</v>
      </c>
      <c r="P8" s="7">
        <f>SUM(K8:O8)/(A$1)</f>
        <v>70</v>
      </c>
      <c r="Q8" s="49">
        <v>94</v>
      </c>
      <c r="R8" s="7">
        <f>SUM(Q8:Q8)</f>
        <v>94</v>
      </c>
      <c r="S8" s="11"/>
      <c r="T8" s="16">
        <f>J8*0.15+P8*0.25+R8*0.25+S8*0.35</f>
        <v>51.5</v>
      </c>
      <c r="U8" s="16">
        <f>D8*0.4+T8*0.6</f>
        <v>60.660000000000004</v>
      </c>
    </row>
    <row r="9" spans="1:21" ht="12.6" customHeight="1" x14ac:dyDescent="0.25">
      <c r="A9" s="24" t="s">
        <v>104</v>
      </c>
      <c r="B9" s="22" t="s">
        <v>105</v>
      </c>
      <c r="C9" s="46" t="s">
        <v>53</v>
      </c>
      <c r="D9" s="11">
        <v>84.833333333333343</v>
      </c>
      <c r="E9" s="42">
        <v>0</v>
      </c>
      <c r="F9" s="17">
        <v>2</v>
      </c>
      <c r="G9" s="17">
        <v>2</v>
      </c>
      <c r="H9" s="17">
        <v>2</v>
      </c>
      <c r="I9" s="17">
        <v>2</v>
      </c>
      <c r="J9" s="7">
        <f>100*SUM(E9:I9)/(2*A$1)</f>
        <v>80</v>
      </c>
      <c r="K9" s="11">
        <v>0</v>
      </c>
      <c r="L9" s="47">
        <v>100</v>
      </c>
      <c r="M9" s="49">
        <v>100</v>
      </c>
      <c r="N9" s="49">
        <v>60</v>
      </c>
      <c r="O9" s="48">
        <f>I9*45</f>
        <v>90</v>
      </c>
      <c r="P9" s="7">
        <f>SUM(K9:O9)/(A$1)</f>
        <v>70</v>
      </c>
      <c r="Q9" s="49">
        <v>40</v>
      </c>
      <c r="R9" s="7">
        <f>SUM(Q9:Q9)</f>
        <v>40</v>
      </c>
      <c r="S9" s="11"/>
      <c r="T9" s="16">
        <f>J9*0.15+P9*0.25+R9*0.25+S9*0.35</f>
        <v>39.5</v>
      </c>
      <c r="U9" s="16">
        <f>D9*0.4+T9*0.6</f>
        <v>57.63333333333334</v>
      </c>
    </row>
    <row r="10" spans="1:21" ht="12.6" customHeight="1" x14ac:dyDescent="0.25">
      <c r="A10" s="24" t="s">
        <v>52</v>
      </c>
      <c r="B10" s="22" t="s">
        <v>51</v>
      </c>
      <c r="C10" s="46" t="s">
        <v>50</v>
      </c>
      <c r="D10" s="11">
        <v>77.599999999999994</v>
      </c>
      <c r="E10" s="42">
        <v>1.3</v>
      </c>
      <c r="F10" s="17">
        <v>0</v>
      </c>
      <c r="G10" s="17">
        <v>2</v>
      </c>
      <c r="H10" s="17">
        <v>2</v>
      </c>
      <c r="I10" s="17">
        <v>2</v>
      </c>
      <c r="J10" s="7">
        <f>100*SUM(E10:I10)/(2*A$1)</f>
        <v>73</v>
      </c>
      <c r="K10" s="11">
        <v>80</v>
      </c>
      <c r="L10" s="47">
        <v>0</v>
      </c>
      <c r="M10" s="49">
        <v>100</v>
      </c>
      <c r="N10" s="49">
        <v>100</v>
      </c>
      <c r="O10" s="48">
        <f>I10*45</f>
        <v>90</v>
      </c>
      <c r="P10" s="7">
        <f>SUM(K10:O10)/(A$1)</f>
        <v>74</v>
      </c>
      <c r="Q10" s="49">
        <v>50</v>
      </c>
      <c r="R10" s="7">
        <f>SUM(Q10:Q10)</f>
        <v>50</v>
      </c>
      <c r="S10" s="11"/>
      <c r="T10" s="16">
        <f>J10*0.15+P10*0.25+R10*0.25+S10*0.35</f>
        <v>41.95</v>
      </c>
      <c r="U10" s="16">
        <f>D10*0.4+T10*0.6</f>
        <v>56.21</v>
      </c>
    </row>
    <row r="11" spans="1:21" ht="12.6" customHeight="1" x14ac:dyDescent="0.25">
      <c r="A11" s="24" t="s">
        <v>112</v>
      </c>
      <c r="B11" s="22" t="s">
        <v>113</v>
      </c>
      <c r="C11" s="46" t="s">
        <v>114</v>
      </c>
      <c r="D11" s="11">
        <v>69.833333333333343</v>
      </c>
      <c r="E11" s="42">
        <v>0</v>
      </c>
      <c r="F11" s="17">
        <v>0</v>
      </c>
      <c r="G11" s="17">
        <v>2</v>
      </c>
      <c r="H11" s="17">
        <v>2</v>
      </c>
      <c r="I11" s="17">
        <v>2</v>
      </c>
      <c r="J11" s="7">
        <f>100*SUM(E11:I11)/(2*A$1)</f>
        <v>60</v>
      </c>
      <c r="K11" s="11">
        <v>0</v>
      </c>
      <c r="L11" s="47">
        <v>0</v>
      </c>
      <c r="M11" s="49">
        <v>100</v>
      </c>
      <c r="N11" s="49">
        <v>60</v>
      </c>
      <c r="O11" s="48">
        <f>I11*45</f>
        <v>90</v>
      </c>
      <c r="P11" s="7">
        <f>SUM(K11:O11)/(A$1)</f>
        <v>50</v>
      </c>
      <c r="Q11" s="49">
        <v>95</v>
      </c>
      <c r="R11" s="7">
        <f>SUM(Q11:Q11)</f>
        <v>95</v>
      </c>
      <c r="S11" s="11"/>
      <c r="T11" s="16">
        <f>J11*0.15+P11*0.25+R11*0.25+S11*0.35</f>
        <v>45.25</v>
      </c>
      <c r="U11" s="16">
        <f>D11*0.4+T11*0.6</f>
        <v>55.083333333333336</v>
      </c>
    </row>
    <row r="12" spans="1:21" ht="12.6" customHeight="1" x14ac:dyDescent="0.25">
      <c r="A12" s="24" t="s">
        <v>86</v>
      </c>
      <c r="B12" s="22" t="s">
        <v>87</v>
      </c>
      <c r="C12" s="46" t="s">
        <v>88</v>
      </c>
      <c r="D12" s="11">
        <v>70.066666666666663</v>
      </c>
      <c r="E12" s="42">
        <v>1</v>
      </c>
      <c r="F12" s="17">
        <v>2</v>
      </c>
      <c r="G12" s="17">
        <v>0</v>
      </c>
      <c r="H12" s="17">
        <v>2</v>
      </c>
      <c r="I12" s="17">
        <v>2</v>
      </c>
      <c r="J12" s="7">
        <f>100*SUM(E12:I12)/(2*A$1)</f>
        <v>70</v>
      </c>
      <c r="K12" s="11">
        <v>55</v>
      </c>
      <c r="L12" s="47">
        <v>100</v>
      </c>
      <c r="M12" s="49">
        <v>0</v>
      </c>
      <c r="N12" s="49">
        <v>100</v>
      </c>
      <c r="O12" s="48">
        <f>I12*45</f>
        <v>90</v>
      </c>
      <c r="P12" s="7">
        <f>SUM(K12:O12)/(A$1)</f>
        <v>69</v>
      </c>
      <c r="Q12" s="49">
        <v>64</v>
      </c>
      <c r="R12" s="7">
        <f>SUM(Q12:Q12)</f>
        <v>64</v>
      </c>
      <c r="S12" s="11"/>
      <c r="T12" s="16">
        <f>J12*0.15+P12*0.25+R12*0.25+S12*0.35</f>
        <v>43.75</v>
      </c>
      <c r="U12" s="16">
        <f>D12*0.4+T12*0.6</f>
        <v>54.276666666666671</v>
      </c>
    </row>
    <row r="13" spans="1:21" ht="12.6" customHeight="1" x14ac:dyDescent="0.25">
      <c r="A13" s="24" t="s">
        <v>58</v>
      </c>
      <c r="B13" s="22" t="s">
        <v>57</v>
      </c>
      <c r="C13" s="46" t="s">
        <v>56</v>
      </c>
      <c r="D13" s="11">
        <v>60.4</v>
      </c>
      <c r="E13" s="42">
        <v>1.3</v>
      </c>
      <c r="F13" s="17">
        <v>0</v>
      </c>
      <c r="G13" s="17">
        <v>2</v>
      </c>
      <c r="H13" s="17">
        <v>0</v>
      </c>
      <c r="I13" s="17">
        <v>2</v>
      </c>
      <c r="J13" s="7">
        <f>100*SUM(E13:I13)/(2*A$1)</f>
        <v>53</v>
      </c>
      <c r="K13" s="11">
        <v>80</v>
      </c>
      <c r="L13" s="47">
        <v>0</v>
      </c>
      <c r="M13" s="49">
        <v>100</v>
      </c>
      <c r="N13" s="49">
        <v>0</v>
      </c>
      <c r="O13" s="48">
        <f>I13*45</f>
        <v>90</v>
      </c>
      <c r="P13" s="7">
        <f>SUM(K13:O13)/(A$1)</f>
        <v>54</v>
      </c>
      <c r="Q13" s="49">
        <v>95</v>
      </c>
      <c r="R13" s="7">
        <f>SUM(Q13:Q13)</f>
        <v>95</v>
      </c>
      <c r="S13" s="11"/>
      <c r="T13" s="16">
        <f>J13*0.15+P13*0.25+R13*0.25+S13*0.35</f>
        <v>45.2</v>
      </c>
      <c r="U13" s="16">
        <f>D13*0.4+T13*0.6</f>
        <v>51.28</v>
      </c>
    </row>
    <row r="14" spans="1:21" ht="12.6" customHeight="1" x14ac:dyDescent="0.25">
      <c r="A14" s="24" t="s">
        <v>98</v>
      </c>
      <c r="B14" s="22" t="s">
        <v>99</v>
      </c>
      <c r="C14" s="46" t="s">
        <v>100</v>
      </c>
      <c r="D14" s="11">
        <v>59.5</v>
      </c>
      <c r="E14" s="42">
        <v>0</v>
      </c>
      <c r="F14" s="17">
        <v>0</v>
      </c>
      <c r="G14" s="17">
        <v>0</v>
      </c>
      <c r="H14" s="17">
        <v>1</v>
      </c>
      <c r="I14" s="17">
        <v>2</v>
      </c>
      <c r="J14" s="7">
        <f>100*SUM(E14:I14)/(2*A$1)</f>
        <v>30</v>
      </c>
      <c r="K14" s="11">
        <v>0</v>
      </c>
      <c r="L14" s="47">
        <v>0</v>
      </c>
      <c r="M14" s="49">
        <v>0</v>
      </c>
      <c r="N14" s="49">
        <v>60</v>
      </c>
      <c r="O14" s="48">
        <f>I14*45</f>
        <v>90</v>
      </c>
      <c r="P14" s="7">
        <f>SUM(K14:O14)/(A$1)</f>
        <v>30</v>
      </c>
      <c r="Q14" s="49">
        <v>60</v>
      </c>
      <c r="R14" s="7">
        <f>SUM(Q14:Q14)</f>
        <v>60</v>
      </c>
      <c r="S14" s="11"/>
      <c r="T14" s="16">
        <f>J14*0.15+P14*0.25+R14*0.25+S14*0.35</f>
        <v>27</v>
      </c>
      <c r="U14" s="16">
        <f>D14*0.4+T14*0.6</f>
        <v>40</v>
      </c>
    </row>
    <row r="15" spans="1:21" ht="12.6" customHeight="1" x14ac:dyDescent="0.25">
      <c r="A15" s="24" t="s">
        <v>124</v>
      </c>
      <c r="B15" s="22" t="s">
        <v>63</v>
      </c>
      <c r="C15" s="46" t="s">
        <v>125</v>
      </c>
      <c r="D15" s="11">
        <v>28.1</v>
      </c>
      <c r="E15" s="42">
        <v>0</v>
      </c>
      <c r="F15" s="17">
        <v>2</v>
      </c>
      <c r="G15" s="17">
        <v>2</v>
      </c>
      <c r="H15" s="17">
        <v>0</v>
      </c>
      <c r="I15" s="17">
        <v>2</v>
      </c>
      <c r="J15" s="7">
        <f>100*SUM(E15:I15)/(2*A$1)</f>
        <v>60</v>
      </c>
      <c r="K15" s="11">
        <v>0</v>
      </c>
      <c r="L15" s="47">
        <v>100</v>
      </c>
      <c r="M15" s="49">
        <v>100</v>
      </c>
      <c r="N15" s="49">
        <v>0</v>
      </c>
      <c r="O15" s="48">
        <f>I15*45</f>
        <v>90</v>
      </c>
      <c r="P15" s="7">
        <f>SUM(K15:O15)/(A$1)</f>
        <v>58</v>
      </c>
      <c r="Q15" s="49">
        <v>60</v>
      </c>
      <c r="R15" s="7">
        <f>SUM(Q15:Q15)</f>
        <v>60</v>
      </c>
      <c r="S15" s="11"/>
      <c r="T15" s="16">
        <f>J15*0.15+P15*0.25+R15*0.25+S15*0.35</f>
        <v>38.5</v>
      </c>
      <c r="U15" s="16">
        <f>D15*0.4+T15*0.6</f>
        <v>34.340000000000003</v>
      </c>
    </row>
    <row r="16" spans="1:21" ht="12.6" customHeight="1" x14ac:dyDescent="0.25">
      <c r="A16" s="24" t="s">
        <v>55</v>
      </c>
      <c r="B16" s="22" t="s">
        <v>54</v>
      </c>
      <c r="C16" s="46" t="s">
        <v>53</v>
      </c>
      <c r="D16" s="11">
        <v>20.7</v>
      </c>
      <c r="E16" s="42">
        <v>1</v>
      </c>
      <c r="F16" s="17">
        <v>0</v>
      </c>
      <c r="G16" s="17">
        <v>0</v>
      </c>
      <c r="H16" s="17">
        <v>0</v>
      </c>
      <c r="I16" s="17">
        <v>0</v>
      </c>
      <c r="J16" s="7">
        <f>100*SUM(E16:I16)/(2*A$1)</f>
        <v>10</v>
      </c>
      <c r="K16" s="11">
        <v>55</v>
      </c>
      <c r="L16" s="47">
        <v>0</v>
      </c>
      <c r="M16" s="49">
        <v>0</v>
      </c>
      <c r="N16" s="49">
        <v>0</v>
      </c>
      <c r="O16" s="48">
        <f>I16*45</f>
        <v>0</v>
      </c>
      <c r="P16" s="7">
        <f>SUM(K16:O16)/(A$1)</f>
        <v>11</v>
      </c>
      <c r="Q16" s="49">
        <v>0</v>
      </c>
      <c r="R16" s="7">
        <f>SUM(Q16:Q16)</f>
        <v>0</v>
      </c>
      <c r="S16" s="11"/>
      <c r="T16" s="16">
        <f>J16*0.15+P16*0.25+R16*0.25+S16*0.35</f>
        <v>4.25</v>
      </c>
      <c r="U16" s="16">
        <f>D16*0.4+T16*0.6</f>
        <v>10.829999999999998</v>
      </c>
    </row>
    <row r="17" spans="1:21" ht="12.6" customHeight="1" x14ac:dyDescent="0.25">
      <c r="A17" s="24" t="s">
        <v>77</v>
      </c>
      <c r="B17" s="22" t="s">
        <v>78</v>
      </c>
      <c r="C17" s="46" t="s">
        <v>79</v>
      </c>
      <c r="D17" s="11">
        <v>22.366666666666667</v>
      </c>
      <c r="E17" s="42">
        <v>0</v>
      </c>
      <c r="F17" s="17">
        <v>0</v>
      </c>
      <c r="G17" s="17">
        <v>0</v>
      </c>
      <c r="H17" s="17">
        <v>0</v>
      </c>
      <c r="I17" s="17">
        <v>0</v>
      </c>
      <c r="J17" s="7">
        <f>100*SUM(E17:I17)/(2*A$1)</f>
        <v>0</v>
      </c>
      <c r="K17" s="11">
        <v>0</v>
      </c>
      <c r="L17" s="47">
        <v>0</v>
      </c>
      <c r="M17" s="49">
        <v>0</v>
      </c>
      <c r="N17" s="49">
        <v>0</v>
      </c>
      <c r="O17" s="48">
        <f>I17*45</f>
        <v>0</v>
      </c>
      <c r="P17" s="7">
        <f>SUM(K17:O17)/(A$1)</f>
        <v>0</v>
      </c>
      <c r="Q17" s="49">
        <v>0</v>
      </c>
      <c r="R17" s="7">
        <f>SUM(Q17:Q17)</f>
        <v>0</v>
      </c>
      <c r="S17" s="11"/>
      <c r="T17" s="16">
        <f>J17*0.15+P17*0.25+R17*0.25+S17*0.35</f>
        <v>0</v>
      </c>
      <c r="U17" s="16">
        <f>D17*0.4+T17*0.6</f>
        <v>8.9466666666666672</v>
      </c>
    </row>
    <row r="18" spans="1:21" ht="12.6" customHeight="1" x14ac:dyDescent="0.25">
      <c r="A18" s="24" t="s">
        <v>95</v>
      </c>
      <c r="B18" s="22" t="s">
        <v>96</v>
      </c>
      <c r="C18" s="46" t="s">
        <v>97</v>
      </c>
      <c r="D18" s="11">
        <v>18.666666666666668</v>
      </c>
      <c r="E18" s="42">
        <v>0</v>
      </c>
      <c r="F18" s="17">
        <v>0</v>
      </c>
      <c r="G18" s="17">
        <v>0</v>
      </c>
      <c r="H18" s="17">
        <v>0</v>
      </c>
      <c r="I18" s="17">
        <v>0</v>
      </c>
      <c r="J18" s="7">
        <f>100*SUM(E18:I18)/(2*A$1)</f>
        <v>0</v>
      </c>
      <c r="K18" s="11">
        <v>0</v>
      </c>
      <c r="L18" s="47">
        <v>0</v>
      </c>
      <c r="M18" s="49">
        <v>0</v>
      </c>
      <c r="N18" s="49">
        <v>0</v>
      </c>
      <c r="O18" s="48">
        <f>I18*45</f>
        <v>0</v>
      </c>
      <c r="P18" s="7">
        <f>SUM(K18:O18)/(A$1)</f>
        <v>0</v>
      </c>
      <c r="Q18" s="49">
        <v>0</v>
      </c>
      <c r="R18" s="7">
        <f>SUM(Q18:Q18)</f>
        <v>0</v>
      </c>
      <c r="S18" s="11"/>
      <c r="T18" s="16">
        <f>J18*0.15+P18*0.25+R18*0.25+S18*0.35</f>
        <v>0</v>
      </c>
      <c r="U18" s="16">
        <f>D18*0.4+T18*0.6</f>
        <v>7.4666666666666677</v>
      </c>
    </row>
    <row r="19" spans="1:21" ht="12.6" customHeight="1" x14ac:dyDescent="0.25">
      <c r="A19" s="24" t="s">
        <v>101</v>
      </c>
      <c r="B19" s="22" t="s">
        <v>102</v>
      </c>
      <c r="C19" s="46" t="s">
        <v>103</v>
      </c>
      <c r="D19" s="11">
        <v>11.1</v>
      </c>
      <c r="E19" s="42">
        <v>0</v>
      </c>
      <c r="F19" s="17">
        <v>0</v>
      </c>
      <c r="G19" s="17">
        <v>0</v>
      </c>
      <c r="H19" s="17">
        <v>0</v>
      </c>
      <c r="I19" s="17">
        <v>0</v>
      </c>
      <c r="J19" s="7">
        <f>100*SUM(E19:I19)/(2*A$1)</f>
        <v>0</v>
      </c>
      <c r="K19" s="11">
        <v>0</v>
      </c>
      <c r="L19" s="47">
        <v>0</v>
      </c>
      <c r="M19" s="49">
        <v>0</v>
      </c>
      <c r="N19" s="49">
        <v>0</v>
      </c>
      <c r="O19" s="48">
        <f>I19*45</f>
        <v>0</v>
      </c>
      <c r="P19" s="7">
        <f>SUM(K19:O19)/(A$1)</f>
        <v>0</v>
      </c>
      <c r="Q19" s="49">
        <v>0</v>
      </c>
      <c r="R19" s="7">
        <f>SUM(Q19:Q19)</f>
        <v>0</v>
      </c>
      <c r="S19" s="11"/>
      <c r="T19" s="16">
        <f>J19*0.15+P19*0.25+R19*0.25+S19*0.35</f>
        <v>0</v>
      </c>
      <c r="U19" s="16">
        <f>D19*0.4+T19*0.6</f>
        <v>4.4400000000000004</v>
      </c>
    </row>
    <row r="20" spans="1:21" ht="12.6" customHeight="1" x14ac:dyDescent="0.25">
      <c r="A20" s="24"/>
      <c r="B20" s="22" t="s">
        <v>126</v>
      </c>
      <c r="C20" s="46" t="s">
        <v>127</v>
      </c>
      <c r="D20" s="11">
        <v>8.6666666666666679</v>
      </c>
      <c r="E20" s="42">
        <v>0</v>
      </c>
      <c r="F20" s="17">
        <v>0</v>
      </c>
      <c r="G20" s="17">
        <v>0</v>
      </c>
      <c r="H20" s="17">
        <v>0</v>
      </c>
      <c r="I20" s="17">
        <v>0</v>
      </c>
      <c r="J20" s="7">
        <f>100*SUM(E20:I20)/(2*A$1)</f>
        <v>0</v>
      </c>
      <c r="K20" s="11">
        <v>0</v>
      </c>
      <c r="L20" s="47">
        <v>0</v>
      </c>
      <c r="M20" s="49">
        <v>0</v>
      </c>
      <c r="N20" s="49">
        <v>0</v>
      </c>
      <c r="O20" s="48">
        <f>I20*45</f>
        <v>0</v>
      </c>
      <c r="P20" s="7">
        <f>SUM(K20:O20)/(A$1)</f>
        <v>0</v>
      </c>
      <c r="Q20" s="49">
        <v>0</v>
      </c>
      <c r="R20" s="7">
        <f>SUM(Q20:Q20)</f>
        <v>0</v>
      </c>
      <c r="S20" s="11"/>
      <c r="T20" s="16">
        <f>J20*0.15+P20*0.25+R20*0.25+S20*0.35</f>
        <v>0</v>
      </c>
      <c r="U20" s="16">
        <f>D20*0.4+T20*0.6</f>
        <v>3.4666666666666672</v>
      </c>
    </row>
    <row r="21" spans="1:21" ht="12.6" customHeight="1" x14ac:dyDescent="0.25">
      <c r="A21" s="24" t="s">
        <v>47</v>
      </c>
      <c r="B21" s="22" t="s">
        <v>46</v>
      </c>
      <c r="C21" s="46" t="s">
        <v>45</v>
      </c>
      <c r="D21" s="11">
        <v>8.6499999999999986</v>
      </c>
      <c r="E21" s="42">
        <v>0</v>
      </c>
      <c r="F21" s="17">
        <v>0</v>
      </c>
      <c r="G21" s="17">
        <v>0</v>
      </c>
      <c r="H21" s="17">
        <v>0</v>
      </c>
      <c r="I21" s="17">
        <v>0</v>
      </c>
      <c r="J21" s="7">
        <f>100*SUM(E21:I21)/(2*A$1)</f>
        <v>0</v>
      </c>
      <c r="K21" s="11">
        <v>0</v>
      </c>
      <c r="L21" s="47">
        <v>0</v>
      </c>
      <c r="M21" s="49">
        <v>0</v>
      </c>
      <c r="N21" s="49">
        <v>0</v>
      </c>
      <c r="O21" s="48">
        <f>I21*45</f>
        <v>0</v>
      </c>
      <c r="P21" s="7">
        <f>SUM(K21:O21)/(A$1)</f>
        <v>0</v>
      </c>
      <c r="Q21" s="49">
        <v>0</v>
      </c>
      <c r="R21" s="7">
        <f>SUM(Q21:Q21)</f>
        <v>0</v>
      </c>
      <c r="S21" s="11"/>
      <c r="T21" s="16">
        <f>J21*0.15+P21*0.25+R21*0.25+S21*0.35</f>
        <v>0</v>
      </c>
      <c r="U21" s="16">
        <f>D21*0.4+T21*0.6</f>
        <v>3.4599999999999995</v>
      </c>
    </row>
    <row r="22" spans="1:21" ht="12.6" customHeight="1" x14ac:dyDescent="0.25">
      <c r="A22" s="24" t="s">
        <v>115</v>
      </c>
      <c r="B22" s="22" t="s">
        <v>116</v>
      </c>
      <c r="C22" s="46" t="s">
        <v>117</v>
      </c>
      <c r="D22" s="11">
        <v>8.3000000000000007</v>
      </c>
      <c r="E22" s="42">
        <v>0</v>
      </c>
      <c r="F22" s="17">
        <v>0</v>
      </c>
      <c r="G22" s="17">
        <v>0</v>
      </c>
      <c r="H22" s="17">
        <v>0</v>
      </c>
      <c r="I22" s="17">
        <v>0</v>
      </c>
      <c r="J22" s="7">
        <f>100*SUM(E22:I22)/(2*A$1)</f>
        <v>0</v>
      </c>
      <c r="K22" s="11">
        <v>0</v>
      </c>
      <c r="L22" s="47">
        <v>0</v>
      </c>
      <c r="M22" s="49">
        <v>0</v>
      </c>
      <c r="N22" s="49">
        <v>0</v>
      </c>
      <c r="O22" s="48">
        <f>I22*45</f>
        <v>0</v>
      </c>
      <c r="P22" s="7">
        <f>SUM(K22:O22)/(A$1)</f>
        <v>0</v>
      </c>
      <c r="Q22" s="49">
        <v>0</v>
      </c>
      <c r="R22" s="7">
        <f>SUM(Q22:Q22)</f>
        <v>0</v>
      </c>
      <c r="S22" s="11"/>
      <c r="T22" s="16">
        <f>J22*0.15+P22*0.25+R22*0.25+S22*0.35</f>
        <v>0</v>
      </c>
      <c r="U22" s="16">
        <f>D22*0.4+T22*0.6</f>
        <v>3.3200000000000003</v>
      </c>
    </row>
    <row r="23" spans="1:21" ht="12.6" customHeight="1" x14ac:dyDescent="0.25">
      <c r="A23" s="24" t="s">
        <v>44</v>
      </c>
      <c r="B23" s="22" t="s">
        <v>43</v>
      </c>
      <c r="C23" s="46" t="s">
        <v>42</v>
      </c>
      <c r="D23" s="11">
        <v>6.916666666666667</v>
      </c>
      <c r="E23" s="42">
        <v>0</v>
      </c>
      <c r="F23" s="17">
        <v>0</v>
      </c>
      <c r="G23" s="17">
        <v>0</v>
      </c>
      <c r="H23" s="17">
        <v>0</v>
      </c>
      <c r="I23" s="17">
        <v>0</v>
      </c>
      <c r="J23" s="7">
        <f>100*SUM(E23:I23)/(2*A$1)</f>
        <v>0</v>
      </c>
      <c r="K23" s="11">
        <v>0</v>
      </c>
      <c r="L23" s="47">
        <v>0</v>
      </c>
      <c r="M23" s="49">
        <v>0</v>
      </c>
      <c r="N23" s="49">
        <v>0</v>
      </c>
      <c r="O23" s="48">
        <f>I23*45</f>
        <v>0</v>
      </c>
      <c r="P23" s="7">
        <f>SUM(K23:O23)/(A$1)</f>
        <v>0</v>
      </c>
      <c r="Q23" s="49">
        <v>0</v>
      </c>
      <c r="R23" s="7">
        <f>SUM(Q23:Q23)</f>
        <v>0</v>
      </c>
      <c r="S23" s="11"/>
      <c r="T23" s="16">
        <f>J23*0.15+P23*0.25+R23*0.25+S23*0.35</f>
        <v>0</v>
      </c>
      <c r="U23" s="16">
        <f>D23*0.4+T23*0.6</f>
        <v>2.7666666666666671</v>
      </c>
    </row>
    <row r="24" spans="1:21" ht="12.6" customHeight="1" x14ac:dyDescent="0.25">
      <c r="A24" s="24" t="s">
        <v>72</v>
      </c>
      <c r="B24" s="22" t="s">
        <v>73</v>
      </c>
      <c r="C24" s="46" t="s">
        <v>54</v>
      </c>
      <c r="D24" s="11">
        <v>6.3333333333333339</v>
      </c>
      <c r="E24" s="42">
        <v>0</v>
      </c>
      <c r="F24" s="17">
        <v>0</v>
      </c>
      <c r="G24" s="17">
        <v>0</v>
      </c>
      <c r="H24" s="17">
        <v>0</v>
      </c>
      <c r="I24" s="17">
        <v>0</v>
      </c>
      <c r="J24" s="7">
        <f>100*SUM(E24:I24)/(2*A$1)</f>
        <v>0</v>
      </c>
      <c r="K24" s="11">
        <v>0</v>
      </c>
      <c r="L24" s="47">
        <v>0</v>
      </c>
      <c r="M24" s="49">
        <v>0</v>
      </c>
      <c r="N24" s="49">
        <v>0</v>
      </c>
      <c r="O24" s="48">
        <f>I24*45</f>
        <v>0</v>
      </c>
      <c r="P24" s="7">
        <f>SUM(K24:O24)/(A$1)</f>
        <v>0</v>
      </c>
      <c r="Q24" s="49">
        <v>0</v>
      </c>
      <c r="R24" s="7">
        <f>SUM(Q24:Q24)</f>
        <v>0</v>
      </c>
      <c r="S24" s="11"/>
      <c r="T24" s="16">
        <f>J24*0.15+P24*0.25+R24*0.25+S24*0.35</f>
        <v>0</v>
      </c>
      <c r="U24" s="16">
        <f>D24*0.4+T24*0.6</f>
        <v>2.5333333333333337</v>
      </c>
    </row>
    <row r="25" spans="1:21" ht="12.6" customHeight="1" x14ac:dyDescent="0.25">
      <c r="A25" s="24" t="s">
        <v>83</v>
      </c>
      <c r="B25" s="22" t="s">
        <v>84</v>
      </c>
      <c r="C25" s="46" t="s">
        <v>85</v>
      </c>
      <c r="D25" s="11">
        <v>0</v>
      </c>
      <c r="E25" s="42">
        <v>0</v>
      </c>
      <c r="F25" s="17">
        <v>0</v>
      </c>
      <c r="G25" s="17">
        <v>0</v>
      </c>
      <c r="H25" s="17">
        <v>0</v>
      </c>
      <c r="I25" s="17">
        <v>0</v>
      </c>
      <c r="J25" s="7">
        <f>100*SUM(E25:I25)/(2*A$1)</f>
        <v>0</v>
      </c>
      <c r="K25" s="11">
        <v>0</v>
      </c>
      <c r="L25" s="47">
        <v>0</v>
      </c>
      <c r="M25" s="49">
        <v>0</v>
      </c>
      <c r="N25" s="49">
        <v>0</v>
      </c>
      <c r="O25" s="48">
        <f>I25*45</f>
        <v>0</v>
      </c>
      <c r="P25" s="7">
        <f>SUM(K25:O25)/(A$1)</f>
        <v>0</v>
      </c>
      <c r="Q25" s="49">
        <v>0</v>
      </c>
      <c r="R25" s="7">
        <f>SUM(Q25:Q25)</f>
        <v>0</v>
      </c>
      <c r="S25" s="11"/>
      <c r="T25" s="16">
        <f>J25*0.15+P25*0.25+R25*0.25+S25*0.35</f>
        <v>0</v>
      </c>
      <c r="U25" s="16">
        <f>D25*0.4+T25*0.6</f>
        <v>0</v>
      </c>
    </row>
    <row r="26" spans="1:21" ht="12.6" customHeight="1" x14ac:dyDescent="0.25">
      <c r="A26" s="24" t="s">
        <v>92</v>
      </c>
      <c r="B26" s="22" t="s">
        <v>93</v>
      </c>
      <c r="C26" s="46" t="s">
        <v>94</v>
      </c>
      <c r="D26" s="11">
        <v>0</v>
      </c>
      <c r="E26" s="42">
        <v>0</v>
      </c>
      <c r="F26" s="17">
        <v>0</v>
      </c>
      <c r="G26" s="17">
        <v>0</v>
      </c>
      <c r="H26" s="17">
        <v>0</v>
      </c>
      <c r="I26" s="17">
        <v>0</v>
      </c>
      <c r="J26" s="7">
        <f>100*SUM(E26:I26)/(2*A$1)</f>
        <v>0</v>
      </c>
      <c r="K26" s="11">
        <v>0</v>
      </c>
      <c r="L26" s="47">
        <v>0</v>
      </c>
      <c r="M26" s="49">
        <v>0</v>
      </c>
      <c r="N26" s="49">
        <v>0</v>
      </c>
      <c r="O26" s="48">
        <f>I26*45</f>
        <v>0</v>
      </c>
      <c r="P26" s="7">
        <f>SUM(K26:O26)/(A$1)</f>
        <v>0</v>
      </c>
      <c r="Q26" s="49">
        <v>0</v>
      </c>
      <c r="R26" s="7">
        <f>SUM(Q26:Q26)</f>
        <v>0</v>
      </c>
      <c r="S26" s="11"/>
      <c r="T26" s="16">
        <f>J26*0.15+P26*0.25+R26*0.25+S26*0.35</f>
        <v>0</v>
      </c>
      <c r="U26" s="16">
        <f>D26*0.4+T26*0.6</f>
        <v>0</v>
      </c>
    </row>
    <row r="27" spans="1:21" ht="12.6" customHeight="1" x14ac:dyDescent="0.25">
      <c r="A27" s="24" t="s">
        <v>118</v>
      </c>
      <c r="B27" s="22" t="s">
        <v>119</v>
      </c>
      <c r="C27" s="46" t="s">
        <v>120</v>
      </c>
      <c r="D27" s="11">
        <v>0</v>
      </c>
      <c r="E27" s="42">
        <v>0</v>
      </c>
      <c r="F27" s="17">
        <v>0</v>
      </c>
      <c r="G27" s="17">
        <v>0</v>
      </c>
      <c r="H27" s="17">
        <v>0</v>
      </c>
      <c r="I27" s="17">
        <v>0</v>
      </c>
      <c r="J27" s="7">
        <f>100*SUM(E27:I27)/(2*A$1)</f>
        <v>0</v>
      </c>
      <c r="K27" s="11">
        <v>0</v>
      </c>
      <c r="L27" s="47">
        <v>0</v>
      </c>
      <c r="M27" s="49">
        <v>0</v>
      </c>
      <c r="N27" s="49">
        <v>0</v>
      </c>
      <c r="O27" s="48">
        <f>I27*45</f>
        <v>0</v>
      </c>
      <c r="P27" s="7">
        <f>SUM(K27:O27)/(A$1)</f>
        <v>0</v>
      </c>
      <c r="Q27" s="49">
        <v>0</v>
      </c>
      <c r="R27" s="7">
        <f>SUM(Q27:Q27)</f>
        <v>0</v>
      </c>
      <c r="S27" s="11"/>
      <c r="T27" s="16">
        <f>J27*0.15+P27*0.25+R27*0.25+S27*0.35</f>
        <v>0</v>
      </c>
      <c r="U27" s="16">
        <f>D27*0.4+T27*0.6</f>
        <v>0</v>
      </c>
    </row>
    <row r="28" spans="1:21" ht="12.6" customHeight="1" x14ac:dyDescent="0.25">
      <c r="A28" s="24" t="s">
        <v>41</v>
      </c>
      <c r="B28" s="22" t="s">
        <v>40</v>
      </c>
      <c r="C28" s="46" t="s">
        <v>39</v>
      </c>
      <c r="D28" s="11">
        <v>0</v>
      </c>
      <c r="E28" s="42">
        <v>0</v>
      </c>
      <c r="F28" s="17">
        <v>0</v>
      </c>
      <c r="G28" s="17">
        <v>0</v>
      </c>
      <c r="H28" s="17">
        <v>0</v>
      </c>
      <c r="I28" s="17">
        <v>0</v>
      </c>
      <c r="J28" s="7">
        <f>100*SUM(E28:I28)/(2*A$1)</f>
        <v>0</v>
      </c>
      <c r="K28" s="11">
        <v>0</v>
      </c>
      <c r="L28" s="47">
        <v>0</v>
      </c>
      <c r="M28" s="49">
        <v>0</v>
      </c>
      <c r="N28" s="49">
        <v>0</v>
      </c>
      <c r="O28" s="48">
        <f>I28*45</f>
        <v>0</v>
      </c>
      <c r="P28" s="7">
        <f>SUM(K28:O28)/(A$1)</f>
        <v>0</v>
      </c>
      <c r="Q28" s="49">
        <v>0</v>
      </c>
      <c r="R28" s="7">
        <f>SUM(Q28:Q28)</f>
        <v>0</v>
      </c>
      <c r="S28" s="11"/>
      <c r="T28" s="16">
        <f>J28*0.15+P28*0.25+R28*0.25+S28*0.35</f>
        <v>0</v>
      </c>
      <c r="U28" s="16">
        <f>D28*0.4+T28*0.6</f>
        <v>0</v>
      </c>
    </row>
    <row r="29" spans="1:21" ht="12.6" customHeight="1" x14ac:dyDescent="0.25">
      <c r="A29" s="24" t="s">
        <v>74</v>
      </c>
      <c r="B29" s="22" t="s">
        <v>75</v>
      </c>
      <c r="C29" s="46" t="s">
        <v>76</v>
      </c>
      <c r="D29" s="11">
        <v>0</v>
      </c>
      <c r="E29" s="42">
        <v>0</v>
      </c>
      <c r="F29" s="17">
        <v>0</v>
      </c>
      <c r="G29" s="17">
        <v>0</v>
      </c>
      <c r="H29" s="17">
        <v>0</v>
      </c>
      <c r="I29" s="17">
        <v>0</v>
      </c>
      <c r="J29" s="7">
        <f>100*SUM(E29:I29)/(2*A$1)</f>
        <v>0</v>
      </c>
      <c r="K29" s="11">
        <v>0</v>
      </c>
      <c r="L29" s="47">
        <v>0</v>
      </c>
      <c r="M29" s="49">
        <v>0</v>
      </c>
      <c r="N29" s="49">
        <v>0</v>
      </c>
      <c r="O29" s="48">
        <f>I29*45</f>
        <v>0</v>
      </c>
      <c r="P29" s="7">
        <f>SUM(K29:O29)/(A$1)</f>
        <v>0</v>
      </c>
      <c r="Q29" s="49">
        <v>0</v>
      </c>
      <c r="R29" s="7">
        <f>SUM(Q29:Q29)</f>
        <v>0</v>
      </c>
      <c r="S29" s="11"/>
      <c r="T29" s="16">
        <f>J29*0.15+P29*0.25+R29*0.25+S29*0.35</f>
        <v>0</v>
      </c>
      <c r="U29" s="16">
        <f>D29*0.4+T29*0.6</f>
        <v>0</v>
      </c>
    </row>
    <row r="30" spans="1:21" ht="12.6" customHeight="1" x14ac:dyDescent="0.25">
      <c r="A30" s="24" t="s">
        <v>35</v>
      </c>
      <c r="B30" s="22" t="s">
        <v>34</v>
      </c>
      <c r="C30" s="46" t="s">
        <v>33</v>
      </c>
      <c r="D30" s="11">
        <v>0</v>
      </c>
      <c r="E30" s="42">
        <v>0</v>
      </c>
      <c r="F30" s="17">
        <v>0</v>
      </c>
      <c r="G30" s="17">
        <v>0</v>
      </c>
      <c r="H30" s="17">
        <v>0</v>
      </c>
      <c r="I30" s="17">
        <v>0</v>
      </c>
      <c r="J30" s="7">
        <f>100*SUM(E30:I30)/(2*A$1)</f>
        <v>0</v>
      </c>
      <c r="K30" s="11">
        <v>0</v>
      </c>
      <c r="L30" s="47">
        <v>0</v>
      </c>
      <c r="M30" s="49">
        <v>0</v>
      </c>
      <c r="N30" s="49">
        <v>0</v>
      </c>
      <c r="O30" s="48">
        <f>I30*45</f>
        <v>0</v>
      </c>
      <c r="P30" s="7">
        <f>SUM(K30:O30)/(A$1)</f>
        <v>0</v>
      </c>
      <c r="Q30" s="49">
        <v>0</v>
      </c>
      <c r="R30" s="7">
        <f>SUM(Q30:Q30)</f>
        <v>0</v>
      </c>
      <c r="S30" s="11"/>
      <c r="T30" s="16">
        <f>J30*0.15+P30*0.25+R30*0.25+S30*0.35</f>
        <v>0</v>
      </c>
      <c r="U30" s="16">
        <f>D30*0.4+T30*0.6</f>
        <v>0</v>
      </c>
    </row>
    <row r="31" spans="1:21" ht="12.6" customHeight="1" x14ac:dyDescent="0.25">
      <c r="A31" s="24" t="s">
        <v>49</v>
      </c>
      <c r="B31" s="22" t="s">
        <v>46</v>
      </c>
      <c r="C31" s="46" t="s">
        <v>48</v>
      </c>
      <c r="D31" s="11">
        <v>0</v>
      </c>
      <c r="E31" s="42">
        <v>0</v>
      </c>
      <c r="F31" s="17">
        <v>0</v>
      </c>
      <c r="G31" s="17">
        <v>0</v>
      </c>
      <c r="H31" s="17">
        <v>0</v>
      </c>
      <c r="I31" s="17">
        <v>0</v>
      </c>
      <c r="J31" s="7">
        <f>100*SUM(E31:I31)/(2*A$1)</f>
        <v>0</v>
      </c>
      <c r="K31" s="11">
        <v>0</v>
      </c>
      <c r="L31" s="47">
        <v>0</v>
      </c>
      <c r="M31" s="49">
        <v>0</v>
      </c>
      <c r="N31" s="49">
        <v>0</v>
      </c>
      <c r="O31" s="48">
        <f>I31*45</f>
        <v>0</v>
      </c>
      <c r="P31" s="7">
        <f>SUM(K31:O31)/(A$1)</f>
        <v>0</v>
      </c>
      <c r="Q31" s="49">
        <v>0</v>
      </c>
      <c r="R31" s="7">
        <f>SUM(Q31:Q31)</f>
        <v>0</v>
      </c>
      <c r="S31" s="11"/>
      <c r="T31" s="16">
        <f>J31*0.15+P31*0.25+R31*0.25+S31*0.35</f>
        <v>0</v>
      </c>
      <c r="U31" s="16">
        <f>D31*0.4+T31*0.6</f>
        <v>0</v>
      </c>
    </row>
    <row r="32" spans="1:21" ht="12.6" customHeight="1" x14ac:dyDescent="0.25">
      <c r="A32" s="21" t="s">
        <v>29</v>
      </c>
      <c r="B32" s="19" t="s">
        <v>28</v>
      </c>
      <c r="C32" s="46" t="s">
        <v>27</v>
      </c>
      <c r="D32" s="11">
        <v>0</v>
      </c>
      <c r="E32" s="42">
        <v>0</v>
      </c>
      <c r="F32" s="17">
        <v>0</v>
      </c>
      <c r="G32" s="17">
        <v>0</v>
      </c>
      <c r="H32" s="17">
        <v>0</v>
      </c>
      <c r="I32" s="17">
        <v>0</v>
      </c>
      <c r="J32" s="7">
        <f>100*SUM(E32:I32)/(2*A$1)</f>
        <v>0</v>
      </c>
      <c r="K32" s="11">
        <v>0</v>
      </c>
      <c r="L32" s="47">
        <v>0</v>
      </c>
      <c r="M32" s="49">
        <v>0</v>
      </c>
      <c r="N32" s="49">
        <v>0</v>
      </c>
      <c r="O32" s="48">
        <f>I32*45</f>
        <v>0</v>
      </c>
      <c r="P32" s="7">
        <f>SUM(K32:O32)/(A$1)</f>
        <v>0</v>
      </c>
      <c r="Q32" s="49">
        <v>0</v>
      </c>
      <c r="R32" s="7">
        <f>SUM(Q32:Q32)</f>
        <v>0</v>
      </c>
      <c r="S32" s="11"/>
      <c r="T32" s="16">
        <f>J32*0.15+P32*0.25+R32*0.25+S32*0.35</f>
        <v>0</v>
      </c>
      <c r="U32" s="16">
        <f>D32*0.4+T32*0.6</f>
        <v>0</v>
      </c>
    </row>
    <row r="33" spans="1:21" ht="12.6" customHeight="1" x14ac:dyDescent="0.25">
      <c r="A33" s="21" t="s">
        <v>38</v>
      </c>
      <c r="B33" s="19" t="s">
        <v>37</v>
      </c>
      <c r="C33" s="46" t="s">
        <v>36</v>
      </c>
      <c r="D33" s="11">
        <v>0</v>
      </c>
      <c r="E33" s="42">
        <v>0</v>
      </c>
      <c r="F33" s="17">
        <v>0</v>
      </c>
      <c r="G33" s="17">
        <v>0</v>
      </c>
      <c r="H33" s="17">
        <v>0</v>
      </c>
      <c r="I33" s="17">
        <v>0</v>
      </c>
      <c r="J33" s="7">
        <f>100*SUM(E33:I33)/(2*A$1)</f>
        <v>0</v>
      </c>
      <c r="K33" s="11">
        <v>0</v>
      </c>
      <c r="L33" s="47">
        <v>0</v>
      </c>
      <c r="M33" s="49">
        <v>0</v>
      </c>
      <c r="N33" s="49">
        <v>0</v>
      </c>
      <c r="O33" s="48">
        <f>I33*45</f>
        <v>0</v>
      </c>
      <c r="P33" s="7">
        <f>SUM(K33:O33)/(A$1)</f>
        <v>0</v>
      </c>
      <c r="Q33" s="49">
        <v>0</v>
      </c>
      <c r="R33" s="7">
        <f>SUM(Q33:Q33)</f>
        <v>0</v>
      </c>
      <c r="S33" s="11"/>
      <c r="T33" s="16">
        <f>J33*0.15+P33*0.25+R33*0.25+S33*0.35</f>
        <v>0</v>
      </c>
      <c r="U33" s="16">
        <f>D33*0.4+T33*0.6</f>
        <v>0</v>
      </c>
    </row>
    <row r="34" spans="1:21" ht="12.6" customHeight="1" thickBot="1" x14ac:dyDescent="0.3">
      <c r="A34" s="15" t="s">
        <v>32</v>
      </c>
      <c r="B34" s="13" t="s">
        <v>31</v>
      </c>
      <c r="C34" s="46" t="s">
        <v>30</v>
      </c>
      <c r="D34" s="11">
        <v>0</v>
      </c>
      <c r="E34" s="42">
        <v>0</v>
      </c>
      <c r="F34" s="17">
        <v>0</v>
      </c>
      <c r="G34" s="17">
        <v>0</v>
      </c>
      <c r="H34" s="17">
        <v>0</v>
      </c>
      <c r="I34" s="17">
        <v>0</v>
      </c>
      <c r="J34" s="50">
        <f>100*SUM(E34:I34)/(2*A$1)</f>
        <v>0</v>
      </c>
      <c r="K34" s="11">
        <v>0</v>
      </c>
      <c r="L34" s="47">
        <v>0</v>
      </c>
      <c r="M34" s="49">
        <v>0</v>
      </c>
      <c r="N34" s="49">
        <v>0</v>
      </c>
      <c r="O34" s="48">
        <f>I34*45</f>
        <v>0</v>
      </c>
      <c r="P34" s="50">
        <f>SUM(K34:O34)/(A$1)</f>
        <v>0</v>
      </c>
      <c r="Q34" s="49">
        <v>0</v>
      </c>
      <c r="R34" s="7">
        <f>SUM(Q34:Q34)</f>
        <v>0</v>
      </c>
      <c r="S34" s="6"/>
      <c r="T34" s="16">
        <f>J34*0.15+P34*0.25+R34*0.25+S34*0.35</f>
        <v>0</v>
      </c>
      <c r="U34" s="16">
        <f>D34*0.4+T34*0.6</f>
        <v>0</v>
      </c>
    </row>
    <row r="35" spans="1:21" s="4" customFormat="1" ht="12.6" customHeight="1" x14ac:dyDescent="0.25">
      <c r="A35" s="5"/>
      <c r="B35" s="5"/>
      <c r="C35" s="5"/>
      <c r="D35" s="5"/>
      <c r="E35" s="5"/>
      <c r="F35" s="5"/>
      <c r="G35" s="5"/>
      <c r="H35" s="5"/>
    </row>
    <row r="36" spans="1:21" ht="12.6" customHeight="1" x14ac:dyDescent="0.25">
      <c r="A36" s="5"/>
      <c r="B36" s="5"/>
      <c r="C36" s="5"/>
      <c r="D36" s="5"/>
      <c r="E36" s="5"/>
      <c r="F36" s="5"/>
      <c r="G36" s="5"/>
      <c r="H36" s="5"/>
      <c r="I36" s="4"/>
      <c r="J36" s="4"/>
      <c r="K36" s="4"/>
      <c r="L36" s="4"/>
      <c r="M36" s="4"/>
      <c r="N36" s="4"/>
      <c r="O36" s="4"/>
      <c r="P36" s="4"/>
    </row>
    <row r="37" spans="1:21" ht="12.6" customHeight="1" x14ac:dyDescent="0.25">
      <c r="A37" s="5"/>
      <c r="B37" s="5"/>
      <c r="C37" s="5"/>
      <c r="D37" s="5"/>
      <c r="E37" s="5"/>
      <c r="F37" s="5"/>
      <c r="G37" s="5"/>
      <c r="H37" s="5"/>
      <c r="I37" s="4"/>
      <c r="J37" s="4"/>
      <c r="K37" s="4"/>
      <c r="L37" s="4"/>
      <c r="M37" s="4"/>
      <c r="N37" s="4"/>
      <c r="O37" s="4"/>
      <c r="P37" s="4"/>
    </row>
    <row r="38" spans="1:21" ht="12.6" customHeight="1" x14ac:dyDescent="0.25">
      <c r="A38" s="5"/>
      <c r="B38" s="5"/>
      <c r="C38" s="5"/>
      <c r="D38" s="5"/>
      <c r="E38" s="5"/>
      <c r="F38" s="5"/>
      <c r="G38" s="5"/>
      <c r="H38" s="5"/>
      <c r="I38" s="4"/>
      <c r="J38" s="4"/>
      <c r="K38" s="4"/>
      <c r="L38" s="4"/>
      <c r="M38" s="4"/>
      <c r="N38" s="4"/>
      <c r="O38" s="4"/>
      <c r="P38" s="4"/>
    </row>
    <row r="39" spans="1:21" ht="12.6" customHeight="1" x14ac:dyDescent="0.25">
      <c r="A39" s="5"/>
      <c r="B39" s="5"/>
      <c r="C39" s="5"/>
      <c r="D39" s="5"/>
      <c r="E39" s="5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</row>
    <row r="40" spans="1:21" ht="12.6" customHeight="1" x14ac:dyDescent="0.25">
      <c r="A40" s="5"/>
      <c r="B40" s="5"/>
      <c r="C40" s="5"/>
      <c r="D40" s="5"/>
      <c r="E40" s="5"/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</row>
    <row r="41" spans="1:21" ht="12.6" customHeight="1" x14ac:dyDescent="0.25">
      <c r="A41" s="5"/>
      <c r="B41" s="5"/>
      <c r="C41" s="5"/>
      <c r="D41" s="5"/>
      <c r="E41" s="5"/>
      <c r="F41" s="5"/>
      <c r="G41" s="5"/>
      <c r="H41" s="5"/>
      <c r="I41" s="4"/>
      <c r="J41" s="4"/>
      <c r="K41" s="4"/>
      <c r="L41" s="4"/>
      <c r="M41" s="4"/>
      <c r="N41" s="4"/>
      <c r="O41" s="4"/>
      <c r="P41" s="4"/>
    </row>
    <row r="42" spans="1:21" ht="12.6" customHeight="1" x14ac:dyDescent="0.25">
      <c r="A42" s="5"/>
      <c r="B42" s="5"/>
      <c r="C42" s="5"/>
      <c r="D42" s="5"/>
      <c r="E42" s="5"/>
      <c r="F42" s="5"/>
      <c r="G42" s="5"/>
      <c r="H42" s="5"/>
      <c r="I42" s="4"/>
      <c r="J42" s="4"/>
      <c r="K42" s="4"/>
      <c r="L42" s="4"/>
      <c r="M42" s="4"/>
      <c r="N42" s="4"/>
      <c r="O42" s="4"/>
      <c r="P42" s="4"/>
    </row>
    <row r="43" spans="1:21" ht="12.6" customHeight="1" x14ac:dyDescent="0.25">
      <c r="A43" s="5"/>
      <c r="B43" s="5"/>
      <c r="C43" s="5"/>
      <c r="D43" s="5"/>
      <c r="E43" s="5"/>
      <c r="F43" s="5"/>
      <c r="G43" s="5"/>
      <c r="H43" s="5"/>
      <c r="I43" s="4"/>
      <c r="J43" s="4"/>
      <c r="K43" s="4"/>
      <c r="L43" s="4"/>
      <c r="M43" s="4"/>
      <c r="N43" s="4"/>
      <c r="O43" s="4"/>
      <c r="P43" s="4"/>
    </row>
    <row r="44" spans="1:21" ht="12.6" customHeight="1" x14ac:dyDescent="0.25">
      <c r="A44" s="5"/>
      <c r="B44" s="5"/>
      <c r="C44" s="5"/>
      <c r="D44" s="5"/>
      <c r="E44" s="5"/>
      <c r="F44" s="5"/>
      <c r="G44" s="5"/>
      <c r="H44" s="5"/>
      <c r="I44" s="4"/>
      <c r="J44" s="4"/>
      <c r="K44" s="4"/>
      <c r="L44" s="4"/>
      <c r="M44" s="4"/>
      <c r="N44" s="4"/>
      <c r="O44" s="4"/>
      <c r="P44" s="4"/>
    </row>
    <row r="45" spans="1:21" ht="12.6" customHeight="1" x14ac:dyDescent="0.25">
      <c r="A45" s="5"/>
      <c r="B45" s="5"/>
      <c r="C45" s="5"/>
      <c r="D45" s="5"/>
      <c r="E45" s="5"/>
      <c r="F45" s="5"/>
      <c r="G45" s="5"/>
      <c r="H45" s="5"/>
      <c r="I45" s="4"/>
      <c r="J45" s="4"/>
      <c r="K45" s="4"/>
      <c r="L45" s="4"/>
      <c r="M45" s="4"/>
      <c r="N45" s="4"/>
      <c r="O45" s="4"/>
      <c r="P45" s="4"/>
    </row>
    <row r="46" spans="1:21" ht="12.6" customHeight="1" x14ac:dyDescent="0.25">
      <c r="A46" s="5"/>
      <c r="B46" s="5"/>
      <c r="C46" s="5"/>
      <c r="D46" s="5"/>
      <c r="E46" s="5"/>
      <c r="F46" s="5"/>
      <c r="G46" s="5"/>
      <c r="H46" s="5"/>
      <c r="I46" s="4"/>
      <c r="J46" s="4"/>
      <c r="K46" s="4"/>
      <c r="L46" s="4"/>
      <c r="M46" s="4"/>
      <c r="N46" s="4"/>
      <c r="O46" s="4"/>
      <c r="P46" s="4"/>
    </row>
    <row r="47" spans="1:21" ht="12.6" customHeight="1" x14ac:dyDescent="0.25">
      <c r="A47" s="5"/>
      <c r="B47" s="5"/>
      <c r="C47" s="5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</row>
    <row r="48" spans="1:21" ht="12.6" customHeight="1" x14ac:dyDescent="0.25">
      <c r="A48" s="5"/>
      <c r="B48" s="5"/>
      <c r="C48" s="5"/>
      <c r="D48" s="5"/>
      <c r="E48" s="5"/>
      <c r="F48" s="5"/>
      <c r="G48" s="5"/>
      <c r="H48" s="5"/>
      <c r="I48" s="4"/>
      <c r="J48" s="4"/>
      <c r="K48" s="4"/>
      <c r="L48" s="4"/>
      <c r="M48" s="4"/>
      <c r="N48" s="4"/>
      <c r="O48" s="4"/>
      <c r="P48" s="4"/>
    </row>
    <row r="49" spans="1:16" ht="12.6" customHeight="1" x14ac:dyDescent="0.25">
      <c r="A49" s="5"/>
      <c r="B49" s="5"/>
      <c r="C49" s="5"/>
      <c r="D49" s="5"/>
      <c r="E49" s="5"/>
      <c r="F49" s="5"/>
      <c r="G49" s="5"/>
      <c r="H49" s="5"/>
      <c r="I49" s="4"/>
      <c r="J49" s="4"/>
      <c r="K49" s="4"/>
      <c r="L49" s="4"/>
      <c r="M49" s="4"/>
      <c r="N49" s="4"/>
      <c r="O49" s="4"/>
      <c r="P49" s="4"/>
    </row>
    <row r="50" spans="1:16" ht="12.6" customHeight="1" x14ac:dyDescent="0.25">
      <c r="A50" s="5"/>
      <c r="B50" s="5"/>
      <c r="C50" s="5"/>
      <c r="D50" s="5"/>
      <c r="E50" s="5"/>
      <c r="F50" s="5"/>
      <c r="G50" s="5"/>
      <c r="H50" s="5"/>
      <c r="I50" s="4"/>
      <c r="J50" s="4"/>
      <c r="K50" s="4"/>
      <c r="L50" s="4"/>
      <c r="M50" s="4"/>
      <c r="N50" s="4"/>
      <c r="O50" s="4"/>
      <c r="P50" s="4"/>
    </row>
    <row r="51" spans="1:16" ht="12.6" customHeight="1" x14ac:dyDescent="0.25">
      <c r="A51" s="5"/>
      <c r="B51" s="5"/>
      <c r="C51" s="5"/>
      <c r="D51" s="5"/>
      <c r="E51" s="5"/>
      <c r="F51" s="5"/>
      <c r="G51" s="5"/>
      <c r="H51" s="5"/>
      <c r="I51" s="4"/>
      <c r="J51" s="4"/>
      <c r="K51" s="4"/>
      <c r="L51" s="4"/>
      <c r="M51" s="4"/>
      <c r="N51" s="4"/>
      <c r="O51" s="4"/>
      <c r="P51" s="4"/>
    </row>
    <row r="52" spans="1:16" ht="12.6" customHeight="1" x14ac:dyDescent="0.25">
      <c r="A52" s="5"/>
      <c r="B52" s="5"/>
      <c r="C52" s="5"/>
      <c r="D52" s="5"/>
      <c r="E52" s="5"/>
      <c r="F52" s="5"/>
      <c r="G52" s="5"/>
      <c r="H52" s="5"/>
      <c r="I52" s="4"/>
      <c r="J52" s="4"/>
      <c r="K52" s="4"/>
      <c r="L52" s="4"/>
      <c r="M52" s="4"/>
      <c r="N52" s="4"/>
      <c r="O52" s="4"/>
      <c r="P52" s="4"/>
    </row>
    <row r="53" spans="1:16" ht="12.6" customHeight="1" x14ac:dyDescent="0.25">
      <c r="A53" s="5"/>
      <c r="B53" s="5"/>
      <c r="C53" s="5"/>
      <c r="D53" s="5"/>
      <c r="E53" s="5"/>
      <c r="F53" s="5"/>
      <c r="G53" s="5"/>
      <c r="H53" s="5"/>
      <c r="I53" s="4"/>
      <c r="J53" s="4"/>
      <c r="K53" s="4"/>
      <c r="L53" s="4"/>
      <c r="M53" s="4"/>
      <c r="N53" s="4"/>
      <c r="O53" s="4"/>
      <c r="P53" s="4"/>
    </row>
    <row r="54" spans="1:16" ht="12.6" customHeight="1" x14ac:dyDescent="0.25">
      <c r="A54" s="5"/>
      <c r="B54" s="5"/>
      <c r="C54" s="5"/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</row>
    <row r="55" spans="1:16" ht="12.6" customHeight="1" x14ac:dyDescent="0.25">
      <c r="A55" s="5"/>
      <c r="B55" s="5"/>
      <c r="C55" s="5"/>
      <c r="D55" s="5"/>
      <c r="E55" s="5"/>
      <c r="F55" s="5"/>
      <c r="G55" s="5"/>
      <c r="H55" s="5"/>
      <c r="I55" s="4"/>
      <c r="J55" s="4"/>
      <c r="K55" s="4"/>
      <c r="L55" s="4"/>
      <c r="M55" s="4"/>
      <c r="N55" s="4"/>
      <c r="O55" s="4"/>
      <c r="P55" s="4"/>
    </row>
    <row r="56" spans="1:16" ht="12.6" customHeight="1" x14ac:dyDescent="0.25">
      <c r="A56" s="5"/>
      <c r="B56" s="5"/>
      <c r="C56" s="5"/>
      <c r="D56" s="5"/>
      <c r="E56" s="5"/>
      <c r="F56" s="5"/>
      <c r="G56" s="5"/>
      <c r="H56" s="5"/>
      <c r="I56" s="4"/>
      <c r="J56" s="4"/>
      <c r="K56" s="4"/>
      <c r="L56" s="4"/>
      <c r="M56" s="4"/>
      <c r="N56" s="4"/>
      <c r="O56" s="4"/>
      <c r="P56" s="4"/>
    </row>
    <row r="57" spans="1:16" ht="12.6" customHeight="1" x14ac:dyDescent="0.25">
      <c r="A57" s="5"/>
      <c r="B57" s="5"/>
      <c r="C57" s="5"/>
      <c r="D57" s="5"/>
      <c r="E57" s="5"/>
      <c r="F57" s="5"/>
      <c r="G57" s="5"/>
      <c r="H57" s="5"/>
      <c r="I57" s="4"/>
      <c r="J57" s="4"/>
      <c r="K57" s="4"/>
      <c r="L57" s="4"/>
      <c r="M57" s="4"/>
      <c r="N57" s="4"/>
      <c r="O57" s="4"/>
      <c r="P57" s="4"/>
    </row>
    <row r="58" spans="1:16" ht="12.6" customHeight="1" x14ac:dyDescent="0.25">
      <c r="A58" s="5"/>
      <c r="B58" s="5"/>
      <c r="C58" s="5"/>
      <c r="D58" s="5"/>
      <c r="E58" s="5"/>
      <c r="F58" s="5"/>
      <c r="G58" s="5"/>
      <c r="H58" s="5"/>
      <c r="I58" s="4"/>
      <c r="J58" s="4"/>
      <c r="K58" s="4"/>
      <c r="L58" s="4"/>
      <c r="M58" s="4"/>
      <c r="N58" s="4"/>
      <c r="O58" s="4"/>
      <c r="P58" s="4"/>
    </row>
    <row r="59" spans="1:16" ht="12.6" customHeight="1" x14ac:dyDescent="0.25">
      <c r="A59" s="5"/>
      <c r="B59" s="5"/>
      <c r="C59" s="5"/>
      <c r="D59" s="5"/>
      <c r="E59" s="5"/>
      <c r="F59" s="5"/>
      <c r="G59" s="5"/>
      <c r="H59" s="5"/>
      <c r="I59" s="4"/>
      <c r="J59" s="4"/>
      <c r="K59" s="4"/>
      <c r="L59" s="4"/>
      <c r="M59" s="4"/>
      <c r="N59" s="4"/>
      <c r="O59" s="4"/>
      <c r="P59" s="4"/>
    </row>
    <row r="60" spans="1:16" ht="12.6" customHeight="1" x14ac:dyDescent="0.25">
      <c r="A60" s="5"/>
      <c r="B60" s="5"/>
      <c r="C60" s="5"/>
      <c r="D60" s="5"/>
      <c r="E60" s="5"/>
      <c r="F60" s="5"/>
      <c r="G60" s="5"/>
      <c r="H60" s="5"/>
      <c r="I60" s="4"/>
      <c r="J60" s="4"/>
      <c r="K60" s="4"/>
      <c r="L60" s="4"/>
      <c r="M60" s="4"/>
      <c r="N60" s="4"/>
      <c r="O60" s="4"/>
      <c r="P60" s="4"/>
    </row>
    <row r="61" spans="1:16" ht="12.6" customHeight="1" x14ac:dyDescent="0.25">
      <c r="A61" s="5"/>
      <c r="B61" s="5"/>
      <c r="C61" s="5"/>
      <c r="D61" s="5"/>
      <c r="E61" s="5"/>
      <c r="F61" s="5"/>
      <c r="G61" s="5"/>
      <c r="H61" s="5"/>
      <c r="I61" s="4"/>
      <c r="J61" s="4"/>
      <c r="K61" s="4"/>
      <c r="L61" s="4"/>
      <c r="M61" s="4"/>
      <c r="N61" s="4"/>
      <c r="O61" s="4"/>
      <c r="P61" s="4"/>
    </row>
    <row r="62" spans="1:16" ht="12.6" customHeight="1" x14ac:dyDescent="0.25">
      <c r="A62" s="5"/>
      <c r="B62" s="5"/>
      <c r="C62" s="5"/>
      <c r="D62" s="5"/>
      <c r="E62" s="5"/>
      <c r="F62" s="5"/>
      <c r="G62" s="5"/>
      <c r="H62" s="5"/>
      <c r="I62" s="4"/>
      <c r="J62" s="4"/>
      <c r="K62" s="4"/>
      <c r="L62" s="4"/>
      <c r="M62" s="4"/>
      <c r="N62" s="4"/>
      <c r="O62" s="4"/>
      <c r="P62" s="4"/>
    </row>
    <row r="63" spans="1:16" ht="12.6" customHeight="1" x14ac:dyDescent="0.25">
      <c r="A63" s="5"/>
      <c r="B63" s="5"/>
      <c r="C63" s="5"/>
      <c r="D63" s="5"/>
      <c r="E63" s="5"/>
      <c r="F63" s="5"/>
      <c r="G63" s="5"/>
      <c r="H63" s="5"/>
      <c r="I63" s="4"/>
      <c r="J63" s="4"/>
      <c r="K63" s="4"/>
      <c r="L63" s="4"/>
      <c r="M63" s="4"/>
      <c r="N63" s="4"/>
      <c r="O63" s="4"/>
      <c r="P63" s="4"/>
    </row>
    <row r="64" spans="1:16" ht="12.6" customHeight="1" x14ac:dyDescent="0.25">
      <c r="A64" s="5"/>
      <c r="B64" s="5"/>
      <c r="C64" s="5"/>
      <c r="D64" s="5"/>
      <c r="E64" s="5"/>
      <c r="F64" s="5"/>
      <c r="G64" s="5"/>
      <c r="H64" s="5"/>
      <c r="I64" s="4"/>
      <c r="J64" s="4"/>
      <c r="K64" s="4"/>
      <c r="L64" s="4"/>
      <c r="M64" s="4"/>
      <c r="N64" s="4"/>
      <c r="O64" s="4"/>
      <c r="P64" s="4"/>
    </row>
    <row r="65" spans="1:16" ht="12.6" customHeight="1" x14ac:dyDescent="0.25">
      <c r="A65" s="5"/>
      <c r="B65" s="5"/>
      <c r="C65" s="5"/>
      <c r="D65" s="5"/>
      <c r="E65" s="5"/>
      <c r="F65" s="5"/>
      <c r="G65" s="5"/>
      <c r="H65" s="5"/>
      <c r="I65" s="4"/>
      <c r="J65" s="4"/>
      <c r="K65" s="4"/>
      <c r="L65" s="4"/>
      <c r="M65" s="4"/>
      <c r="N65" s="4"/>
      <c r="O65" s="4"/>
      <c r="P65" s="4"/>
    </row>
    <row r="66" spans="1:16" ht="12.6" customHeight="1" x14ac:dyDescent="0.25">
      <c r="A66" s="5"/>
      <c r="B66" s="5"/>
      <c r="C66" s="5"/>
      <c r="D66" s="5"/>
      <c r="E66" s="5"/>
      <c r="F66" s="5"/>
      <c r="G66" s="5"/>
      <c r="H66" s="5"/>
      <c r="I66" s="4"/>
      <c r="J66" s="4"/>
      <c r="K66" s="4"/>
      <c r="L66" s="4"/>
      <c r="M66" s="4"/>
      <c r="N66" s="4"/>
      <c r="O66" s="4"/>
      <c r="P66" s="4"/>
    </row>
    <row r="67" spans="1:16" ht="12.6" customHeight="1" x14ac:dyDescent="0.25">
      <c r="A67" s="5"/>
      <c r="B67" s="5"/>
      <c r="C67" s="5"/>
      <c r="D67" s="5"/>
      <c r="E67" s="5"/>
      <c r="F67" s="5"/>
      <c r="G67" s="5"/>
      <c r="H67" s="5"/>
      <c r="I67" s="4"/>
      <c r="J67" s="4"/>
      <c r="K67" s="4"/>
      <c r="L67" s="4"/>
      <c r="M67" s="4"/>
      <c r="N67" s="4"/>
      <c r="O67" s="4"/>
      <c r="P67" s="4"/>
    </row>
    <row r="68" spans="1:16" ht="12.6" customHeight="1" x14ac:dyDescent="0.25">
      <c r="A68" s="5"/>
      <c r="B68" s="5"/>
      <c r="C68" s="5"/>
      <c r="D68" s="5"/>
      <c r="E68" s="5"/>
      <c r="F68" s="5"/>
      <c r="G68" s="5"/>
      <c r="H68" s="5"/>
      <c r="I68" s="4"/>
      <c r="J68" s="4"/>
      <c r="K68" s="4"/>
      <c r="L68" s="4"/>
      <c r="M68" s="4"/>
      <c r="N68" s="4"/>
      <c r="O68" s="4"/>
      <c r="P68" s="4"/>
    </row>
    <row r="69" spans="1:16" ht="12.6" customHeight="1" x14ac:dyDescent="0.25">
      <c r="A69" s="5"/>
      <c r="B69" s="5"/>
      <c r="C69" s="5"/>
      <c r="D69" s="5"/>
      <c r="E69" s="5"/>
      <c r="F69" s="5"/>
      <c r="G69" s="5"/>
      <c r="H69" s="5"/>
      <c r="I69" s="4"/>
      <c r="J69" s="4"/>
      <c r="K69" s="4"/>
      <c r="L69" s="4"/>
      <c r="M69" s="4"/>
      <c r="N69" s="4"/>
      <c r="O69" s="4"/>
      <c r="P69" s="4"/>
    </row>
    <row r="70" spans="1:16" ht="12.6" customHeight="1" x14ac:dyDescent="0.25">
      <c r="A70" s="5"/>
      <c r="B70" s="5"/>
      <c r="C70" s="5"/>
      <c r="D70" s="5"/>
      <c r="E70" s="5"/>
      <c r="F70" s="5"/>
      <c r="G70" s="5"/>
      <c r="H70" s="5"/>
      <c r="I70" s="4"/>
      <c r="J70" s="4"/>
      <c r="K70" s="4"/>
      <c r="L70" s="4"/>
      <c r="M70" s="4"/>
      <c r="N70" s="4"/>
      <c r="O70" s="4"/>
      <c r="P70" s="4"/>
    </row>
    <row r="71" spans="1:16" ht="12.6" customHeight="1" x14ac:dyDescent="0.25">
      <c r="A71" s="5"/>
      <c r="B71" s="5"/>
      <c r="C71" s="5"/>
      <c r="D71" s="5"/>
      <c r="E71" s="5"/>
      <c r="F71" s="5"/>
      <c r="G71" s="5"/>
      <c r="H71" s="5"/>
      <c r="I71" s="4"/>
      <c r="J71" s="4"/>
      <c r="K71" s="4"/>
      <c r="L71" s="4"/>
      <c r="M71" s="4"/>
      <c r="N71" s="4"/>
      <c r="O71" s="4"/>
      <c r="P71" s="4"/>
    </row>
    <row r="72" spans="1:16" ht="12.6" customHeight="1" x14ac:dyDescent="0.25">
      <c r="A72" s="5"/>
      <c r="B72" s="5"/>
      <c r="C72" s="5"/>
      <c r="D72" s="5"/>
      <c r="E72" s="5"/>
      <c r="F72" s="5"/>
      <c r="G72" s="5"/>
      <c r="H72" s="5"/>
      <c r="I72" s="4"/>
      <c r="J72" s="4"/>
      <c r="K72" s="4"/>
      <c r="L72" s="4"/>
      <c r="M72" s="4"/>
      <c r="N72" s="4"/>
      <c r="O72" s="4"/>
      <c r="P72" s="4"/>
    </row>
    <row r="73" spans="1:16" ht="12.6" customHeight="1" x14ac:dyDescent="0.25">
      <c r="A73" s="5"/>
      <c r="B73" s="5"/>
      <c r="C73" s="5"/>
      <c r="D73" s="5"/>
      <c r="E73" s="5"/>
      <c r="F73" s="5"/>
      <c r="G73" s="5"/>
      <c r="H73" s="5"/>
      <c r="I73" s="4"/>
      <c r="J73" s="4"/>
      <c r="K73" s="4"/>
      <c r="L73" s="4"/>
      <c r="M73" s="4"/>
      <c r="N73" s="4"/>
      <c r="O73" s="4"/>
      <c r="P73" s="4"/>
    </row>
    <row r="74" spans="1:16" ht="12.6" customHeight="1" x14ac:dyDescent="0.25">
      <c r="A74" s="5"/>
      <c r="B74" s="5"/>
      <c r="C74" s="5"/>
      <c r="D74" s="5"/>
      <c r="E74" s="5"/>
      <c r="F74" s="5"/>
      <c r="G74" s="5"/>
      <c r="H74" s="5"/>
      <c r="I74" s="4"/>
      <c r="J74" s="4"/>
      <c r="K74" s="4"/>
      <c r="L74" s="4"/>
      <c r="M74" s="4"/>
      <c r="N74" s="4"/>
      <c r="O74" s="4"/>
      <c r="P74" s="4"/>
    </row>
    <row r="75" spans="1:16" ht="12.6" customHeight="1" x14ac:dyDescent="0.25">
      <c r="A75" s="5"/>
      <c r="B75" s="5"/>
      <c r="C75" s="5"/>
      <c r="D75" s="5"/>
      <c r="E75" s="5"/>
      <c r="F75" s="5"/>
      <c r="G75" s="5"/>
      <c r="H75" s="5"/>
      <c r="I75" s="4"/>
      <c r="J75" s="4"/>
      <c r="K75" s="4"/>
      <c r="L75" s="4"/>
      <c r="M75" s="4"/>
      <c r="N75" s="4"/>
      <c r="O75" s="4"/>
      <c r="P75" s="4"/>
    </row>
    <row r="76" spans="1:16" ht="12.6" customHeight="1" x14ac:dyDescent="0.25">
      <c r="A76" s="5"/>
      <c r="B76" s="5"/>
      <c r="C76" s="5"/>
      <c r="D76" s="5"/>
      <c r="E76" s="5"/>
      <c r="F76" s="5"/>
      <c r="G76" s="5"/>
      <c r="H76" s="5"/>
      <c r="I76" s="4"/>
      <c r="J76" s="4"/>
      <c r="K76" s="4"/>
      <c r="L76" s="4"/>
      <c r="M76" s="4"/>
      <c r="N76" s="4"/>
      <c r="O76" s="4"/>
      <c r="P76" s="4"/>
    </row>
    <row r="77" spans="1:16" ht="12.6" customHeight="1" x14ac:dyDescent="0.25">
      <c r="A77" s="5"/>
      <c r="B77" s="5"/>
      <c r="C77" s="5"/>
      <c r="D77" s="5"/>
      <c r="E77" s="5"/>
      <c r="F77" s="5"/>
      <c r="G77" s="5"/>
      <c r="H77" s="5"/>
      <c r="I77" s="4"/>
      <c r="J77" s="4"/>
      <c r="K77" s="4"/>
      <c r="L77" s="4"/>
      <c r="M77" s="4"/>
      <c r="N77" s="4"/>
      <c r="O77" s="4"/>
      <c r="P77" s="4"/>
    </row>
    <row r="78" spans="1:16" ht="12.6" customHeight="1" x14ac:dyDescent="0.25">
      <c r="A78" s="5"/>
      <c r="B78" s="5"/>
      <c r="C78" s="5"/>
      <c r="D78" s="5"/>
      <c r="E78" s="5"/>
      <c r="F78" s="5"/>
      <c r="G78" s="5"/>
      <c r="H78" s="5"/>
      <c r="I78" s="4"/>
      <c r="J78" s="4"/>
      <c r="K78" s="4"/>
      <c r="L78" s="4"/>
      <c r="M78" s="4"/>
      <c r="N78" s="4"/>
      <c r="O78" s="4"/>
      <c r="P78" s="4"/>
    </row>
    <row r="79" spans="1:16" ht="12.6" customHeight="1" x14ac:dyDescent="0.25">
      <c r="A79" s="5"/>
      <c r="B79" s="5"/>
      <c r="C79" s="5"/>
      <c r="D79" s="5"/>
      <c r="E79" s="5"/>
      <c r="F79" s="5"/>
      <c r="G79" s="5"/>
      <c r="H79" s="5"/>
      <c r="I79" s="4"/>
      <c r="J79" s="4"/>
      <c r="K79" s="4"/>
      <c r="L79" s="4"/>
      <c r="M79" s="4"/>
      <c r="N79" s="4"/>
      <c r="O79" s="4"/>
      <c r="P79" s="4"/>
    </row>
    <row r="80" spans="1:16" ht="12.6" customHeight="1" x14ac:dyDescent="0.25">
      <c r="A80" s="5"/>
      <c r="B80" s="5"/>
      <c r="C80" s="5"/>
      <c r="D80" s="5"/>
      <c r="E80" s="5"/>
      <c r="F80" s="5"/>
      <c r="G80" s="5"/>
      <c r="H80" s="5"/>
      <c r="I80" s="4"/>
      <c r="J80" s="4"/>
      <c r="K80" s="4"/>
      <c r="L80" s="4"/>
      <c r="M80" s="4"/>
      <c r="N80" s="4"/>
      <c r="O80" s="4"/>
      <c r="P80" s="4"/>
    </row>
    <row r="81" spans="1:16" ht="12.6" customHeight="1" x14ac:dyDescent="0.25">
      <c r="A81" s="5"/>
      <c r="B81" s="5"/>
      <c r="C81" s="5"/>
      <c r="D81" s="5"/>
      <c r="E81" s="5"/>
      <c r="F81" s="5"/>
      <c r="G81" s="5"/>
      <c r="H81" s="5"/>
      <c r="I81" s="4"/>
      <c r="J81" s="4"/>
      <c r="K81" s="4"/>
      <c r="L81" s="4"/>
      <c r="M81" s="4"/>
      <c r="N81" s="4"/>
      <c r="O81" s="4"/>
      <c r="P81" s="4"/>
    </row>
    <row r="82" spans="1:16" ht="12.6" customHeight="1" x14ac:dyDescent="0.25">
      <c r="A82" s="5"/>
      <c r="B82" s="5"/>
      <c r="C82" s="5"/>
      <c r="D82" s="5"/>
      <c r="E82" s="5"/>
      <c r="F82" s="5"/>
      <c r="G82" s="5"/>
      <c r="H82" s="5"/>
      <c r="I82" s="4"/>
      <c r="J82" s="4"/>
      <c r="K82" s="4"/>
      <c r="L82" s="4"/>
      <c r="M82" s="4"/>
      <c r="N82" s="4"/>
      <c r="O82" s="4"/>
      <c r="P82" s="4"/>
    </row>
  </sheetData>
  <sortState ref="A3:U34">
    <sortCondition descending="1" ref="U3"/>
  </sortState>
  <mergeCells count="3">
    <mergeCell ref="E1:J1"/>
    <mergeCell ref="K1:P1"/>
    <mergeCell ref="Q1:R1"/>
  </mergeCells>
  <conditionalFormatting sqref="E3:I34">
    <cfRule type="cellIs" dxfId="26" priority="23" operator="between">
      <formula>0.1</formula>
      <formula>1.99</formula>
    </cfRule>
    <cfRule type="cellIs" dxfId="25" priority="24" operator="equal">
      <formula>0</formula>
    </cfRule>
    <cfRule type="cellIs" dxfId="24" priority="25" operator="equal">
      <formula>2</formula>
    </cfRule>
  </conditionalFormatting>
  <conditionalFormatting sqref="J3:J34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{D9F61494-260F-43EA-B765-5F553561E270}</x14:id>
        </ext>
      </extLst>
    </cfRule>
  </conditionalFormatting>
  <conditionalFormatting sqref="P3:P34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{E72E4D2B-59DB-4087-8D73-BA37B6C48E19}</x14:id>
        </ext>
      </extLst>
    </cfRule>
  </conditionalFormatting>
  <conditionalFormatting sqref="R3:R34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{D7FADB46-505F-42A9-A2E0-C12B10A2B638}</x14:id>
        </ext>
      </extLst>
    </cfRule>
  </conditionalFormatting>
  <conditionalFormatting sqref="T3:T34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{3CE96519-F2EB-4DF1-A225-917272E77352}</x14:id>
        </ext>
      </extLst>
    </cfRule>
  </conditionalFormatting>
  <conditionalFormatting sqref="K3:O34">
    <cfRule type="cellIs" dxfId="23" priority="14" operator="between">
      <formula>0.1</formula>
      <formula>59.9</formula>
    </cfRule>
    <cfRule type="cellIs" dxfId="22" priority="15" operator="equal">
      <formula>0</formula>
    </cfRule>
    <cfRule type="cellIs" dxfId="21" priority="16" operator="between">
      <formula>60</formula>
      <formula>79</formula>
    </cfRule>
    <cfRule type="cellIs" dxfId="20" priority="17" operator="between">
      <formula>80</formula>
      <formula>100</formula>
    </cfRule>
  </conditionalFormatting>
  <conditionalFormatting sqref="D3:D34">
    <cfRule type="cellIs" dxfId="19" priority="10" operator="between">
      <formula>0.1</formula>
      <formula>59.9</formula>
    </cfRule>
    <cfRule type="cellIs" dxfId="18" priority="11" operator="equal">
      <formula>0</formula>
    </cfRule>
    <cfRule type="cellIs" dxfId="17" priority="12" operator="between">
      <formula>60</formula>
      <formula>79</formula>
    </cfRule>
    <cfRule type="cellIs" dxfId="16" priority="13" operator="between">
      <formula>80</formula>
      <formula>150</formula>
    </cfRule>
  </conditionalFormatting>
  <conditionalFormatting sqref="U3:U34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{8B117272-CCF3-4825-AE1E-C44FA47E9DD7}</x14:id>
        </ext>
      </extLst>
    </cfRule>
  </conditionalFormatting>
  <conditionalFormatting sqref="Q4:Q34">
    <cfRule type="cellIs" dxfId="15" priority="5" operator="between">
      <formula>0.1</formula>
      <formula>59.9</formula>
    </cfRule>
    <cfRule type="cellIs" dxfId="14" priority="6" operator="equal">
      <formula>0</formula>
    </cfRule>
    <cfRule type="cellIs" dxfId="13" priority="7" operator="between">
      <formula>60</formula>
      <formula>79</formula>
    </cfRule>
    <cfRule type="cellIs" dxfId="12" priority="8" operator="between">
      <formula>80</formula>
      <formula>100</formula>
    </cfRule>
  </conditionalFormatting>
  <conditionalFormatting sqref="Q3">
    <cfRule type="cellIs" dxfId="7" priority="1" operator="between">
      <formula>0.1</formula>
      <formula>59.9</formula>
    </cfRule>
    <cfRule type="cellIs" dxfId="6" priority="2" operator="equal">
      <formula>0</formula>
    </cfRule>
    <cfRule type="cellIs" dxfId="5" priority="3" operator="between">
      <formula>60</formula>
      <formula>79</formula>
    </cfRule>
    <cfRule type="cellIs" dxfId="4" priority="4" operator="between">
      <formula>80</formula>
      <formula>100</formula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F61494-260F-43EA-B765-5F553561E2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J3:J34</xm:sqref>
        </x14:conditionalFormatting>
        <x14:conditionalFormatting xmlns:xm="http://schemas.microsoft.com/office/excel/2006/main">
          <x14:cfRule type="dataBar" id="{E72E4D2B-59DB-4087-8D73-BA37B6C48E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P3:P34</xm:sqref>
        </x14:conditionalFormatting>
        <x14:conditionalFormatting xmlns:xm="http://schemas.microsoft.com/office/excel/2006/main">
          <x14:cfRule type="dataBar" id="{D7FADB46-505F-42A9-A2E0-C12B10A2B6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R3:R34</xm:sqref>
        </x14:conditionalFormatting>
        <x14:conditionalFormatting xmlns:xm="http://schemas.microsoft.com/office/excel/2006/main">
          <x14:cfRule type="dataBar" id="{3CE96519-F2EB-4DF1-A225-917272E773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T3:T34</xm:sqref>
        </x14:conditionalFormatting>
        <x14:conditionalFormatting xmlns:xm="http://schemas.microsoft.com/office/excel/2006/main">
          <x14:cfRule type="dataBar" id="{8B117272-CCF3-4825-AE1E-C44FA47E9D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U3:U34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1" sqref="A11"/>
    </sheetView>
  </sheetViews>
  <sheetFormatPr defaultRowHeight="14.4" x14ac:dyDescent="0.3"/>
  <cols>
    <col min="1" max="1" width="17.88671875" customWidth="1"/>
    <col min="2" max="2" width="10" customWidth="1"/>
  </cols>
  <sheetData>
    <row r="1" spans="1:8" s="1" customFormat="1" x14ac:dyDescent="0.3">
      <c r="A1" s="1" t="s">
        <v>0</v>
      </c>
      <c r="C1" s="1" t="s">
        <v>4</v>
      </c>
      <c r="D1" s="1" t="s">
        <v>10</v>
      </c>
      <c r="E1" s="1" t="s">
        <v>19</v>
      </c>
      <c r="F1" s="1" t="s">
        <v>24</v>
      </c>
      <c r="G1" s="1" t="s">
        <v>25</v>
      </c>
      <c r="H1" s="1" t="s">
        <v>26</v>
      </c>
    </row>
    <row r="2" spans="1:8" x14ac:dyDescent="0.3">
      <c r="A2" t="s">
        <v>3</v>
      </c>
      <c r="B2" t="s">
        <v>2</v>
      </c>
      <c r="C2">
        <v>1</v>
      </c>
    </row>
    <row r="3" spans="1:8" x14ac:dyDescent="0.3">
      <c r="A3" t="s">
        <v>6</v>
      </c>
      <c r="B3" t="s">
        <v>2</v>
      </c>
      <c r="C3">
        <v>1</v>
      </c>
    </row>
    <row r="4" spans="1:8" x14ac:dyDescent="0.3">
      <c r="A4" t="s">
        <v>5</v>
      </c>
      <c r="B4" t="s">
        <v>2</v>
      </c>
      <c r="C4">
        <v>2</v>
      </c>
      <c r="D4">
        <v>2</v>
      </c>
      <c r="E4">
        <v>1</v>
      </c>
      <c r="F4">
        <v>80</v>
      </c>
      <c r="G4">
        <v>2</v>
      </c>
      <c r="H4">
        <v>60</v>
      </c>
    </row>
    <row r="5" spans="1:8" x14ac:dyDescent="0.3">
      <c r="A5" t="s">
        <v>7</v>
      </c>
      <c r="B5" t="s">
        <v>2</v>
      </c>
      <c r="C5">
        <v>2</v>
      </c>
      <c r="E5">
        <v>0.8</v>
      </c>
      <c r="F5">
        <v>90</v>
      </c>
    </row>
    <row r="6" spans="1:8" x14ac:dyDescent="0.3">
      <c r="A6" t="s">
        <v>8</v>
      </c>
      <c r="B6" t="s">
        <v>1</v>
      </c>
      <c r="C6">
        <v>2</v>
      </c>
    </row>
    <row r="7" spans="1:8" x14ac:dyDescent="0.3">
      <c r="A7" t="s">
        <v>9</v>
      </c>
      <c r="B7" t="s">
        <v>2</v>
      </c>
      <c r="C7">
        <v>1</v>
      </c>
    </row>
    <row r="8" spans="1:8" x14ac:dyDescent="0.3">
      <c r="A8" t="s">
        <v>11</v>
      </c>
      <c r="B8" t="s">
        <v>2</v>
      </c>
      <c r="D8">
        <v>2</v>
      </c>
      <c r="E8">
        <v>1</v>
      </c>
      <c r="F8">
        <v>90</v>
      </c>
      <c r="G8">
        <v>2</v>
      </c>
      <c r="H8">
        <v>80</v>
      </c>
    </row>
    <row r="9" spans="1:8" x14ac:dyDescent="0.3">
      <c r="A9" t="s">
        <v>12</v>
      </c>
      <c r="B9" t="s">
        <v>2</v>
      </c>
      <c r="D9">
        <v>2</v>
      </c>
      <c r="G9">
        <v>2</v>
      </c>
      <c r="H9">
        <v>80</v>
      </c>
    </row>
    <row r="10" spans="1:8" x14ac:dyDescent="0.3">
      <c r="A10" t="s">
        <v>13</v>
      </c>
      <c r="B10" t="s">
        <v>2</v>
      </c>
      <c r="D10">
        <v>2</v>
      </c>
      <c r="E10">
        <v>1</v>
      </c>
      <c r="F10">
        <v>80</v>
      </c>
      <c r="G10">
        <v>2</v>
      </c>
      <c r="H10">
        <v>80</v>
      </c>
    </row>
    <row r="11" spans="1:8" x14ac:dyDescent="0.3">
      <c r="A11" t="s">
        <v>14</v>
      </c>
      <c r="B11" t="s">
        <v>2</v>
      </c>
      <c r="D11">
        <v>2</v>
      </c>
      <c r="E11">
        <v>1</v>
      </c>
      <c r="F11">
        <v>80</v>
      </c>
      <c r="G11">
        <v>2</v>
      </c>
      <c r="H11">
        <v>80</v>
      </c>
    </row>
    <row r="12" spans="1:8" x14ac:dyDescent="0.3">
      <c r="A12" t="s">
        <v>15</v>
      </c>
      <c r="B12" t="s">
        <v>2</v>
      </c>
      <c r="D12">
        <v>2</v>
      </c>
    </row>
    <row r="13" spans="1:8" x14ac:dyDescent="0.3">
      <c r="A13" t="s">
        <v>16</v>
      </c>
      <c r="B13" t="s">
        <v>2</v>
      </c>
      <c r="D13">
        <v>1</v>
      </c>
      <c r="G13">
        <v>2</v>
      </c>
      <c r="H13">
        <v>100</v>
      </c>
    </row>
    <row r="14" spans="1:8" x14ac:dyDescent="0.3">
      <c r="A14" t="s">
        <v>17</v>
      </c>
      <c r="B14" t="s">
        <v>2</v>
      </c>
      <c r="D14">
        <v>1</v>
      </c>
      <c r="G14">
        <v>2</v>
      </c>
      <c r="H14">
        <v>100</v>
      </c>
    </row>
    <row r="15" spans="1:8" x14ac:dyDescent="0.3">
      <c r="A15" t="s">
        <v>18</v>
      </c>
      <c r="B15" t="s">
        <v>2</v>
      </c>
      <c r="D15">
        <v>1.25</v>
      </c>
    </row>
    <row r="16" spans="1:8" x14ac:dyDescent="0.3">
      <c r="A16" t="s">
        <v>20</v>
      </c>
      <c r="B16" t="s">
        <v>2</v>
      </c>
      <c r="E16">
        <v>1</v>
      </c>
      <c r="F16">
        <v>70</v>
      </c>
      <c r="G16">
        <v>1.5</v>
      </c>
      <c r="H16">
        <v>70</v>
      </c>
    </row>
    <row r="17" spans="1:8" x14ac:dyDescent="0.3">
      <c r="A17" t="s">
        <v>21</v>
      </c>
      <c r="B17" t="s">
        <v>2</v>
      </c>
      <c r="E17">
        <v>1</v>
      </c>
      <c r="F17">
        <v>90</v>
      </c>
    </row>
    <row r="18" spans="1:8" x14ac:dyDescent="0.3">
      <c r="A18" t="s">
        <v>22</v>
      </c>
      <c r="B18" t="s">
        <v>2</v>
      </c>
      <c r="E18">
        <v>1</v>
      </c>
      <c r="F18">
        <v>50</v>
      </c>
    </row>
    <row r="19" spans="1:8" x14ac:dyDescent="0.3">
      <c r="A19" t="s">
        <v>23</v>
      </c>
      <c r="B19" t="s">
        <v>2</v>
      </c>
      <c r="E19">
        <v>1</v>
      </c>
      <c r="F19">
        <v>80</v>
      </c>
      <c r="G19">
        <v>2</v>
      </c>
      <c r="H19">
        <v>90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Vize</vt:lpstr>
      <vt:lpstr>Final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2018-01-13T20:12:18Z</dcterms:modified>
</cp:coreProperties>
</file>