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Vize" sheetId="2" r:id="rId1"/>
    <sheet name="Final" sheetId="3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K3" i="2" l="1"/>
  <c r="R11" i="2" l="1"/>
  <c r="R15" i="2"/>
  <c r="R14" i="2"/>
  <c r="R4" i="2"/>
  <c r="R5" i="2"/>
  <c r="R6" i="2"/>
  <c r="R7" i="2"/>
  <c r="R8" i="2"/>
  <c r="R9" i="2"/>
  <c r="R10" i="2"/>
  <c r="R12" i="2"/>
  <c r="R13" i="2"/>
  <c r="R3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AE34" i="3" l="1"/>
  <c r="Y34" i="3"/>
  <c r="S34" i="3"/>
  <c r="AG34" i="3" s="1"/>
  <c r="K34" i="3"/>
  <c r="AE33" i="3"/>
  <c r="Y33" i="3"/>
  <c r="S33" i="3"/>
  <c r="K33" i="3"/>
  <c r="AG33" i="3" s="1"/>
  <c r="AE32" i="3"/>
  <c r="AG32" i="3" s="1"/>
  <c r="Y32" i="3"/>
  <c r="S32" i="3"/>
  <c r="K32" i="3"/>
  <c r="AE31" i="3"/>
  <c r="Y31" i="3"/>
  <c r="S31" i="3"/>
  <c r="K31" i="3"/>
  <c r="AG31" i="3" s="1"/>
  <c r="AE30" i="3"/>
  <c r="Y30" i="3"/>
  <c r="S30" i="3"/>
  <c r="K30" i="3"/>
  <c r="AG30" i="3" s="1"/>
  <c r="AE29" i="3"/>
  <c r="Y29" i="3"/>
  <c r="AG29" i="3" s="1"/>
  <c r="S29" i="3"/>
  <c r="K29" i="3"/>
  <c r="AE28" i="3"/>
  <c r="Y28" i="3"/>
  <c r="S28" i="3"/>
  <c r="K28" i="3"/>
  <c r="AG28" i="3" s="1"/>
  <c r="AG27" i="3"/>
  <c r="AE27" i="3"/>
  <c r="Y27" i="3"/>
  <c r="S27" i="3"/>
  <c r="K27" i="3"/>
  <c r="AE26" i="3"/>
  <c r="Y26" i="3"/>
  <c r="S26" i="3"/>
  <c r="K26" i="3"/>
  <c r="AG26" i="3" s="1"/>
  <c r="AE25" i="3"/>
  <c r="Y25" i="3"/>
  <c r="S25" i="3"/>
  <c r="K25" i="3"/>
  <c r="AG25" i="3" s="1"/>
  <c r="AE24" i="3"/>
  <c r="AG24" i="3" s="1"/>
  <c r="Y24" i="3"/>
  <c r="S24" i="3"/>
  <c r="K24" i="3"/>
  <c r="AE23" i="3"/>
  <c r="Y23" i="3"/>
  <c r="S23" i="3"/>
  <c r="K23" i="3"/>
  <c r="AG23" i="3" s="1"/>
  <c r="AG22" i="3"/>
  <c r="AE22" i="3"/>
  <c r="Y22" i="3"/>
  <c r="S22" i="3"/>
  <c r="K22" i="3"/>
  <c r="AE21" i="3"/>
  <c r="Y21" i="3"/>
  <c r="AG21" i="3" s="1"/>
  <c r="S21" i="3"/>
  <c r="K21" i="3"/>
  <c r="AE20" i="3"/>
  <c r="Y20" i="3"/>
  <c r="S20" i="3"/>
  <c r="K20" i="3"/>
  <c r="AG20" i="3" s="1"/>
  <c r="AG19" i="3"/>
  <c r="AE19" i="3"/>
  <c r="Y19" i="3"/>
  <c r="S19" i="3"/>
  <c r="K19" i="3"/>
  <c r="AE18" i="3"/>
  <c r="Y18" i="3"/>
  <c r="S18" i="3"/>
  <c r="K18" i="3"/>
  <c r="AG18" i="3" s="1"/>
  <c r="AE17" i="3"/>
  <c r="Y17" i="3"/>
  <c r="S17" i="3"/>
  <c r="K17" i="3"/>
  <c r="AG17" i="3" s="1"/>
  <c r="AE16" i="3"/>
  <c r="AG16" i="3" s="1"/>
  <c r="Y16" i="3"/>
  <c r="S16" i="3"/>
  <c r="K16" i="3"/>
  <c r="AE15" i="3"/>
  <c r="Y15" i="3"/>
  <c r="S15" i="3"/>
  <c r="K15" i="3"/>
  <c r="AG15" i="3" s="1"/>
  <c r="AG14" i="3"/>
  <c r="AE14" i="3"/>
  <c r="Y14" i="3"/>
  <c r="S14" i="3"/>
  <c r="K14" i="3"/>
  <c r="AE13" i="3"/>
  <c r="Y13" i="3"/>
  <c r="AG13" i="3" s="1"/>
  <c r="S13" i="3"/>
  <c r="K13" i="3"/>
  <c r="AE12" i="3"/>
  <c r="Y12" i="3"/>
  <c r="S12" i="3"/>
  <c r="K12" i="3"/>
  <c r="AG12" i="3" s="1"/>
  <c r="AG11" i="3"/>
  <c r="AE11" i="3"/>
  <c r="Y11" i="3"/>
  <c r="S11" i="3"/>
  <c r="K11" i="3"/>
  <c r="AE10" i="3"/>
  <c r="Y10" i="3"/>
  <c r="S10" i="3"/>
  <c r="K10" i="3"/>
  <c r="AG10" i="3" s="1"/>
  <c r="AE9" i="3"/>
  <c r="Y9" i="3"/>
  <c r="S9" i="3"/>
  <c r="K9" i="3"/>
  <c r="AG9" i="3" s="1"/>
  <c r="AE8" i="3"/>
  <c r="AG8" i="3" s="1"/>
  <c r="Y8" i="3"/>
  <c r="S8" i="3"/>
  <c r="K8" i="3"/>
  <c r="AE7" i="3"/>
  <c r="Y7" i="3"/>
  <c r="S7" i="3"/>
  <c r="K7" i="3"/>
  <c r="AG7" i="3" s="1"/>
  <c r="AG6" i="3"/>
  <c r="AE6" i="3"/>
  <c r="Y6" i="3"/>
  <c r="S6" i="3"/>
  <c r="K6" i="3"/>
  <c r="AE5" i="3"/>
  <c r="Y5" i="3"/>
  <c r="S5" i="3"/>
  <c r="AG5" i="3" s="1"/>
  <c r="K5" i="3"/>
  <c r="AE4" i="3"/>
  <c r="Y4" i="3"/>
  <c r="S4" i="3"/>
  <c r="K4" i="3"/>
  <c r="AG4" i="3" s="1"/>
  <c r="AG3" i="3"/>
  <c r="AE3" i="3"/>
  <c r="Y3" i="3"/>
  <c r="S3" i="3"/>
  <c r="K3" i="3"/>
  <c r="K18" i="2" l="1"/>
  <c r="S18" i="2"/>
  <c r="V18" i="2" l="1"/>
  <c r="K21" i="2"/>
  <c r="S21" i="2"/>
  <c r="K22" i="2"/>
  <c r="S22" i="2"/>
  <c r="K23" i="2"/>
  <c r="S23" i="2"/>
  <c r="K16" i="2"/>
  <c r="S16" i="2"/>
  <c r="K20" i="2"/>
  <c r="S20" i="2"/>
  <c r="K5" i="2"/>
  <c r="S5" i="2"/>
  <c r="K17" i="2"/>
  <c r="S17" i="2"/>
  <c r="K24" i="2"/>
  <c r="S24" i="2"/>
  <c r="K25" i="2"/>
  <c r="S25" i="2"/>
  <c r="K12" i="2"/>
  <c r="S12" i="2"/>
  <c r="K26" i="2"/>
  <c r="S26" i="2"/>
  <c r="K27" i="2"/>
  <c r="S27" i="2"/>
  <c r="K9" i="2"/>
  <c r="S9" i="2"/>
  <c r="K14" i="2"/>
  <c r="S14" i="2"/>
  <c r="K8" i="2"/>
  <c r="S8" i="2"/>
  <c r="K28" i="2"/>
  <c r="S28" i="2"/>
  <c r="K19" i="2"/>
  <c r="S19" i="2"/>
  <c r="K13" i="2"/>
  <c r="S13" i="2"/>
  <c r="K29" i="2"/>
  <c r="S29" i="2"/>
  <c r="K6" i="2"/>
  <c r="S6" i="2"/>
  <c r="K7" i="2"/>
  <c r="S7" i="2"/>
  <c r="K4" i="2"/>
  <c r="S4" i="2"/>
  <c r="K30" i="2"/>
  <c r="S30" i="2"/>
  <c r="K11" i="2"/>
  <c r="S11" i="2"/>
  <c r="K31" i="2"/>
  <c r="S31" i="2"/>
  <c r="K32" i="2"/>
  <c r="S32" i="2"/>
  <c r="S3" i="2"/>
  <c r="K33" i="2"/>
  <c r="S33" i="2"/>
  <c r="K34" i="2"/>
  <c r="S34" i="2"/>
  <c r="K10" i="2"/>
  <c r="S10" i="2"/>
  <c r="K15" i="2"/>
  <c r="S15" i="2"/>
  <c r="V11" i="2" l="1"/>
  <c r="V24" i="2"/>
  <c r="V29" i="2"/>
  <c r="V26" i="2"/>
  <c r="V17" i="2"/>
  <c r="V23" i="2"/>
  <c r="V33" i="2"/>
  <c r="V16" i="2"/>
  <c r="V15" i="2"/>
  <c r="V6" i="2"/>
  <c r="V8" i="2"/>
  <c r="V10" i="2"/>
  <c r="V13" i="2"/>
  <c r="V14" i="2"/>
  <c r="V12" i="2"/>
  <c r="V5" i="2"/>
  <c r="V22" i="2"/>
  <c r="V27" i="2"/>
  <c r="V30" i="2"/>
  <c r="V4" i="2"/>
  <c r="V28" i="2"/>
  <c r="V3" i="2"/>
  <c r="V32" i="2"/>
  <c r="V34" i="2"/>
  <c r="V31" i="2"/>
  <c r="V7" i="2"/>
  <c r="V19" i="2"/>
  <c r="V9" i="2"/>
  <c r="V25" i="2"/>
  <c r="V20" i="2"/>
  <c r="V21" i="2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<sst xmlns="http://schemas.openxmlformats.org/spreadsheetml/2006/main" count="263" uniqueCount="136">
  <si>
    <t>Ad Soyad</t>
  </si>
  <si>
    <t>2. Öğretim</t>
  </si>
  <si>
    <t>1. Öğretim</t>
  </si>
  <si>
    <t>Aykut Yılmaz</t>
  </si>
  <si>
    <t>1. Ders</t>
  </si>
  <si>
    <t>Mertcan Arıcı</t>
  </si>
  <si>
    <t>İbrahim Demir</t>
  </si>
  <si>
    <t>Eymen Polat Ekşi</t>
  </si>
  <si>
    <t>İbrahim Kandemir ?</t>
  </si>
  <si>
    <t>Recep Aykut</t>
  </si>
  <si>
    <t>2. Ders</t>
  </si>
  <si>
    <t>Batuhan Kutluay</t>
  </si>
  <si>
    <t>Mert Taşan</t>
  </si>
  <si>
    <t>Yaşar Faruk Yılmaz</t>
  </si>
  <si>
    <t>Ebubekir Akmal</t>
  </si>
  <si>
    <t>Hüseyin Sarıkaya</t>
  </si>
  <si>
    <t>Musa Soysal</t>
  </si>
  <si>
    <t>Havva Akbaş</t>
  </si>
  <si>
    <t>Erhan Kılıç</t>
  </si>
  <si>
    <t>3. Ders</t>
  </si>
  <si>
    <t>Sema Akçay</t>
  </si>
  <si>
    <t>İskender Uzuner</t>
  </si>
  <si>
    <t>Oğuzhan Kaya</t>
  </si>
  <si>
    <t>Kerim Biber</t>
  </si>
  <si>
    <t>3. Lab</t>
  </si>
  <si>
    <t>4. Ders</t>
  </si>
  <si>
    <t>4. Lab</t>
  </si>
  <si>
    <t>ERDEM</t>
  </si>
  <si>
    <t>HATİCE</t>
  </si>
  <si>
    <t>H5160065</t>
  </si>
  <si>
    <t>ÇAKIN</t>
  </si>
  <si>
    <t>NECMİ MURAT</t>
  </si>
  <si>
    <t>H5160040</t>
  </si>
  <si>
    <t>ERİM</t>
  </si>
  <si>
    <t>ESMA</t>
  </si>
  <si>
    <t>H5160032</t>
  </si>
  <si>
    <t>CÖMERT</t>
  </si>
  <si>
    <t>KORAY</t>
  </si>
  <si>
    <t>H5150057</t>
  </si>
  <si>
    <t>ÖZCAN</t>
  </si>
  <si>
    <t>EMRE</t>
  </si>
  <si>
    <t>H5150038</t>
  </si>
  <si>
    <t>KILIÇ</t>
  </si>
  <si>
    <t>ERHAN</t>
  </si>
  <si>
    <t>H5150025</t>
  </si>
  <si>
    <t>ÇELİK</t>
  </si>
  <si>
    <t>FURKAN</t>
  </si>
  <si>
    <t>H5150017</t>
  </si>
  <si>
    <t>KÖYSÜREN</t>
  </si>
  <si>
    <t>H5150059</t>
  </si>
  <si>
    <t>SOYSAL</t>
  </si>
  <si>
    <t>MUSA</t>
  </si>
  <si>
    <t>H5150069</t>
  </si>
  <si>
    <t>YILMAZ</t>
  </si>
  <si>
    <t>AYKUT</t>
  </si>
  <si>
    <t>H5150037</t>
  </si>
  <si>
    <t>AKBAŞ</t>
  </si>
  <si>
    <t>HAVVA</t>
  </si>
  <si>
    <t>H5150067</t>
  </si>
  <si>
    <t>ARICI</t>
  </si>
  <si>
    <t>MERTCAN</t>
  </si>
  <si>
    <t>H5160057</t>
  </si>
  <si>
    <t xml:space="preserve"> </t>
  </si>
  <si>
    <t>İBRAHİM</t>
  </si>
  <si>
    <t>SONUÇ</t>
  </si>
  <si>
    <t>NOT</t>
  </si>
  <si>
    <t>T</t>
  </si>
  <si>
    <t>Soyadı</t>
  </si>
  <si>
    <t>Adı</t>
  </si>
  <si>
    <t>Öğrenci No</t>
  </si>
  <si>
    <t>VİZE</t>
  </si>
  <si>
    <t>SINAV (%30)</t>
  </si>
  <si>
    <t>QUIZLER (%20)</t>
  </si>
  <si>
    <t>ÖDEVLER (%20)</t>
  </si>
  <si>
    <t>LAB ÇALIŞMALARI (%20)</t>
  </si>
  <si>
    <t>DEVAM DURUMU (%10)</t>
  </si>
  <si>
    <t>H5150001</t>
  </si>
  <si>
    <t>RECEP</t>
  </si>
  <si>
    <t>H5150016</t>
  </si>
  <si>
    <t>EREN MERT</t>
  </si>
  <si>
    <t>SENCAN</t>
  </si>
  <si>
    <t>Furkan</t>
  </si>
  <si>
    <t>H5150022</t>
  </si>
  <si>
    <t>İBRAHİM OĞUZHAN</t>
  </si>
  <si>
    <t>KAYA</t>
  </si>
  <si>
    <t>H5150036</t>
  </si>
  <si>
    <t>EBUBEKİR ABDULLAH</t>
  </si>
  <si>
    <t>AKMAN</t>
  </si>
  <si>
    <t>H5150042</t>
  </si>
  <si>
    <t>CANER</t>
  </si>
  <si>
    <t>KAYAN</t>
  </si>
  <si>
    <t>H5150053</t>
  </si>
  <si>
    <t>HÜSEYİN</t>
  </si>
  <si>
    <t>SARIKAYA</t>
  </si>
  <si>
    <t>H5150061</t>
  </si>
  <si>
    <t>KERİM</t>
  </si>
  <si>
    <t>BİBER</t>
  </si>
  <si>
    <t>H5150073</t>
  </si>
  <si>
    <t>CİHAT</t>
  </si>
  <si>
    <t>TAŞKIN</t>
  </si>
  <si>
    <t>H5150081</t>
  </si>
  <si>
    <t>KÜBRA NUR</t>
  </si>
  <si>
    <t>AKTAŞ</t>
  </si>
  <si>
    <t>H5160012</t>
  </si>
  <si>
    <t>İSKENDER</t>
  </si>
  <si>
    <t>UZUNER</t>
  </si>
  <si>
    <t>H5160014</t>
  </si>
  <si>
    <t>GÜRSEL BARIŞ</t>
  </si>
  <si>
    <t>KÖKSAL</t>
  </si>
  <si>
    <t>H5160020</t>
  </si>
  <si>
    <t>YAŞAR FARUK</t>
  </si>
  <si>
    <t>H5160021</t>
  </si>
  <si>
    <t>MERT</t>
  </si>
  <si>
    <t>TAŞAN</t>
  </si>
  <si>
    <t>H5160025</t>
  </si>
  <si>
    <t>BATUHAN</t>
  </si>
  <si>
    <t>KUTLUAY</t>
  </si>
  <si>
    <t>H5160033</t>
  </si>
  <si>
    <t>SEMA</t>
  </si>
  <si>
    <t>AKÇAY</t>
  </si>
  <si>
    <t>H5160039</t>
  </si>
  <si>
    <t>ENES</t>
  </si>
  <si>
    <t>DEMİRCİOĞLU</t>
  </si>
  <si>
    <t>H5160060</t>
  </si>
  <si>
    <t>EMİRHAN</t>
  </si>
  <si>
    <t>ERCAN</t>
  </si>
  <si>
    <t>H5160067</t>
  </si>
  <si>
    <t>EYMEN POLAT</t>
  </si>
  <si>
    <t>EKŞİ</t>
  </si>
  <si>
    <t>HR160010</t>
  </si>
  <si>
    <t>DEMİR</t>
  </si>
  <si>
    <t>ALPEREN</t>
  </si>
  <si>
    <t>TÜRKER</t>
  </si>
  <si>
    <t>DEVAM DURUMU (%20)</t>
  </si>
  <si>
    <t>ÖDEVLER (%25)</t>
  </si>
  <si>
    <t>SINAV (%35)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</si>
</sst>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1" fontId="3" fillId="0" borderId="2" xfId="0" applyNumberFormat="1" applyFont="1" applyBorder="1" applyAlignment="1"/>
    <xf numFmtId="1" fontId="3" fillId="0" borderId="3" xfId="0" applyNumberFormat="1" applyFont="1" applyBorder="1" applyAlignment="1"/>
    <xf numFmtId="1" fontId="3" fillId="2" borderId="4" xfId="0" applyNumberFormat="1" applyFont="1" applyFill="1" applyBorder="1" applyAlignment="1"/>
    <xf numFmtId="1" fontId="3" fillId="0" borderId="5" xfId="0" applyNumberFormat="1" applyFont="1" applyBorder="1" applyAlignment="1"/>
    <xf numFmtId="1" fontId="3" fillId="2" borderId="6" xfId="0" applyNumberFormat="1" applyFont="1" applyFill="1" applyBorder="1" applyAlignment="1"/>
    <xf numFmtId="1" fontId="3" fillId="0" borderId="1" xfId="0" applyNumberFormat="1" applyFont="1" applyBorder="1" applyAlignment="1"/>
    <xf numFmtId="1" fontId="3" fillId="0" borderId="7" xfId="0" applyNumberFormat="1" applyFont="1" applyBorder="1" applyAlignment="1"/>
    <xf numFmtId="164" fontId="3" fillId="0" borderId="5" xfId="0" applyNumberFormat="1" applyFont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3" fillId="0" borderId="3" xfId="0" applyFont="1" applyBorder="1" applyAlignment="1"/>
    <xf numFmtId="1" fontId="3" fillId="0" borderId="9" xfId="0" applyNumberFormat="1" applyFont="1" applyBorder="1" applyAlignment="1"/>
    <xf numFmtId="164" fontId="3" fillId="0" borderId="1" xfId="0" applyNumberFormat="1" applyFont="1" applyBorder="1" applyAlignment="1"/>
    <xf numFmtId="164" fontId="3" fillId="0" borderId="7" xfId="0" applyNumberFormat="1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" xfId="0" applyFont="1" applyBorder="1" applyAlignment="1"/>
    <xf numFmtId="0" fontId="3" fillId="0" borderId="7" xfId="0" applyFont="1" applyBorder="1" applyAlignment="1"/>
    <xf numFmtId="0" fontId="4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15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164" fontId="3" fillId="0" borderId="11" xfId="0" applyNumberFormat="1" applyFont="1" applyBorder="1" applyAlignment="1"/>
    <xf numFmtId="0" fontId="5" fillId="0" borderId="15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82"/>
  <sheetViews>
    <sheetView tabSelected="1" zoomScaleNormal="100" workbookViewId="0">
      <pane ySplit="2" topLeftCell="A3" activePane="bottomLeft" state="frozen"/>
      <selection pane="bottomLeft" activeCell="T14" sqref="T14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10" width="2.44140625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8" width="2.77734375" style="2" bestFit="1" customWidth="1"/>
    <col min="19" max="19" width="4.77734375" style="2" customWidth="1"/>
    <col min="20" max="20" width="6.5546875" style="2" bestFit="1" customWidth="1"/>
    <col min="21" max="21" width="7" style="2" bestFit="1" customWidth="1"/>
    <col min="22" max="22" width="5.77734375" style="2" customWidth="1"/>
    <col min="23" max="16384" width="8.88671875" style="2"/>
  </cols>
  <sheetData>
    <row r="1" spans="1:22" s="34" customFormat="1" ht="22.2" customHeight="1" thickBot="1" x14ac:dyDescent="0.3">
      <c r="A1" s="38">
        <v>6</v>
      </c>
      <c r="B1" s="37"/>
      <c r="C1" s="36"/>
      <c r="D1" s="42" t="s">
        <v>133</v>
      </c>
      <c r="E1" s="43"/>
      <c r="F1" s="43"/>
      <c r="G1" s="43"/>
      <c r="H1" s="43"/>
      <c r="I1" s="43"/>
      <c r="J1" s="43"/>
      <c r="K1" s="44"/>
      <c r="L1" s="42" t="s">
        <v>74</v>
      </c>
      <c r="M1" s="43"/>
      <c r="N1" s="43"/>
      <c r="O1" s="43"/>
      <c r="P1" s="43"/>
      <c r="Q1" s="43"/>
      <c r="R1" s="43"/>
      <c r="S1" s="44"/>
      <c r="T1" s="40" t="s">
        <v>134</v>
      </c>
      <c r="U1" s="35" t="s">
        <v>135</v>
      </c>
      <c r="V1" s="27" t="s">
        <v>70</v>
      </c>
    </row>
    <row r="2" spans="1:22" s="26" customFormat="1" ht="11.4" customHeight="1" x14ac:dyDescent="0.25">
      <c r="A2" s="33" t="s">
        <v>69</v>
      </c>
      <c r="B2" s="32" t="s">
        <v>68</v>
      </c>
      <c r="C2" s="31" t="s">
        <v>67</v>
      </c>
      <c r="D2" s="28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29" t="s">
        <v>66</v>
      </c>
      <c r="L2" s="28">
        <v>1</v>
      </c>
      <c r="M2" s="30">
        <v>2</v>
      </c>
      <c r="N2" s="30">
        <v>3</v>
      </c>
      <c r="O2" s="30">
        <v>4</v>
      </c>
      <c r="P2" s="30">
        <v>5</v>
      </c>
      <c r="Q2" s="30">
        <v>6</v>
      </c>
      <c r="R2" s="30">
        <v>7</v>
      </c>
      <c r="S2" s="29" t="s">
        <v>66</v>
      </c>
      <c r="T2" s="29" t="s">
        <v>66</v>
      </c>
      <c r="U2" s="28" t="s">
        <v>65</v>
      </c>
      <c r="V2" s="27" t="s">
        <v>64</v>
      </c>
    </row>
    <row r="3" spans="1:22" ht="12.6" customHeight="1" x14ac:dyDescent="0.25">
      <c r="A3" s="25" t="s">
        <v>61</v>
      </c>
      <c r="B3" s="24" t="s">
        <v>60</v>
      </c>
      <c r="C3" s="23" t="s">
        <v>59</v>
      </c>
      <c r="D3" s="19">
        <v>2</v>
      </c>
      <c r="E3" s="18">
        <v>2</v>
      </c>
      <c r="F3" s="18">
        <v>2</v>
      </c>
      <c r="G3" s="18">
        <v>2</v>
      </c>
      <c r="H3" s="18">
        <v>1.9</v>
      </c>
      <c r="I3" s="18">
        <v>2</v>
      </c>
      <c r="J3" s="18">
        <v>2</v>
      </c>
      <c r="K3" s="8">
        <f>100*SUM(D3:J3)/(2*A$1)</f>
        <v>115.83333333333333</v>
      </c>
      <c r="L3" s="12">
        <v>100</v>
      </c>
      <c r="M3" s="11">
        <v>100</v>
      </c>
      <c r="N3" s="11">
        <v>80</v>
      </c>
      <c r="O3" s="11">
        <v>70</v>
      </c>
      <c r="P3" s="11">
        <v>85</v>
      </c>
      <c r="Q3" s="11">
        <v>100</v>
      </c>
      <c r="R3" s="11">
        <f>J3*50-10</f>
        <v>90</v>
      </c>
      <c r="S3" s="8">
        <f t="shared" ref="S3:S34" si="0">SUM(L3:R3)/(A$1)</f>
        <v>104.16666666666667</v>
      </c>
      <c r="T3" s="8">
        <v>75</v>
      </c>
      <c r="U3" s="12"/>
      <c r="V3" s="17">
        <f t="shared" ref="V3:V34" si="1">K3*0.2+S3*0.2+T3*0.25+U3*0.35</f>
        <v>62.75</v>
      </c>
    </row>
    <row r="4" spans="1:22" ht="12.6" customHeight="1" x14ac:dyDescent="0.25">
      <c r="A4" s="25" t="s">
        <v>114</v>
      </c>
      <c r="B4" s="24" t="s">
        <v>115</v>
      </c>
      <c r="C4" s="23" t="s">
        <v>116</v>
      </c>
      <c r="D4" s="19">
        <v>0</v>
      </c>
      <c r="E4" s="18">
        <v>2</v>
      </c>
      <c r="F4" s="18">
        <v>2</v>
      </c>
      <c r="G4" s="18">
        <v>2</v>
      </c>
      <c r="H4" s="18">
        <v>2</v>
      </c>
      <c r="I4" s="18">
        <v>2</v>
      </c>
      <c r="J4" s="18">
        <v>2</v>
      </c>
      <c r="K4" s="8">
        <f t="shared" ref="K4:K34" si="2">100*SUM(D4:J4)/(2*A$1)</f>
        <v>100</v>
      </c>
      <c r="L4" s="12">
        <v>0</v>
      </c>
      <c r="M4" s="11">
        <v>100</v>
      </c>
      <c r="N4" s="11">
        <v>90</v>
      </c>
      <c r="O4" s="11">
        <v>80</v>
      </c>
      <c r="P4" s="11">
        <v>85</v>
      </c>
      <c r="Q4" s="11">
        <v>100</v>
      </c>
      <c r="R4" s="11">
        <f t="shared" ref="R4:R13" si="3">J4*50-10</f>
        <v>90</v>
      </c>
      <c r="S4" s="8">
        <f t="shared" si="0"/>
        <v>90.833333333333329</v>
      </c>
      <c r="T4" s="8">
        <v>100</v>
      </c>
      <c r="U4" s="12"/>
      <c r="V4" s="17">
        <f t="shared" si="1"/>
        <v>63.166666666666671</v>
      </c>
    </row>
    <row r="5" spans="1:22" ht="12.6" customHeight="1" x14ac:dyDescent="0.25">
      <c r="A5" s="25" t="s">
        <v>85</v>
      </c>
      <c r="B5" s="24" t="s">
        <v>86</v>
      </c>
      <c r="C5" s="23" t="s">
        <v>87</v>
      </c>
      <c r="D5" s="19">
        <v>0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>
        <v>2</v>
      </c>
      <c r="K5" s="8">
        <f t="shared" si="2"/>
        <v>100</v>
      </c>
      <c r="L5" s="12">
        <v>0</v>
      </c>
      <c r="M5" s="11">
        <v>100</v>
      </c>
      <c r="N5" s="11">
        <v>80</v>
      </c>
      <c r="O5" s="11">
        <v>80</v>
      </c>
      <c r="P5" s="11">
        <v>85</v>
      </c>
      <c r="Q5" s="11">
        <v>100</v>
      </c>
      <c r="R5" s="11">
        <f t="shared" si="3"/>
        <v>90</v>
      </c>
      <c r="S5" s="8">
        <f t="shared" si="0"/>
        <v>89.166666666666671</v>
      </c>
      <c r="T5" s="8">
        <v>75</v>
      </c>
      <c r="U5" s="12"/>
      <c r="V5" s="17">
        <f t="shared" si="1"/>
        <v>56.583333333333336</v>
      </c>
    </row>
    <row r="6" spans="1:22" ht="12.6" customHeight="1" x14ac:dyDescent="0.25">
      <c r="A6" s="25" t="s">
        <v>109</v>
      </c>
      <c r="B6" s="24" t="s">
        <v>110</v>
      </c>
      <c r="C6" s="23" t="s">
        <v>53</v>
      </c>
      <c r="D6" s="19"/>
      <c r="E6" s="18">
        <v>2</v>
      </c>
      <c r="F6" s="18">
        <v>2</v>
      </c>
      <c r="G6" s="18">
        <v>2</v>
      </c>
      <c r="H6" s="18">
        <v>2</v>
      </c>
      <c r="I6" s="18">
        <v>2</v>
      </c>
      <c r="J6" s="18">
        <v>2</v>
      </c>
      <c r="K6" s="8">
        <f t="shared" si="2"/>
        <v>100</v>
      </c>
      <c r="L6" s="12">
        <v>0</v>
      </c>
      <c r="M6" s="11">
        <v>100</v>
      </c>
      <c r="N6" s="11">
        <v>80</v>
      </c>
      <c r="O6" s="11">
        <v>80</v>
      </c>
      <c r="P6" s="11">
        <v>85</v>
      </c>
      <c r="Q6" s="11">
        <v>100</v>
      </c>
      <c r="R6" s="11">
        <f t="shared" si="3"/>
        <v>90</v>
      </c>
      <c r="S6" s="8">
        <f t="shared" si="0"/>
        <v>89.166666666666671</v>
      </c>
      <c r="T6" s="8">
        <v>75</v>
      </c>
      <c r="U6" s="12"/>
      <c r="V6" s="17">
        <f t="shared" si="1"/>
        <v>56.583333333333336</v>
      </c>
    </row>
    <row r="7" spans="1:22" ht="12.6" customHeight="1" x14ac:dyDescent="0.25">
      <c r="A7" s="25" t="s">
        <v>111</v>
      </c>
      <c r="B7" s="24" t="s">
        <v>112</v>
      </c>
      <c r="C7" s="23" t="s">
        <v>113</v>
      </c>
      <c r="D7" s="19">
        <v>0</v>
      </c>
      <c r="E7" s="18">
        <v>2</v>
      </c>
      <c r="F7" s="18">
        <v>0</v>
      </c>
      <c r="G7" s="18">
        <v>2</v>
      </c>
      <c r="H7" s="18">
        <v>2</v>
      </c>
      <c r="I7" s="18">
        <v>2</v>
      </c>
      <c r="J7" s="18">
        <v>2</v>
      </c>
      <c r="K7" s="8">
        <f t="shared" si="2"/>
        <v>83.333333333333329</v>
      </c>
      <c r="L7" s="12">
        <v>0</v>
      </c>
      <c r="M7" s="11">
        <v>100</v>
      </c>
      <c r="N7" s="11">
        <v>0</v>
      </c>
      <c r="O7" s="11">
        <v>80</v>
      </c>
      <c r="P7" s="11">
        <v>85</v>
      </c>
      <c r="Q7" s="11">
        <v>100</v>
      </c>
      <c r="R7" s="11">
        <f t="shared" si="3"/>
        <v>90</v>
      </c>
      <c r="S7" s="8">
        <f t="shared" si="0"/>
        <v>75.833333333333329</v>
      </c>
      <c r="T7" s="8">
        <v>100</v>
      </c>
      <c r="U7" s="12"/>
      <c r="V7" s="17">
        <f t="shared" si="1"/>
        <v>56.833333333333336</v>
      </c>
    </row>
    <row r="8" spans="1:22" ht="12.6" customHeight="1" x14ac:dyDescent="0.25">
      <c r="A8" s="25" t="s">
        <v>52</v>
      </c>
      <c r="B8" s="24" t="s">
        <v>51</v>
      </c>
      <c r="C8" s="23" t="s">
        <v>50</v>
      </c>
      <c r="D8" s="19">
        <v>0</v>
      </c>
      <c r="E8" s="18">
        <v>1</v>
      </c>
      <c r="F8" s="18">
        <v>0</v>
      </c>
      <c r="G8" s="18">
        <v>2</v>
      </c>
      <c r="H8" s="18">
        <v>2</v>
      </c>
      <c r="I8" s="18">
        <v>2</v>
      </c>
      <c r="J8" s="18">
        <v>2</v>
      </c>
      <c r="K8" s="8">
        <f t="shared" si="2"/>
        <v>75</v>
      </c>
      <c r="L8" s="12">
        <v>0</v>
      </c>
      <c r="M8" s="11">
        <v>80</v>
      </c>
      <c r="N8" s="11">
        <v>0</v>
      </c>
      <c r="O8" s="11">
        <v>100</v>
      </c>
      <c r="P8" s="12">
        <v>95</v>
      </c>
      <c r="Q8" s="11">
        <v>100</v>
      </c>
      <c r="R8" s="11">
        <f t="shared" si="3"/>
        <v>90</v>
      </c>
      <c r="S8" s="8">
        <f t="shared" si="0"/>
        <v>77.5</v>
      </c>
      <c r="T8" s="8">
        <v>95</v>
      </c>
      <c r="U8" s="12"/>
      <c r="V8" s="17">
        <f t="shared" si="1"/>
        <v>54.25</v>
      </c>
    </row>
    <row r="9" spans="1:22" ht="12.6" customHeight="1" x14ac:dyDescent="0.25">
      <c r="A9" s="25" t="s">
        <v>94</v>
      </c>
      <c r="B9" s="24" t="s">
        <v>95</v>
      </c>
      <c r="C9" s="23" t="s">
        <v>96</v>
      </c>
      <c r="D9" s="19">
        <v>0</v>
      </c>
      <c r="E9" s="18">
        <v>0</v>
      </c>
      <c r="F9" s="18">
        <v>2</v>
      </c>
      <c r="G9" s="18">
        <v>2</v>
      </c>
      <c r="H9" s="18">
        <v>1.7</v>
      </c>
      <c r="I9" s="18">
        <v>2</v>
      </c>
      <c r="J9" s="18">
        <v>2</v>
      </c>
      <c r="K9" s="8">
        <f t="shared" si="2"/>
        <v>80.833333333333329</v>
      </c>
      <c r="L9" s="12">
        <v>0</v>
      </c>
      <c r="M9" s="11">
        <v>0</v>
      </c>
      <c r="N9" s="11">
        <v>80</v>
      </c>
      <c r="O9" s="11">
        <v>90</v>
      </c>
      <c r="P9" s="11">
        <v>85</v>
      </c>
      <c r="Q9" s="11">
        <v>100</v>
      </c>
      <c r="R9" s="11">
        <f t="shared" si="3"/>
        <v>90</v>
      </c>
      <c r="S9" s="8">
        <f t="shared" si="0"/>
        <v>74.166666666666671</v>
      </c>
      <c r="T9" s="8">
        <v>90</v>
      </c>
      <c r="U9" s="12"/>
      <c r="V9" s="17">
        <f t="shared" si="1"/>
        <v>53.5</v>
      </c>
    </row>
    <row r="10" spans="1:22" ht="12.6" customHeight="1" x14ac:dyDescent="0.25">
      <c r="A10" s="25" t="s">
        <v>126</v>
      </c>
      <c r="B10" s="24" t="s">
        <v>127</v>
      </c>
      <c r="C10" s="23" t="s">
        <v>128</v>
      </c>
      <c r="D10" s="19">
        <v>2</v>
      </c>
      <c r="E10" s="18">
        <v>0</v>
      </c>
      <c r="F10" s="18">
        <v>1.8</v>
      </c>
      <c r="G10" s="18">
        <v>0</v>
      </c>
      <c r="H10" s="18">
        <v>1.2</v>
      </c>
      <c r="I10" s="18">
        <v>2</v>
      </c>
      <c r="J10" s="18">
        <v>2</v>
      </c>
      <c r="K10" s="8">
        <f t="shared" si="2"/>
        <v>75</v>
      </c>
      <c r="L10" s="12">
        <v>100</v>
      </c>
      <c r="M10" s="11">
        <v>0</v>
      </c>
      <c r="N10" s="11">
        <v>90</v>
      </c>
      <c r="O10" s="11">
        <v>0</v>
      </c>
      <c r="P10" s="11">
        <v>70</v>
      </c>
      <c r="Q10" s="11">
        <v>100</v>
      </c>
      <c r="R10" s="11">
        <f t="shared" si="3"/>
        <v>90</v>
      </c>
      <c r="S10" s="8">
        <f t="shared" si="0"/>
        <v>75</v>
      </c>
      <c r="T10" s="8">
        <v>80</v>
      </c>
      <c r="U10" s="12"/>
      <c r="V10" s="17">
        <f t="shared" si="1"/>
        <v>50</v>
      </c>
    </row>
    <row r="11" spans="1:22" ht="12.6" customHeight="1" x14ac:dyDescent="0.25">
      <c r="A11" s="25" t="s">
        <v>117</v>
      </c>
      <c r="B11" s="24" t="s">
        <v>118</v>
      </c>
      <c r="C11" s="23" t="s">
        <v>119</v>
      </c>
      <c r="D11" s="19">
        <v>0</v>
      </c>
      <c r="E11" s="18">
        <v>0</v>
      </c>
      <c r="F11" s="18">
        <v>2</v>
      </c>
      <c r="G11" s="18">
        <v>1.5</v>
      </c>
      <c r="H11" s="18">
        <v>2</v>
      </c>
      <c r="I11" s="18">
        <v>2</v>
      </c>
      <c r="J11" s="18">
        <v>2</v>
      </c>
      <c r="K11" s="8">
        <f t="shared" si="2"/>
        <v>79.166666666666671</v>
      </c>
      <c r="L11" s="12">
        <v>0</v>
      </c>
      <c r="M11" s="11">
        <v>0</v>
      </c>
      <c r="N11" s="11">
        <v>70</v>
      </c>
      <c r="O11" s="11">
        <v>70</v>
      </c>
      <c r="P11" s="12">
        <v>85</v>
      </c>
      <c r="Q11" s="11">
        <v>100</v>
      </c>
      <c r="R11" s="11">
        <f>J11*50-20</f>
        <v>80</v>
      </c>
      <c r="S11" s="8">
        <f t="shared" si="0"/>
        <v>67.5</v>
      </c>
      <c r="T11" s="8">
        <v>70</v>
      </c>
      <c r="U11" s="12"/>
      <c r="V11" s="17">
        <f t="shared" si="1"/>
        <v>46.833333333333336</v>
      </c>
    </row>
    <row r="12" spans="1:22" ht="12.6" customHeight="1" x14ac:dyDescent="0.25">
      <c r="A12" s="25" t="s">
        <v>91</v>
      </c>
      <c r="B12" s="24" t="s">
        <v>92</v>
      </c>
      <c r="C12" s="23" t="s">
        <v>93</v>
      </c>
      <c r="D12" s="19">
        <v>0</v>
      </c>
      <c r="E12" s="18">
        <v>2</v>
      </c>
      <c r="F12" s="18">
        <v>0</v>
      </c>
      <c r="G12" s="18">
        <v>0</v>
      </c>
      <c r="H12" s="18">
        <v>2</v>
      </c>
      <c r="I12" s="18">
        <v>2</v>
      </c>
      <c r="J12" s="18">
        <v>2</v>
      </c>
      <c r="K12" s="8">
        <f t="shared" si="2"/>
        <v>66.666666666666671</v>
      </c>
      <c r="L12" s="12">
        <v>0</v>
      </c>
      <c r="M12" s="11">
        <v>80</v>
      </c>
      <c r="N12" s="11">
        <v>0</v>
      </c>
      <c r="O12" s="11">
        <v>0</v>
      </c>
      <c r="P12" s="11">
        <v>85</v>
      </c>
      <c r="Q12" s="11">
        <v>100</v>
      </c>
      <c r="R12" s="11">
        <f t="shared" si="3"/>
        <v>90</v>
      </c>
      <c r="S12" s="8">
        <f t="shared" si="0"/>
        <v>59.166666666666664</v>
      </c>
      <c r="T12" s="8">
        <v>75</v>
      </c>
      <c r="U12" s="12"/>
      <c r="V12" s="17">
        <f t="shared" si="1"/>
        <v>43.916666666666671</v>
      </c>
    </row>
    <row r="13" spans="1:22" ht="12.6" customHeight="1" x14ac:dyDescent="0.25">
      <c r="A13" s="25" t="s">
        <v>103</v>
      </c>
      <c r="B13" s="24" t="s">
        <v>104</v>
      </c>
      <c r="C13" s="23" t="s">
        <v>105</v>
      </c>
      <c r="D13" s="19">
        <v>0</v>
      </c>
      <c r="E13" s="18">
        <v>0</v>
      </c>
      <c r="F13" s="18">
        <v>2</v>
      </c>
      <c r="G13" s="18">
        <v>0</v>
      </c>
      <c r="H13" s="18">
        <v>1.6</v>
      </c>
      <c r="I13" s="18">
        <v>2</v>
      </c>
      <c r="J13" s="18">
        <v>2</v>
      </c>
      <c r="K13" s="8">
        <f t="shared" si="2"/>
        <v>63.333333333333336</v>
      </c>
      <c r="L13" s="12">
        <v>0</v>
      </c>
      <c r="M13" s="11">
        <v>0</v>
      </c>
      <c r="N13" s="11">
        <v>90</v>
      </c>
      <c r="O13" s="11">
        <v>0</v>
      </c>
      <c r="P13" s="12">
        <v>90</v>
      </c>
      <c r="Q13" s="11">
        <v>100</v>
      </c>
      <c r="R13" s="11">
        <f t="shared" si="3"/>
        <v>90</v>
      </c>
      <c r="S13" s="8">
        <f t="shared" si="0"/>
        <v>61.666666666666664</v>
      </c>
      <c r="T13" s="8">
        <v>60</v>
      </c>
      <c r="U13" s="12"/>
      <c r="V13" s="17">
        <f t="shared" si="1"/>
        <v>40</v>
      </c>
    </row>
    <row r="14" spans="1:22" ht="12.6" customHeight="1" x14ac:dyDescent="0.25">
      <c r="A14" s="25" t="s">
        <v>58</v>
      </c>
      <c r="B14" s="24" t="s">
        <v>57</v>
      </c>
      <c r="C14" s="23" t="s">
        <v>56</v>
      </c>
      <c r="D14" s="19">
        <v>0</v>
      </c>
      <c r="E14" s="18">
        <v>1</v>
      </c>
      <c r="F14" s="18">
        <v>0</v>
      </c>
      <c r="G14" s="18">
        <v>2</v>
      </c>
      <c r="H14" s="18">
        <v>2</v>
      </c>
      <c r="I14" s="18">
        <v>1</v>
      </c>
      <c r="J14" s="18">
        <v>2</v>
      </c>
      <c r="K14" s="8">
        <f t="shared" si="2"/>
        <v>66.666666666666671</v>
      </c>
      <c r="L14" s="12">
        <v>0</v>
      </c>
      <c r="M14" s="11">
        <v>80</v>
      </c>
      <c r="N14" s="11">
        <v>0</v>
      </c>
      <c r="O14" s="11">
        <v>100</v>
      </c>
      <c r="P14" s="12">
        <v>90</v>
      </c>
      <c r="Q14" s="11">
        <v>60</v>
      </c>
      <c r="R14" s="11">
        <f>J14*50-20</f>
        <v>80</v>
      </c>
      <c r="S14" s="8">
        <f t="shared" si="0"/>
        <v>68.333333333333329</v>
      </c>
      <c r="T14" s="8">
        <v>50</v>
      </c>
      <c r="U14" s="12"/>
      <c r="V14" s="17">
        <f t="shared" si="1"/>
        <v>39.5</v>
      </c>
    </row>
    <row r="15" spans="1:22" ht="12.6" customHeight="1" x14ac:dyDescent="0.25">
      <c r="A15" s="25" t="s">
        <v>129</v>
      </c>
      <c r="B15" s="24" t="s">
        <v>63</v>
      </c>
      <c r="C15" s="23" t="s">
        <v>130</v>
      </c>
      <c r="D15" s="19">
        <v>1</v>
      </c>
      <c r="E15" s="18">
        <v>0</v>
      </c>
      <c r="F15" s="18">
        <v>0</v>
      </c>
      <c r="G15" s="18">
        <v>0</v>
      </c>
      <c r="H15" s="18">
        <v>0</v>
      </c>
      <c r="I15" s="18">
        <v>2</v>
      </c>
      <c r="J15" s="18">
        <v>2</v>
      </c>
      <c r="K15" s="8">
        <f t="shared" si="2"/>
        <v>41.666666666666664</v>
      </c>
      <c r="L15" s="12">
        <v>80</v>
      </c>
      <c r="M15" s="11">
        <v>0</v>
      </c>
      <c r="N15" s="11">
        <v>0</v>
      </c>
      <c r="O15" s="11">
        <v>0</v>
      </c>
      <c r="P15" s="12">
        <v>0</v>
      </c>
      <c r="Q15" s="11">
        <v>100</v>
      </c>
      <c r="R15" s="11">
        <f>J15*50-20</f>
        <v>80</v>
      </c>
      <c r="S15" s="8">
        <f t="shared" si="0"/>
        <v>43.333333333333336</v>
      </c>
      <c r="T15" s="8"/>
      <c r="U15" s="12"/>
      <c r="V15" s="17">
        <f t="shared" si="1"/>
        <v>17</v>
      </c>
    </row>
    <row r="16" spans="1:22" ht="12.6" customHeight="1" x14ac:dyDescent="0.25">
      <c r="A16" s="25" t="s">
        <v>82</v>
      </c>
      <c r="B16" s="24" t="s">
        <v>83</v>
      </c>
      <c r="C16" s="23" t="s">
        <v>84</v>
      </c>
      <c r="D16" s="19">
        <v>0</v>
      </c>
      <c r="E16" s="18">
        <v>0</v>
      </c>
      <c r="F16" s="18">
        <v>2</v>
      </c>
      <c r="G16" s="18">
        <v>0</v>
      </c>
      <c r="H16" s="18">
        <v>2</v>
      </c>
      <c r="I16" s="18">
        <v>0.3</v>
      </c>
      <c r="J16" s="18">
        <v>0</v>
      </c>
      <c r="K16" s="8">
        <f t="shared" si="2"/>
        <v>35.833333333333336</v>
      </c>
      <c r="L16" s="12">
        <v>0</v>
      </c>
      <c r="M16" s="11">
        <v>0</v>
      </c>
      <c r="N16" s="11">
        <v>50</v>
      </c>
      <c r="O16" s="11">
        <v>0</v>
      </c>
      <c r="P16" s="12">
        <v>85</v>
      </c>
      <c r="Q16" s="11">
        <v>30</v>
      </c>
      <c r="R16" s="11">
        <f t="shared" ref="R16:R34" si="4">J16*50</f>
        <v>0</v>
      </c>
      <c r="S16" s="8">
        <f t="shared" si="0"/>
        <v>27.5</v>
      </c>
      <c r="T16" s="8"/>
      <c r="U16" s="12"/>
      <c r="V16" s="17">
        <f t="shared" si="1"/>
        <v>12.666666666666668</v>
      </c>
    </row>
    <row r="17" spans="1:23" ht="12.6" customHeight="1" x14ac:dyDescent="0.25">
      <c r="A17" s="25" t="s">
        <v>55</v>
      </c>
      <c r="B17" s="24" t="s">
        <v>54</v>
      </c>
      <c r="C17" s="23" t="s">
        <v>53</v>
      </c>
      <c r="D17" s="19">
        <v>1</v>
      </c>
      <c r="E17" s="18">
        <v>0</v>
      </c>
      <c r="F17" s="18">
        <v>0</v>
      </c>
      <c r="G17" s="18">
        <v>0</v>
      </c>
      <c r="H17" s="18">
        <v>0</v>
      </c>
      <c r="I17" s="18">
        <v>2</v>
      </c>
      <c r="J17" s="18">
        <v>0</v>
      </c>
      <c r="K17" s="8">
        <f t="shared" si="2"/>
        <v>25</v>
      </c>
      <c r="L17" s="12">
        <v>80</v>
      </c>
      <c r="M17" s="11">
        <v>0</v>
      </c>
      <c r="N17" s="11">
        <v>0</v>
      </c>
      <c r="O17" s="11">
        <v>0</v>
      </c>
      <c r="P17" s="12">
        <v>0</v>
      </c>
      <c r="Q17" s="11">
        <v>100</v>
      </c>
      <c r="R17" s="11">
        <f t="shared" si="4"/>
        <v>0</v>
      </c>
      <c r="S17" s="8">
        <f t="shared" si="0"/>
        <v>30</v>
      </c>
      <c r="T17" s="8"/>
      <c r="U17" s="12"/>
      <c r="V17" s="17">
        <f t="shared" si="1"/>
        <v>11</v>
      </c>
    </row>
    <row r="18" spans="1:23" ht="12.6" customHeight="1" x14ac:dyDescent="0.25">
      <c r="A18" s="25"/>
      <c r="B18" s="24" t="s">
        <v>131</v>
      </c>
      <c r="C18" s="23" t="s">
        <v>132</v>
      </c>
      <c r="D18" s="19">
        <v>0</v>
      </c>
      <c r="E18" s="18">
        <v>0</v>
      </c>
      <c r="F18" s="18">
        <v>0</v>
      </c>
      <c r="G18" s="18">
        <v>0</v>
      </c>
      <c r="H18" s="18">
        <v>0</v>
      </c>
      <c r="I18" s="18">
        <v>2</v>
      </c>
      <c r="J18" s="18">
        <v>0</v>
      </c>
      <c r="K18" s="8">
        <f t="shared" si="2"/>
        <v>16.666666666666668</v>
      </c>
      <c r="L18" s="12">
        <v>0</v>
      </c>
      <c r="M18" s="11">
        <v>0</v>
      </c>
      <c r="N18" s="11">
        <v>0</v>
      </c>
      <c r="O18" s="11">
        <v>0</v>
      </c>
      <c r="P18" s="11">
        <v>0</v>
      </c>
      <c r="Q18" s="11">
        <v>100</v>
      </c>
      <c r="R18" s="11">
        <f t="shared" si="4"/>
        <v>0</v>
      </c>
      <c r="S18" s="8">
        <f t="shared" si="0"/>
        <v>16.666666666666668</v>
      </c>
      <c r="T18" s="8"/>
      <c r="U18" s="12"/>
      <c r="V18" s="17">
        <f t="shared" si="1"/>
        <v>6.6666666666666679</v>
      </c>
    </row>
    <row r="19" spans="1:23" ht="12.6" customHeight="1" x14ac:dyDescent="0.25">
      <c r="A19" s="25" t="s">
        <v>100</v>
      </c>
      <c r="B19" s="24" t="s">
        <v>101</v>
      </c>
      <c r="C19" s="23" t="s">
        <v>102</v>
      </c>
      <c r="D19" s="18">
        <v>0</v>
      </c>
      <c r="E19" s="18">
        <v>0</v>
      </c>
      <c r="F19" s="18">
        <v>0</v>
      </c>
      <c r="G19" s="18">
        <v>0</v>
      </c>
      <c r="H19" s="18">
        <v>2</v>
      </c>
      <c r="I19" s="18">
        <v>0</v>
      </c>
      <c r="J19" s="18">
        <v>0</v>
      </c>
      <c r="K19" s="8">
        <f t="shared" si="2"/>
        <v>16.666666666666668</v>
      </c>
      <c r="L19" s="12">
        <v>0</v>
      </c>
      <c r="M19" s="12">
        <v>0</v>
      </c>
      <c r="N19" s="12">
        <v>0</v>
      </c>
      <c r="O19" s="12">
        <v>0</v>
      </c>
      <c r="P19" s="12">
        <v>85</v>
      </c>
      <c r="Q19" s="11">
        <v>0</v>
      </c>
      <c r="R19" s="11">
        <f t="shared" si="4"/>
        <v>0</v>
      </c>
      <c r="S19" s="8">
        <f t="shared" si="0"/>
        <v>14.166666666666666</v>
      </c>
      <c r="T19" s="8"/>
      <c r="U19" s="12"/>
      <c r="V19" s="17">
        <f t="shared" si="1"/>
        <v>6.1666666666666679</v>
      </c>
    </row>
    <row r="20" spans="1:23" ht="12.6" customHeight="1" x14ac:dyDescent="0.25">
      <c r="A20" s="25" t="s">
        <v>44</v>
      </c>
      <c r="B20" s="24" t="s">
        <v>43</v>
      </c>
      <c r="C20" s="23" t="s">
        <v>42</v>
      </c>
      <c r="D20" s="18">
        <v>0</v>
      </c>
      <c r="E20" s="18">
        <v>1.25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8">
        <f t="shared" si="2"/>
        <v>10.416666666666666</v>
      </c>
      <c r="L20" s="12">
        <v>0</v>
      </c>
      <c r="M20" s="12">
        <v>85</v>
      </c>
      <c r="N20" s="12">
        <v>0</v>
      </c>
      <c r="O20" s="12">
        <v>0</v>
      </c>
      <c r="P20" s="12">
        <v>0</v>
      </c>
      <c r="Q20" s="11">
        <v>0</v>
      </c>
      <c r="R20" s="11">
        <f t="shared" si="4"/>
        <v>0</v>
      </c>
      <c r="S20" s="8">
        <f t="shared" si="0"/>
        <v>14.166666666666666</v>
      </c>
      <c r="T20" s="8"/>
      <c r="U20" s="12"/>
      <c r="V20" s="17">
        <f t="shared" si="1"/>
        <v>4.916666666666667</v>
      </c>
    </row>
    <row r="21" spans="1:23" ht="12.6" customHeight="1" x14ac:dyDescent="0.25">
      <c r="A21" s="25" t="s">
        <v>76</v>
      </c>
      <c r="B21" s="24" t="s">
        <v>77</v>
      </c>
      <c r="C21" s="23" t="s">
        <v>54</v>
      </c>
      <c r="D21" s="18">
        <v>1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8">
        <f t="shared" si="2"/>
        <v>8.3333333333333339</v>
      </c>
      <c r="L21" s="12">
        <v>80</v>
      </c>
      <c r="M21" s="12">
        <v>0</v>
      </c>
      <c r="N21" s="12">
        <v>0</v>
      </c>
      <c r="O21" s="12">
        <v>0</v>
      </c>
      <c r="P21" s="12">
        <v>0</v>
      </c>
      <c r="Q21" s="11">
        <v>0</v>
      </c>
      <c r="R21" s="11">
        <f t="shared" si="4"/>
        <v>0</v>
      </c>
      <c r="S21" s="8">
        <f t="shared" si="0"/>
        <v>13.333333333333334</v>
      </c>
      <c r="T21" s="8"/>
      <c r="U21" s="12"/>
      <c r="V21" s="17">
        <f t="shared" si="1"/>
        <v>4.3333333333333339</v>
      </c>
      <c r="W21" s="2" t="s">
        <v>62</v>
      </c>
    </row>
    <row r="22" spans="1:23" ht="12.6" customHeight="1" x14ac:dyDescent="0.25">
      <c r="A22" s="25" t="s">
        <v>78</v>
      </c>
      <c r="B22" s="24" t="s">
        <v>79</v>
      </c>
      <c r="C22" s="23" t="s">
        <v>80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8">
        <f t="shared" si="2"/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1">
        <v>0</v>
      </c>
      <c r="R22" s="11">
        <f t="shared" si="4"/>
        <v>0</v>
      </c>
      <c r="S22" s="8">
        <f t="shared" si="0"/>
        <v>0</v>
      </c>
      <c r="T22" s="8"/>
      <c r="U22" s="12"/>
      <c r="V22" s="17">
        <f t="shared" si="1"/>
        <v>0</v>
      </c>
    </row>
    <row r="23" spans="1:23" ht="12.6" customHeight="1" x14ac:dyDescent="0.25">
      <c r="A23" s="25" t="s">
        <v>47</v>
      </c>
      <c r="B23" s="24" t="s">
        <v>81</v>
      </c>
      <c r="C23" s="23" t="s">
        <v>45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8">
        <f t="shared" si="2"/>
        <v>0</v>
      </c>
      <c r="L23" s="12">
        <v>0</v>
      </c>
      <c r="M23" s="11">
        <v>0</v>
      </c>
      <c r="N23" s="12">
        <v>0</v>
      </c>
      <c r="O23" s="12">
        <v>0</v>
      </c>
      <c r="P23" s="11">
        <v>0</v>
      </c>
      <c r="Q23" s="11">
        <v>0</v>
      </c>
      <c r="R23" s="11">
        <f t="shared" si="4"/>
        <v>0</v>
      </c>
      <c r="S23" s="8">
        <f t="shared" si="0"/>
        <v>0</v>
      </c>
      <c r="T23" s="8"/>
      <c r="U23" s="12"/>
      <c r="V23" s="17">
        <f t="shared" si="1"/>
        <v>0</v>
      </c>
    </row>
    <row r="24" spans="1:23" ht="12.6" customHeight="1" x14ac:dyDescent="0.25">
      <c r="A24" s="25" t="s">
        <v>41</v>
      </c>
      <c r="B24" s="24" t="s">
        <v>40</v>
      </c>
      <c r="C24" s="23" t="s">
        <v>39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8">
        <f t="shared" si="2"/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1">
        <v>0</v>
      </c>
      <c r="R24" s="11">
        <f t="shared" si="4"/>
        <v>0</v>
      </c>
      <c r="S24" s="8">
        <f t="shared" si="0"/>
        <v>0</v>
      </c>
      <c r="T24" s="8"/>
      <c r="U24" s="12"/>
      <c r="V24" s="17">
        <f t="shared" si="1"/>
        <v>0</v>
      </c>
    </row>
    <row r="25" spans="1:23" ht="12.6" customHeight="1" x14ac:dyDescent="0.25">
      <c r="A25" s="25" t="s">
        <v>88</v>
      </c>
      <c r="B25" s="24" t="s">
        <v>89</v>
      </c>
      <c r="C25" s="23" t="s">
        <v>90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8">
        <f t="shared" si="2"/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1">
        <v>0</v>
      </c>
      <c r="R25" s="11">
        <f t="shared" si="4"/>
        <v>0</v>
      </c>
      <c r="S25" s="8">
        <f t="shared" si="0"/>
        <v>0</v>
      </c>
      <c r="T25" s="8"/>
      <c r="U25" s="12"/>
      <c r="V25" s="17">
        <f t="shared" si="1"/>
        <v>0</v>
      </c>
    </row>
    <row r="26" spans="1:23" ht="12.6" customHeight="1" x14ac:dyDescent="0.25">
      <c r="A26" s="25" t="s">
        <v>38</v>
      </c>
      <c r="B26" s="24" t="s">
        <v>37</v>
      </c>
      <c r="C26" s="23" t="s">
        <v>36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8">
        <f t="shared" si="2"/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1">
        <v>0</v>
      </c>
      <c r="R26" s="11">
        <f t="shared" si="4"/>
        <v>0</v>
      </c>
      <c r="S26" s="8">
        <f t="shared" si="0"/>
        <v>0</v>
      </c>
      <c r="T26" s="8"/>
      <c r="U26" s="12"/>
      <c r="V26" s="17">
        <f t="shared" si="1"/>
        <v>0</v>
      </c>
    </row>
    <row r="27" spans="1:23" ht="12.6" customHeight="1" x14ac:dyDescent="0.25">
      <c r="A27" s="25" t="s">
        <v>49</v>
      </c>
      <c r="B27" s="24" t="s">
        <v>46</v>
      </c>
      <c r="C27" s="23" t="s">
        <v>48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8">
        <f t="shared" si="2"/>
        <v>0</v>
      </c>
      <c r="L27" s="12">
        <v>0</v>
      </c>
      <c r="M27" s="12">
        <v>0</v>
      </c>
      <c r="N27" s="12">
        <v>0</v>
      </c>
      <c r="O27" s="12">
        <v>0</v>
      </c>
      <c r="P27" s="11">
        <v>0</v>
      </c>
      <c r="Q27" s="11">
        <v>0</v>
      </c>
      <c r="R27" s="11">
        <f t="shared" si="4"/>
        <v>0</v>
      </c>
      <c r="S27" s="8">
        <f t="shared" si="0"/>
        <v>0</v>
      </c>
      <c r="T27" s="8"/>
      <c r="U27" s="12"/>
      <c r="V27" s="17">
        <f t="shared" si="1"/>
        <v>0</v>
      </c>
    </row>
    <row r="28" spans="1:23" ht="12.6" customHeight="1" x14ac:dyDescent="0.25">
      <c r="A28" s="25" t="s">
        <v>97</v>
      </c>
      <c r="B28" s="24" t="s">
        <v>98</v>
      </c>
      <c r="C28" s="23" t="s">
        <v>99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8">
        <f t="shared" si="2"/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1">
        <v>0</v>
      </c>
      <c r="R28" s="11">
        <f t="shared" si="4"/>
        <v>0</v>
      </c>
      <c r="S28" s="8">
        <f t="shared" si="0"/>
        <v>0</v>
      </c>
      <c r="T28" s="8"/>
      <c r="U28" s="12"/>
      <c r="V28" s="17">
        <f t="shared" si="1"/>
        <v>0</v>
      </c>
    </row>
    <row r="29" spans="1:23" ht="12.6" customHeight="1" x14ac:dyDescent="0.25">
      <c r="A29" s="25" t="s">
        <v>106</v>
      </c>
      <c r="B29" s="24" t="s">
        <v>107</v>
      </c>
      <c r="C29" s="23" t="s">
        <v>108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8">
        <f t="shared" si="2"/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1">
        <v>0</v>
      </c>
      <c r="R29" s="11">
        <f t="shared" si="4"/>
        <v>0</v>
      </c>
      <c r="S29" s="8">
        <f t="shared" si="0"/>
        <v>0</v>
      </c>
      <c r="T29" s="8"/>
      <c r="U29" s="12"/>
      <c r="V29" s="17">
        <f t="shared" si="1"/>
        <v>0</v>
      </c>
    </row>
    <row r="30" spans="1:23" ht="12.6" customHeight="1" x14ac:dyDescent="0.25">
      <c r="A30" s="25" t="s">
        <v>35</v>
      </c>
      <c r="B30" s="24" t="s">
        <v>34</v>
      </c>
      <c r="C30" s="23" t="s">
        <v>33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8">
        <f t="shared" si="2"/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1">
        <v>0</v>
      </c>
      <c r="R30" s="11">
        <f t="shared" si="4"/>
        <v>0</v>
      </c>
      <c r="S30" s="8">
        <f t="shared" si="0"/>
        <v>0</v>
      </c>
      <c r="T30" s="8"/>
      <c r="U30" s="12"/>
      <c r="V30" s="17">
        <f t="shared" si="1"/>
        <v>0</v>
      </c>
    </row>
    <row r="31" spans="1:23" ht="12.6" customHeight="1" x14ac:dyDescent="0.25">
      <c r="A31" s="25" t="s">
        <v>120</v>
      </c>
      <c r="B31" s="24" t="s">
        <v>121</v>
      </c>
      <c r="C31" s="23" t="s">
        <v>122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8">
        <f t="shared" si="2"/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1">
        <v>0</v>
      </c>
      <c r="R31" s="11">
        <f t="shared" si="4"/>
        <v>0</v>
      </c>
      <c r="S31" s="8">
        <f t="shared" si="0"/>
        <v>0</v>
      </c>
      <c r="T31" s="8"/>
      <c r="U31" s="12"/>
      <c r="V31" s="17">
        <f t="shared" si="1"/>
        <v>0</v>
      </c>
    </row>
    <row r="32" spans="1:23" ht="12.6" customHeight="1" x14ac:dyDescent="0.25">
      <c r="A32" s="22" t="s">
        <v>32</v>
      </c>
      <c r="B32" s="21" t="s">
        <v>31</v>
      </c>
      <c r="C32" s="20" t="s">
        <v>30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8">
        <f t="shared" si="2"/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1">
        <v>0</v>
      </c>
      <c r="R32" s="11">
        <f t="shared" si="4"/>
        <v>0</v>
      </c>
      <c r="S32" s="8">
        <f t="shared" si="0"/>
        <v>0</v>
      </c>
      <c r="T32" s="8"/>
      <c r="U32" s="12"/>
      <c r="V32" s="17">
        <f t="shared" si="1"/>
        <v>0</v>
      </c>
    </row>
    <row r="33" spans="1:22" ht="12.6" customHeight="1" x14ac:dyDescent="0.25">
      <c r="A33" s="22" t="s">
        <v>123</v>
      </c>
      <c r="B33" s="21" t="s">
        <v>124</v>
      </c>
      <c r="C33" s="20" t="s">
        <v>125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41">
        <v>0</v>
      </c>
      <c r="J33" s="18">
        <v>0</v>
      </c>
      <c r="K33" s="8">
        <f t="shared" si="2"/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1">
        <v>0</v>
      </c>
      <c r="R33" s="11">
        <f t="shared" si="4"/>
        <v>0</v>
      </c>
      <c r="S33" s="8">
        <f t="shared" si="0"/>
        <v>0</v>
      </c>
      <c r="T33" s="8"/>
      <c r="U33" s="12"/>
      <c r="V33" s="17">
        <f t="shared" si="1"/>
        <v>0</v>
      </c>
    </row>
    <row r="34" spans="1:22" ht="12.6" customHeight="1" thickBot="1" x14ac:dyDescent="0.3">
      <c r="A34" s="16" t="s">
        <v>29</v>
      </c>
      <c r="B34" s="15" t="s">
        <v>28</v>
      </c>
      <c r="C34" s="14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3">
        <v>0</v>
      </c>
      <c r="J34" s="18">
        <v>0</v>
      </c>
      <c r="K34" s="8">
        <f t="shared" si="2"/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9">
        <v>0</v>
      </c>
      <c r="R34" s="11">
        <f t="shared" si="4"/>
        <v>0</v>
      </c>
      <c r="S34" s="8">
        <f t="shared" si="0"/>
        <v>0</v>
      </c>
      <c r="T34" s="10"/>
      <c r="U34" s="7"/>
      <c r="V34" s="17">
        <f t="shared" si="1"/>
        <v>0</v>
      </c>
    </row>
    <row r="35" spans="1:22" s="4" customFormat="1" ht="12.6" customHeight="1" x14ac:dyDescent="0.25">
      <c r="A35" s="5"/>
      <c r="B35" s="5"/>
      <c r="C35" s="5"/>
      <c r="D35" s="5"/>
      <c r="E35" s="5"/>
      <c r="F35" s="5"/>
      <c r="G35" s="5"/>
    </row>
    <row r="36" spans="1:22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2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2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2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2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2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2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2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2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2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2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2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2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 customHeight="1" x14ac:dyDescent="0.25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</sheetData>
  <sortState ref="A3:W34">
    <sortCondition descending="1" ref="V3"/>
  </sortState>
  <mergeCells count="2">
    <mergeCell ref="D1:K1"/>
    <mergeCell ref="L1:S1"/>
  </mergeCells>
  <conditionalFormatting sqref="D3:J34">
    <cfRule type="cellIs" dxfId="13" priority="10" operator="between">
      <formula>0.1</formula>
      <formula>1.99</formula>
    </cfRule>
    <cfRule type="cellIs" dxfId="12" priority="11" operator="equal">
      <formula>0</formula>
    </cfRule>
    <cfRule type="cellIs" dxfId="11" priority="12" operator="equal">
      <formula>2</formula>
    </cfRule>
  </conditionalFormatting>
  <conditionalFormatting sqref="K3:K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{9002F24D-DB60-40DD-87E8-B3F46DEAA9B7}</x14:id>
        </ext>
      </extLst>
    </cfRule>
  </conditionalFormatting>
  <conditionalFormatting sqref="S3:S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{B379E5B3-42AD-4C0B-AA04-3A02BE851FDC}</x14:id>
        </ext>
      </extLst>
    </cfRule>
  </conditionalFormatting>
  <conditionalFormatting sqref="T3:T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{8EFB264D-B87A-49EE-830B-FBE7ADC68A58}</x14:id>
        </ext>
      </extLst>
    </cfRule>
  </conditionalFormatting>
  <conditionalFormatting sqref="V3:V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{664BDE93-EA77-401D-9F6C-79FB71655A1B}</x14:id>
        </ext>
      </extLst>
    </cfRule>
  </conditionalFormatting>
  <conditionalFormatting sqref="L3:R34">
    <cfRule type="cellIs" dxfId="10" priority="1" operator="between">
      <formula>0.1</formula>
      <formula>59.9</formula>
    </cfRule>
    <cfRule type="cellIs" dxfId="9" priority="2" operator="equal">
      <formula>0</formula>
    </cfRule>
    <cfRule type="cellIs" dxfId="8" priority="3" operator="between">
      <formula>60</formula>
      <formula>79</formula>
    </cfRule>
    <cfRule type="cellIs" dxfId="7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2F24D-DB60-40DD-87E8-B3F46DEAA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K3:K34</xm:sqref>
        </x14:conditionalFormatting>
        <x14:conditionalFormatting xmlns:xm="http://schemas.microsoft.com/office/excel/2006/main">
          <x14:cfRule type="dataBar" id="{B379E5B3-42AD-4C0B-AA04-3A02BE85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8EFB264D-B87A-49EE-830B-FBE7ADC68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T3:T34</xm:sqref>
        </x14:conditionalFormatting>
        <x14:conditionalFormatting xmlns:xm="http://schemas.microsoft.com/office/excel/2006/main">
          <x14:cfRule type="dataBar" id="{664BDE93-EA77-401D-9F6C-79FB7165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2"/>
  <sheetViews>
    <sheetView topLeftCell="B1" zoomScaleNormal="100" workbookViewId="0">
      <pane ySplit="2" topLeftCell="A3" activePane="bottomLeft" state="frozen"/>
      <selection pane="bottomLeft" activeCell="U2" sqref="U1:U1048576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9" width="2.44140625" style="2" bestFit="1" customWidth="1"/>
    <col min="10" max="10" width="2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7" width="2.77734375" style="2" bestFit="1" customWidth="1"/>
    <col min="18" max="18" width="1.44140625" style="2" bestFit="1" customWidth="1"/>
    <col min="19" max="19" width="4.77734375" style="2" customWidth="1"/>
    <col min="20" max="21" width="2.77734375" style="2" bestFit="1" customWidth="1"/>
    <col min="22" max="24" width="1.44140625" style="2" bestFit="1" customWidth="1"/>
    <col min="25" max="25" width="5" style="2" customWidth="1"/>
    <col min="26" max="30" width="1.44140625" style="2" bestFit="1" customWidth="1"/>
    <col min="31" max="31" width="2.21875" style="2" customWidth="1"/>
    <col min="32" max="32" width="7" style="2" bestFit="1" customWidth="1"/>
    <col min="33" max="33" width="5.77734375" style="2" customWidth="1"/>
    <col min="34" max="16384" width="8.88671875" style="2"/>
  </cols>
  <sheetData>
    <row r="1" spans="1:33" s="34" customFormat="1" ht="22.2" customHeight="1" thickBot="1" x14ac:dyDescent="0.3">
      <c r="A1" s="38">
        <v>4</v>
      </c>
      <c r="B1" s="37"/>
      <c r="C1" s="36"/>
      <c r="D1" s="42" t="s">
        <v>75</v>
      </c>
      <c r="E1" s="43"/>
      <c r="F1" s="43"/>
      <c r="G1" s="43"/>
      <c r="H1" s="43"/>
      <c r="I1" s="43"/>
      <c r="J1" s="43"/>
      <c r="K1" s="44"/>
      <c r="L1" s="42" t="s">
        <v>74</v>
      </c>
      <c r="M1" s="43"/>
      <c r="N1" s="43"/>
      <c r="O1" s="43"/>
      <c r="P1" s="43"/>
      <c r="Q1" s="43"/>
      <c r="R1" s="43"/>
      <c r="S1" s="44"/>
      <c r="T1" s="42" t="s">
        <v>73</v>
      </c>
      <c r="U1" s="43"/>
      <c r="V1" s="43"/>
      <c r="W1" s="43"/>
      <c r="X1" s="43"/>
      <c r="Y1" s="44"/>
      <c r="Z1" s="42" t="s">
        <v>72</v>
      </c>
      <c r="AA1" s="43"/>
      <c r="AB1" s="43"/>
      <c r="AC1" s="43"/>
      <c r="AD1" s="43"/>
      <c r="AE1" s="44"/>
      <c r="AF1" s="39" t="s">
        <v>71</v>
      </c>
      <c r="AG1" s="27" t="s">
        <v>70</v>
      </c>
    </row>
    <row r="2" spans="1:33" s="26" customFormat="1" ht="11.4" customHeight="1" x14ac:dyDescent="0.25">
      <c r="A2" s="33" t="s">
        <v>69</v>
      </c>
      <c r="B2" s="32" t="s">
        <v>68</v>
      </c>
      <c r="C2" s="31" t="s">
        <v>67</v>
      </c>
      <c r="D2" s="28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29" t="s">
        <v>66</v>
      </c>
      <c r="L2" s="28">
        <v>1</v>
      </c>
      <c r="M2" s="30">
        <v>2</v>
      </c>
      <c r="N2" s="30">
        <v>3</v>
      </c>
      <c r="O2" s="30">
        <v>4</v>
      </c>
      <c r="P2" s="30">
        <v>5</v>
      </c>
      <c r="Q2" s="30">
        <v>6</v>
      </c>
      <c r="R2" s="30">
        <v>7</v>
      </c>
      <c r="S2" s="29" t="s">
        <v>66</v>
      </c>
      <c r="T2" s="28">
        <v>1</v>
      </c>
      <c r="U2" s="30">
        <v>2</v>
      </c>
      <c r="V2" s="30">
        <v>3</v>
      </c>
      <c r="W2" s="30">
        <v>4</v>
      </c>
      <c r="X2" s="30">
        <v>5</v>
      </c>
      <c r="Y2" s="29" t="s">
        <v>66</v>
      </c>
      <c r="Z2" s="28">
        <v>1</v>
      </c>
      <c r="AA2" s="30">
        <v>2</v>
      </c>
      <c r="AB2" s="30">
        <v>3</v>
      </c>
      <c r="AC2" s="30">
        <v>4</v>
      </c>
      <c r="AD2" s="30">
        <v>5</v>
      </c>
      <c r="AE2" s="29" t="s">
        <v>66</v>
      </c>
      <c r="AF2" s="28" t="s">
        <v>65</v>
      </c>
      <c r="AG2" s="27" t="s">
        <v>64</v>
      </c>
    </row>
    <row r="3" spans="1:33" ht="12.6" customHeight="1" x14ac:dyDescent="0.25">
      <c r="A3" s="25" t="s">
        <v>61</v>
      </c>
      <c r="B3" s="24" t="s">
        <v>60</v>
      </c>
      <c r="C3" s="23" t="s">
        <v>59</v>
      </c>
      <c r="D3" s="19">
        <v>2</v>
      </c>
      <c r="E3" s="18">
        <v>2</v>
      </c>
      <c r="F3" s="18">
        <v>2</v>
      </c>
      <c r="G3" s="18">
        <v>2</v>
      </c>
      <c r="H3" s="18">
        <v>1.9</v>
      </c>
      <c r="I3" s="18">
        <v>2</v>
      </c>
      <c r="J3" s="18"/>
      <c r="K3" s="8">
        <f t="shared" ref="K3:K34" si="0">100*SUM(D3:J3)/(2*A$1)</f>
        <v>148.75</v>
      </c>
      <c r="L3" s="12">
        <v>100</v>
      </c>
      <c r="M3" s="11">
        <v>100</v>
      </c>
      <c r="N3" s="11">
        <v>80</v>
      </c>
      <c r="O3" s="11">
        <v>70</v>
      </c>
      <c r="P3" s="11">
        <v>85</v>
      </c>
      <c r="Q3" s="11">
        <v>100</v>
      </c>
      <c r="R3" s="11"/>
      <c r="S3" s="8">
        <f t="shared" ref="S3:S34" si="1">SUM(L3:R3)/(A$1)</f>
        <v>133.75</v>
      </c>
      <c r="T3" s="12"/>
      <c r="U3" s="11"/>
      <c r="V3" s="11"/>
      <c r="W3" s="11"/>
      <c r="X3" s="11"/>
      <c r="Y3" s="8">
        <f t="shared" ref="Y3:Y34" si="2">SUM(T3:X3)</f>
        <v>0</v>
      </c>
      <c r="Z3" s="12"/>
      <c r="AA3" s="11"/>
      <c r="AB3" s="11"/>
      <c r="AC3" s="11"/>
      <c r="AD3" s="11"/>
      <c r="AE3" s="8">
        <f t="shared" ref="AE3:AE34" si="3">SUM(Z3:AD3)</f>
        <v>0</v>
      </c>
      <c r="AF3" s="12"/>
      <c r="AG3" s="17">
        <f t="shared" ref="AG3:AG34" si="4">K3*0.1+S3*0.2+Y3*0.2+AE3*0.2+AF3*0.3</f>
        <v>41.625</v>
      </c>
    </row>
    <row r="4" spans="1:33" ht="12.6" customHeight="1" x14ac:dyDescent="0.25">
      <c r="A4" s="25" t="s">
        <v>114</v>
      </c>
      <c r="B4" s="24" t="s">
        <v>115</v>
      </c>
      <c r="C4" s="23" t="s">
        <v>116</v>
      </c>
      <c r="D4" s="19">
        <v>0</v>
      </c>
      <c r="E4" s="18">
        <v>2</v>
      </c>
      <c r="F4" s="18">
        <v>2</v>
      </c>
      <c r="G4" s="18">
        <v>2</v>
      </c>
      <c r="H4" s="18">
        <v>2</v>
      </c>
      <c r="I4" s="18">
        <v>2</v>
      </c>
      <c r="J4" s="18"/>
      <c r="K4" s="8">
        <f t="shared" si="0"/>
        <v>125</v>
      </c>
      <c r="L4" s="12">
        <v>0</v>
      </c>
      <c r="M4" s="11">
        <v>100</v>
      </c>
      <c r="N4" s="11">
        <v>90</v>
      </c>
      <c r="O4" s="11">
        <v>80</v>
      </c>
      <c r="P4" s="11">
        <v>85</v>
      </c>
      <c r="Q4" s="11">
        <v>100</v>
      </c>
      <c r="R4" s="11"/>
      <c r="S4" s="8">
        <f t="shared" si="1"/>
        <v>113.75</v>
      </c>
      <c r="T4" s="12"/>
      <c r="U4" s="11"/>
      <c r="V4" s="11"/>
      <c r="W4" s="11"/>
      <c r="X4" s="11"/>
      <c r="Y4" s="8">
        <f t="shared" si="2"/>
        <v>0</v>
      </c>
      <c r="Z4" s="12"/>
      <c r="AA4" s="11"/>
      <c r="AB4" s="11"/>
      <c r="AC4" s="11"/>
      <c r="AD4" s="11"/>
      <c r="AE4" s="8">
        <f t="shared" si="3"/>
        <v>0</v>
      </c>
      <c r="AF4" s="12"/>
      <c r="AG4" s="17">
        <f t="shared" si="4"/>
        <v>35.25</v>
      </c>
    </row>
    <row r="5" spans="1:33" ht="12.6" customHeight="1" x14ac:dyDescent="0.25">
      <c r="A5" s="25" t="s">
        <v>85</v>
      </c>
      <c r="B5" s="24" t="s">
        <v>86</v>
      </c>
      <c r="C5" s="23" t="s">
        <v>87</v>
      </c>
      <c r="D5" s="19">
        <v>0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/>
      <c r="K5" s="8">
        <f t="shared" si="0"/>
        <v>125</v>
      </c>
      <c r="L5" s="12">
        <v>0</v>
      </c>
      <c r="M5" s="11">
        <v>100</v>
      </c>
      <c r="N5" s="11">
        <v>80</v>
      </c>
      <c r="O5" s="11">
        <v>80</v>
      </c>
      <c r="P5" s="11">
        <v>85</v>
      </c>
      <c r="Q5" s="11">
        <v>100</v>
      </c>
      <c r="R5" s="11"/>
      <c r="S5" s="8">
        <f t="shared" si="1"/>
        <v>111.25</v>
      </c>
      <c r="T5" s="12"/>
      <c r="U5" s="11"/>
      <c r="V5" s="11"/>
      <c r="W5" s="11"/>
      <c r="X5" s="11"/>
      <c r="Y5" s="8">
        <f t="shared" si="2"/>
        <v>0</v>
      </c>
      <c r="Z5" s="12"/>
      <c r="AA5" s="11"/>
      <c r="AB5" s="11"/>
      <c r="AC5" s="11"/>
      <c r="AD5" s="11"/>
      <c r="AE5" s="8">
        <f t="shared" si="3"/>
        <v>0</v>
      </c>
      <c r="AF5" s="12"/>
      <c r="AG5" s="17">
        <f t="shared" si="4"/>
        <v>34.75</v>
      </c>
    </row>
    <row r="6" spans="1:33" ht="12.6" customHeight="1" x14ac:dyDescent="0.25">
      <c r="A6" s="25" t="s">
        <v>109</v>
      </c>
      <c r="B6" s="24" t="s">
        <v>110</v>
      </c>
      <c r="C6" s="23" t="s">
        <v>53</v>
      </c>
      <c r="D6" s="19"/>
      <c r="E6" s="18">
        <v>2</v>
      </c>
      <c r="F6" s="18">
        <v>2</v>
      </c>
      <c r="G6" s="18">
        <v>2</v>
      </c>
      <c r="H6" s="18">
        <v>2</v>
      </c>
      <c r="I6" s="18">
        <v>2</v>
      </c>
      <c r="J6" s="18"/>
      <c r="K6" s="8">
        <f t="shared" si="0"/>
        <v>125</v>
      </c>
      <c r="L6" s="12">
        <v>0</v>
      </c>
      <c r="M6" s="11">
        <v>100</v>
      </c>
      <c r="N6" s="11">
        <v>80</v>
      </c>
      <c r="O6" s="11">
        <v>80</v>
      </c>
      <c r="P6" s="11">
        <v>85</v>
      </c>
      <c r="Q6" s="11">
        <v>100</v>
      </c>
      <c r="R6" s="11"/>
      <c r="S6" s="8">
        <f t="shared" si="1"/>
        <v>111.25</v>
      </c>
      <c r="T6" s="12"/>
      <c r="U6" s="11"/>
      <c r="V6" s="11"/>
      <c r="W6" s="11"/>
      <c r="X6" s="11"/>
      <c r="Y6" s="8">
        <f t="shared" si="2"/>
        <v>0</v>
      </c>
      <c r="Z6" s="12"/>
      <c r="AA6" s="11"/>
      <c r="AB6" s="11"/>
      <c r="AC6" s="11"/>
      <c r="AD6" s="11"/>
      <c r="AE6" s="8">
        <f t="shared" si="3"/>
        <v>0</v>
      </c>
      <c r="AF6" s="12"/>
      <c r="AG6" s="17">
        <f t="shared" si="4"/>
        <v>34.75</v>
      </c>
    </row>
    <row r="7" spans="1:33" ht="12.6" customHeight="1" x14ac:dyDescent="0.25">
      <c r="A7" s="25" t="s">
        <v>111</v>
      </c>
      <c r="B7" s="24" t="s">
        <v>112</v>
      </c>
      <c r="C7" s="23" t="s">
        <v>113</v>
      </c>
      <c r="D7" s="19">
        <v>0</v>
      </c>
      <c r="E7" s="18">
        <v>2</v>
      </c>
      <c r="F7" s="18">
        <v>0</v>
      </c>
      <c r="G7" s="18">
        <v>2</v>
      </c>
      <c r="H7" s="18">
        <v>2</v>
      </c>
      <c r="I7" s="18">
        <v>2</v>
      </c>
      <c r="J7" s="18"/>
      <c r="K7" s="8">
        <f t="shared" si="0"/>
        <v>100</v>
      </c>
      <c r="L7" s="12">
        <v>0</v>
      </c>
      <c r="M7" s="11">
        <v>100</v>
      </c>
      <c r="N7" s="11">
        <v>0</v>
      </c>
      <c r="O7" s="11">
        <v>80</v>
      </c>
      <c r="P7" s="11">
        <v>85</v>
      </c>
      <c r="Q7" s="11">
        <v>100</v>
      </c>
      <c r="R7" s="11"/>
      <c r="S7" s="8">
        <f t="shared" si="1"/>
        <v>91.25</v>
      </c>
      <c r="T7" s="12"/>
      <c r="U7" s="11"/>
      <c r="V7" s="11"/>
      <c r="W7" s="11"/>
      <c r="X7" s="11"/>
      <c r="Y7" s="8">
        <f t="shared" si="2"/>
        <v>0</v>
      </c>
      <c r="Z7" s="12"/>
      <c r="AA7" s="11"/>
      <c r="AB7" s="11"/>
      <c r="AC7" s="11"/>
      <c r="AD7" s="11"/>
      <c r="AE7" s="8">
        <f t="shared" si="3"/>
        <v>0</v>
      </c>
      <c r="AF7" s="12"/>
      <c r="AG7" s="17">
        <f t="shared" si="4"/>
        <v>28.25</v>
      </c>
    </row>
    <row r="8" spans="1:33" ht="12.6" customHeight="1" x14ac:dyDescent="0.25">
      <c r="A8" s="25" t="s">
        <v>52</v>
      </c>
      <c r="B8" s="24" t="s">
        <v>51</v>
      </c>
      <c r="C8" s="23" t="s">
        <v>50</v>
      </c>
      <c r="D8" s="19">
        <v>0</v>
      </c>
      <c r="E8" s="18">
        <v>1</v>
      </c>
      <c r="F8" s="18">
        <v>0</v>
      </c>
      <c r="G8" s="18">
        <v>2</v>
      </c>
      <c r="H8" s="18">
        <v>2</v>
      </c>
      <c r="I8" s="18">
        <v>2</v>
      </c>
      <c r="J8" s="18"/>
      <c r="K8" s="8">
        <f t="shared" si="0"/>
        <v>87.5</v>
      </c>
      <c r="L8" s="12">
        <v>0</v>
      </c>
      <c r="M8" s="11">
        <v>80</v>
      </c>
      <c r="N8" s="11">
        <v>0</v>
      </c>
      <c r="O8" s="11">
        <v>100</v>
      </c>
      <c r="P8" s="12">
        <v>95</v>
      </c>
      <c r="Q8" s="11">
        <v>100</v>
      </c>
      <c r="R8" s="11"/>
      <c r="S8" s="8">
        <f t="shared" si="1"/>
        <v>93.75</v>
      </c>
      <c r="T8" s="12"/>
      <c r="U8" s="11"/>
      <c r="V8" s="11"/>
      <c r="W8" s="11"/>
      <c r="X8" s="11"/>
      <c r="Y8" s="8">
        <f t="shared" si="2"/>
        <v>0</v>
      </c>
      <c r="Z8" s="12"/>
      <c r="AA8" s="11"/>
      <c r="AB8" s="11"/>
      <c r="AC8" s="11"/>
      <c r="AD8" s="11"/>
      <c r="AE8" s="8">
        <f t="shared" si="3"/>
        <v>0</v>
      </c>
      <c r="AF8" s="12"/>
      <c r="AG8" s="17">
        <f t="shared" si="4"/>
        <v>27.5</v>
      </c>
    </row>
    <row r="9" spans="1:33" ht="12.6" customHeight="1" x14ac:dyDescent="0.25">
      <c r="A9" s="25" t="s">
        <v>94</v>
      </c>
      <c r="B9" s="24" t="s">
        <v>95</v>
      </c>
      <c r="C9" s="23" t="s">
        <v>96</v>
      </c>
      <c r="D9" s="19">
        <v>0</v>
      </c>
      <c r="E9" s="18">
        <v>0</v>
      </c>
      <c r="F9" s="18">
        <v>2</v>
      </c>
      <c r="G9" s="18">
        <v>2</v>
      </c>
      <c r="H9" s="18">
        <v>1.7</v>
      </c>
      <c r="I9" s="18">
        <v>2</v>
      </c>
      <c r="J9" s="18"/>
      <c r="K9" s="8">
        <f t="shared" si="0"/>
        <v>96.25</v>
      </c>
      <c r="L9" s="12">
        <v>0</v>
      </c>
      <c r="M9" s="11">
        <v>0</v>
      </c>
      <c r="N9" s="11">
        <v>80</v>
      </c>
      <c r="O9" s="11">
        <v>90</v>
      </c>
      <c r="P9" s="11">
        <v>85</v>
      </c>
      <c r="Q9" s="11">
        <v>100</v>
      </c>
      <c r="R9" s="11"/>
      <c r="S9" s="8">
        <f t="shared" si="1"/>
        <v>88.75</v>
      </c>
      <c r="T9" s="12"/>
      <c r="U9" s="11"/>
      <c r="V9" s="11"/>
      <c r="W9" s="11"/>
      <c r="X9" s="11"/>
      <c r="Y9" s="8">
        <f t="shared" si="2"/>
        <v>0</v>
      </c>
      <c r="Z9" s="12"/>
      <c r="AA9" s="11"/>
      <c r="AB9" s="11"/>
      <c r="AC9" s="11"/>
      <c r="AD9" s="11"/>
      <c r="AE9" s="8">
        <f t="shared" si="3"/>
        <v>0</v>
      </c>
      <c r="AF9" s="12"/>
      <c r="AG9" s="17">
        <f t="shared" si="4"/>
        <v>27.375</v>
      </c>
    </row>
    <row r="10" spans="1:33" ht="12.6" customHeight="1" x14ac:dyDescent="0.25">
      <c r="A10" s="25" t="s">
        <v>126</v>
      </c>
      <c r="B10" s="24" t="s">
        <v>127</v>
      </c>
      <c r="C10" s="23" t="s">
        <v>128</v>
      </c>
      <c r="D10" s="19">
        <v>2</v>
      </c>
      <c r="E10" s="18">
        <v>0</v>
      </c>
      <c r="F10" s="18">
        <v>1.8</v>
      </c>
      <c r="G10" s="18">
        <v>0</v>
      </c>
      <c r="H10" s="18">
        <v>1.2</v>
      </c>
      <c r="I10" s="18">
        <v>2</v>
      </c>
      <c r="J10" s="18"/>
      <c r="K10" s="8">
        <f t="shared" si="0"/>
        <v>87.5</v>
      </c>
      <c r="L10" s="12">
        <v>100</v>
      </c>
      <c r="M10" s="11">
        <v>0</v>
      </c>
      <c r="N10" s="11">
        <v>90</v>
      </c>
      <c r="O10" s="11">
        <v>0</v>
      </c>
      <c r="P10" s="11">
        <v>70</v>
      </c>
      <c r="Q10" s="11">
        <v>100</v>
      </c>
      <c r="R10" s="11"/>
      <c r="S10" s="8">
        <f t="shared" si="1"/>
        <v>90</v>
      </c>
      <c r="T10" s="12"/>
      <c r="U10" s="11"/>
      <c r="V10" s="11"/>
      <c r="W10" s="11"/>
      <c r="X10" s="11"/>
      <c r="Y10" s="8">
        <f t="shared" si="2"/>
        <v>0</v>
      </c>
      <c r="Z10" s="12"/>
      <c r="AA10" s="11"/>
      <c r="AB10" s="11"/>
      <c r="AC10" s="11"/>
      <c r="AD10" s="11"/>
      <c r="AE10" s="8">
        <f t="shared" si="3"/>
        <v>0</v>
      </c>
      <c r="AF10" s="12"/>
      <c r="AG10" s="17">
        <f t="shared" si="4"/>
        <v>26.75</v>
      </c>
    </row>
    <row r="11" spans="1:33" ht="12.6" customHeight="1" x14ac:dyDescent="0.25">
      <c r="A11" s="25" t="s">
        <v>117</v>
      </c>
      <c r="B11" s="24" t="s">
        <v>118</v>
      </c>
      <c r="C11" s="23" t="s">
        <v>119</v>
      </c>
      <c r="D11" s="19">
        <v>0</v>
      </c>
      <c r="E11" s="18">
        <v>0</v>
      </c>
      <c r="F11" s="18">
        <v>2</v>
      </c>
      <c r="G11" s="18">
        <v>1.5</v>
      </c>
      <c r="H11" s="18">
        <v>2</v>
      </c>
      <c r="I11" s="18">
        <v>2</v>
      </c>
      <c r="J11" s="18"/>
      <c r="K11" s="8">
        <f t="shared" si="0"/>
        <v>93.75</v>
      </c>
      <c r="L11" s="12">
        <v>0</v>
      </c>
      <c r="M11" s="11">
        <v>0</v>
      </c>
      <c r="N11" s="11">
        <v>70</v>
      </c>
      <c r="O11" s="11">
        <v>70</v>
      </c>
      <c r="P11" s="12">
        <v>85</v>
      </c>
      <c r="Q11" s="11">
        <v>100</v>
      </c>
      <c r="R11" s="11"/>
      <c r="S11" s="8">
        <f t="shared" si="1"/>
        <v>81.25</v>
      </c>
      <c r="T11" s="12"/>
      <c r="U11" s="11"/>
      <c r="V11" s="11"/>
      <c r="W11" s="11"/>
      <c r="X11" s="11"/>
      <c r="Y11" s="8">
        <f t="shared" si="2"/>
        <v>0</v>
      </c>
      <c r="Z11" s="12"/>
      <c r="AA11" s="11"/>
      <c r="AB11" s="11"/>
      <c r="AC11" s="11"/>
      <c r="AD11" s="11"/>
      <c r="AE11" s="8">
        <f t="shared" si="3"/>
        <v>0</v>
      </c>
      <c r="AF11" s="12"/>
      <c r="AG11" s="17">
        <f t="shared" si="4"/>
        <v>25.625</v>
      </c>
    </row>
    <row r="12" spans="1:33" ht="12.6" customHeight="1" x14ac:dyDescent="0.25">
      <c r="A12" s="25" t="s">
        <v>58</v>
      </c>
      <c r="B12" s="24" t="s">
        <v>57</v>
      </c>
      <c r="C12" s="23" t="s">
        <v>56</v>
      </c>
      <c r="D12" s="19">
        <v>0</v>
      </c>
      <c r="E12" s="18">
        <v>1</v>
      </c>
      <c r="F12" s="18">
        <v>0</v>
      </c>
      <c r="G12" s="18">
        <v>2</v>
      </c>
      <c r="H12" s="18">
        <v>2</v>
      </c>
      <c r="I12" s="18">
        <v>1</v>
      </c>
      <c r="J12" s="18"/>
      <c r="K12" s="8">
        <f t="shared" si="0"/>
        <v>75</v>
      </c>
      <c r="L12" s="12">
        <v>0</v>
      </c>
      <c r="M12" s="11">
        <v>80</v>
      </c>
      <c r="N12" s="11">
        <v>0</v>
      </c>
      <c r="O12" s="11">
        <v>100</v>
      </c>
      <c r="P12" s="11">
        <v>90</v>
      </c>
      <c r="Q12" s="11">
        <v>60</v>
      </c>
      <c r="R12" s="11"/>
      <c r="S12" s="8">
        <f t="shared" si="1"/>
        <v>82.5</v>
      </c>
      <c r="T12" s="12"/>
      <c r="U12" s="11"/>
      <c r="V12" s="11"/>
      <c r="W12" s="11"/>
      <c r="X12" s="11"/>
      <c r="Y12" s="8">
        <f t="shared" si="2"/>
        <v>0</v>
      </c>
      <c r="Z12" s="12"/>
      <c r="AA12" s="11"/>
      <c r="AB12" s="11"/>
      <c r="AC12" s="11"/>
      <c r="AD12" s="11"/>
      <c r="AE12" s="8">
        <f t="shared" si="3"/>
        <v>0</v>
      </c>
      <c r="AF12" s="12"/>
      <c r="AG12" s="17">
        <f t="shared" si="4"/>
        <v>24</v>
      </c>
    </row>
    <row r="13" spans="1:33" ht="12.6" customHeight="1" x14ac:dyDescent="0.25">
      <c r="A13" s="25" t="s">
        <v>103</v>
      </c>
      <c r="B13" s="24" t="s">
        <v>104</v>
      </c>
      <c r="C13" s="23" t="s">
        <v>105</v>
      </c>
      <c r="D13" s="19">
        <v>0</v>
      </c>
      <c r="E13" s="18">
        <v>0</v>
      </c>
      <c r="F13" s="18">
        <v>2</v>
      </c>
      <c r="G13" s="18">
        <v>0</v>
      </c>
      <c r="H13" s="18">
        <v>1.6</v>
      </c>
      <c r="I13" s="18">
        <v>2</v>
      </c>
      <c r="J13" s="18"/>
      <c r="K13" s="8">
        <f t="shared" si="0"/>
        <v>70</v>
      </c>
      <c r="L13" s="12">
        <v>0</v>
      </c>
      <c r="M13" s="11">
        <v>0</v>
      </c>
      <c r="N13" s="11">
        <v>90</v>
      </c>
      <c r="O13" s="11">
        <v>0</v>
      </c>
      <c r="P13" s="12">
        <v>90</v>
      </c>
      <c r="Q13" s="11">
        <v>100</v>
      </c>
      <c r="R13" s="11"/>
      <c r="S13" s="8">
        <f t="shared" si="1"/>
        <v>70</v>
      </c>
      <c r="T13" s="12"/>
      <c r="U13" s="11"/>
      <c r="V13" s="11"/>
      <c r="W13" s="11"/>
      <c r="X13" s="11"/>
      <c r="Y13" s="8">
        <f t="shared" si="2"/>
        <v>0</v>
      </c>
      <c r="Z13" s="12"/>
      <c r="AA13" s="11"/>
      <c r="AB13" s="11"/>
      <c r="AC13" s="11"/>
      <c r="AD13" s="11"/>
      <c r="AE13" s="8">
        <f t="shared" si="3"/>
        <v>0</v>
      </c>
      <c r="AF13" s="12"/>
      <c r="AG13" s="17">
        <f t="shared" si="4"/>
        <v>21</v>
      </c>
    </row>
    <row r="14" spans="1:33" ht="12.6" customHeight="1" x14ac:dyDescent="0.25">
      <c r="A14" s="25" t="s">
        <v>91</v>
      </c>
      <c r="B14" s="24" t="s">
        <v>92</v>
      </c>
      <c r="C14" s="23" t="s">
        <v>93</v>
      </c>
      <c r="D14" s="19">
        <v>0</v>
      </c>
      <c r="E14" s="18">
        <v>2</v>
      </c>
      <c r="F14" s="18">
        <v>0</v>
      </c>
      <c r="G14" s="18">
        <v>0</v>
      </c>
      <c r="H14" s="18">
        <v>2</v>
      </c>
      <c r="I14" s="18">
        <v>2</v>
      </c>
      <c r="J14" s="18"/>
      <c r="K14" s="8">
        <f t="shared" si="0"/>
        <v>75</v>
      </c>
      <c r="L14" s="12">
        <v>0</v>
      </c>
      <c r="M14" s="11">
        <v>80</v>
      </c>
      <c r="N14" s="11">
        <v>0</v>
      </c>
      <c r="O14" s="11">
        <v>0</v>
      </c>
      <c r="P14" s="12">
        <v>85</v>
      </c>
      <c r="Q14" s="11">
        <v>100</v>
      </c>
      <c r="R14" s="11"/>
      <c r="S14" s="8">
        <f t="shared" si="1"/>
        <v>66.25</v>
      </c>
      <c r="T14" s="12"/>
      <c r="U14" s="11"/>
      <c r="V14" s="11"/>
      <c r="W14" s="11"/>
      <c r="X14" s="11"/>
      <c r="Y14" s="8">
        <f t="shared" si="2"/>
        <v>0</v>
      </c>
      <c r="Z14" s="12"/>
      <c r="AA14" s="11"/>
      <c r="AB14" s="11"/>
      <c r="AC14" s="11"/>
      <c r="AD14" s="11"/>
      <c r="AE14" s="8">
        <f t="shared" si="3"/>
        <v>0</v>
      </c>
      <c r="AF14" s="12"/>
      <c r="AG14" s="17">
        <f t="shared" si="4"/>
        <v>20.75</v>
      </c>
    </row>
    <row r="15" spans="1:33" ht="12.6" customHeight="1" x14ac:dyDescent="0.25">
      <c r="A15" s="25" t="s">
        <v>82</v>
      </c>
      <c r="B15" s="24" t="s">
        <v>83</v>
      </c>
      <c r="C15" s="23" t="s">
        <v>84</v>
      </c>
      <c r="D15" s="19">
        <v>0</v>
      </c>
      <c r="E15" s="18">
        <v>0</v>
      </c>
      <c r="F15" s="18">
        <v>2</v>
      </c>
      <c r="G15" s="18">
        <v>0</v>
      </c>
      <c r="H15" s="18">
        <v>2</v>
      </c>
      <c r="I15" s="18">
        <v>0.3</v>
      </c>
      <c r="J15" s="18"/>
      <c r="K15" s="8">
        <f t="shared" si="0"/>
        <v>53.75</v>
      </c>
      <c r="L15" s="12">
        <v>0</v>
      </c>
      <c r="M15" s="11">
        <v>0</v>
      </c>
      <c r="N15" s="11">
        <v>50</v>
      </c>
      <c r="O15" s="11">
        <v>0</v>
      </c>
      <c r="P15" s="12">
        <v>85</v>
      </c>
      <c r="Q15" s="11">
        <v>30</v>
      </c>
      <c r="R15" s="11"/>
      <c r="S15" s="8">
        <f t="shared" si="1"/>
        <v>41.25</v>
      </c>
      <c r="T15" s="12"/>
      <c r="U15" s="11"/>
      <c r="V15" s="11"/>
      <c r="W15" s="11"/>
      <c r="X15" s="11"/>
      <c r="Y15" s="8">
        <f t="shared" si="2"/>
        <v>0</v>
      </c>
      <c r="Z15" s="12"/>
      <c r="AA15" s="11"/>
      <c r="AB15" s="11"/>
      <c r="AC15" s="11"/>
      <c r="AD15" s="11"/>
      <c r="AE15" s="8">
        <f t="shared" si="3"/>
        <v>0</v>
      </c>
      <c r="AF15" s="12"/>
      <c r="AG15" s="17">
        <f t="shared" si="4"/>
        <v>13.625</v>
      </c>
    </row>
    <row r="16" spans="1:33" ht="12.6" customHeight="1" x14ac:dyDescent="0.25">
      <c r="A16" s="25" t="s">
        <v>55</v>
      </c>
      <c r="B16" s="24" t="s">
        <v>54</v>
      </c>
      <c r="C16" s="23" t="s">
        <v>53</v>
      </c>
      <c r="D16" s="19">
        <v>1</v>
      </c>
      <c r="E16" s="18">
        <v>0</v>
      </c>
      <c r="F16" s="18">
        <v>0</v>
      </c>
      <c r="G16" s="18">
        <v>0</v>
      </c>
      <c r="H16" s="18">
        <v>0</v>
      </c>
      <c r="I16" s="18">
        <v>2</v>
      </c>
      <c r="J16" s="18"/>
      <c r="K16" s="8">
        <f t="shared" si="0"/>
        <v>37.5</v>
      </c>
      <c r="L16" s="12">
        <v>80</v>
      </c>
      <c r="M16" s="11">
        <v>0</v>
      </c>
      <c r="N16" s="11">
        <v>0</v>
      </c>
      <c r="O16" s="11">
        <v>0</v>
      </c>
      <c r="P16" s="12">
        <v>0</v>
      </c>
      <c r="Q16" s="11">
        <v>100</v>
      </c>
      <c r="R16" s="11"/>
      <c r="S16" s="8">
        <f t="shared" si="1"/>
        <v>45</v>
      </c>
      <c r="T16" s="12"/>
      <c r="U16" s="11"/>
      <c r="V16" s="11"/>
      <c r="W16" s="11"/>
      <c r="X16" s="11"/>
      <c r="Y16" s="8">
        <f t="shared" si="2"/>
        <v>0</v>
      </c>
      <c r="Z16" s="12"/>
      <c r="AA16" s="11"/>
      <c r="AB16" s="11"/>
      <c r="AC16" s="11"/>
      <c r="AD16" s="11"/>
      <c r="AE16" s="8">
        <f t="shared" si="3"/>
        <v>0</v>
      </c>
      <c r="AF16" s="12"/>
      <c r="AG16" s="17">
        <f t="shared" si="4"/>
        <v>12.75</v>
      </c>
    </row>
    <row r="17" spans="1:34" ht="12.6" customHeight="1" x14ac:dyDescent="0.25">
      <c r="A17" s="25" t="s">
        <v>129</v>
      </c>
      <c r="B17" s="24" t="s">
        <v>63</v>
      </c>
      <c r="C17" s="23" t="s">
        <v>130</v>
      </c>
      <c r="D17" s="19">
        <v>1</v>
      </c>
      <c r="E17" s="18">
        <v>0</v>
      </c>
      <c r="F17" s="18">
        <v>0</v>
      </c>
      <c r="G17" s="18">
        <v>0</v>
      </c>
      <c r="H17" s="18">
        <v>0</v>
      </c>
      <c r="I17" s="18">
        <v>2</v>
      </c>
      <c r="J17" s="18"/>
      <c r="K17" s="8">
        <f t="shared" si="0"/>
        <v>37.5</v>
      </c>
      <c r="L17" s="12">
        <v>80</v>
      </c>
      <c r="M17" s="11">
        <v>0</v>
      </c>
      <c r="N17" s="11">
        <v>0</v>
      </c>
      <c r="O17" s="11">
        <v>0</v>
      </c>
      <c r="P17" s="12">
        <v>0</v>
      </c>
      <c r="Q17" s="11">
        <v>100</v>
      </c>
      <c r="R17" s="11"/>
      <c r="S17" s="8">
        <f t="shared" si="1"/>
        <v>45</v>
      </c>
      <c r="T17" s="12"/>
      <c r="U17" s="11"/>
      <c r="V17" s="11"/>
      <c r="W17" s="11"/>
      <c r="X17" s="11"/>
      <c r="Y17" s="8">
        <f t="shared" si="2"/>
        <v>0</v>
      </c>
      <c r="Z17" s="12"/>
      <c r="AA17" s="11"/>
      <c r="AB17" s="11"/>
      <c r="AC17" s="11"/>
      <c r="AD17" s="11"/>
      <c r="AE17" s="8">
        <f t="shared" si="3"/>
        <v>0</v>
      </c>
      <c r="AF17" s="12"/>
      <c r="AG17" s="17">
        <f t="shared" si="4"/>
        <v>12.75</v>
      </c>
    </row>
    <row r="18" spans="1:34" ht="12.6" customHeight="1" x14ac:dyDescent="0.25">
      <c r="A18" s="25"/>
      <c r="B18" s="24" t="s">
        <v>131</v>
      </c>
      <c r="C18" s="23" t="s">
        <v>132</v>
      </c>
      <c r="D18" s="19">
        <v>0</v>
      </c>
      <c r="E18" s="18">
        <v>0</v>
      </c>
      <c r="F18" s="18">
        <v>0</v>
      </c>
      <c r="G18" s="18">
        <v>0</v>
      </c>
      <c r="H18" s="18">
        <v>0</v>
      </c>
      <c r="I18" s="18">
        <v>2</v>
      </c>
      <c r="J18" s="18"/>
      <c r="K18" s="8">
        <f t="shared" si="0"/>
        <v>25</v>
      </c>
      <c r="L18" s="12">
        <v>0</v>
      </c>
      <c r="M18" s="11">
        <v>0</v>
      </c>
      <c r="N18" s="11">
        <v>0</v>
      </c>
      <c r="O18" s="11">
        <v>0</v>
      </c>
      <c r="P18" s="11">
        <v>0</v>
      </c>
      <c r="Q18" s="11">
        <v>100</v>
      </c>
      <c r="R18" s="11"/>
      <c r="S18" s="8">
        <f t="shared" si="1"/>
        <v>25</v>
      </c>
      <c r="T18" s="12"/>
      <c r="U18" s="11"/>
      <c r="V18" s="11"/>
      <c r="W18" s="11"/>
      <c r="X18" s="11"/>
      <c r="Y18" s="8">
        <f t="shared" si="2"/>
        <v>0</v>
      </c>
      <c r="Z18" s="12"/>
      <c r="AA18" s="11"/>
      <c r="AB18" s="11"/>
      <c r="AC18" s="11"/>
      <c r="AD18" s="11"/>
      <c r="AE18" s="8">
        <f t="shared" si="3"/>
        <v>0</v>
      </c>
      <c r="AF18" s="12"/>
      <c r="AG18" s="17">
        <f t="shared" si="4"/>
        <v>7.5</v>
      </c>
    </row>
    <row r="19" spans="1:34" ht="12.6" customHeight="1" x14ac:dyDescent="0.25">
      <c r="A19" s="25" t="s">
        <v>100</v>
      </c>
      <c r="B19" s="24" t="s">
        <v>101</v>
      </c>
      <c r="C19" s="23" t="s">
        <v>102</v>
      </c>
      <c r="D19" s="18">
        <v>0</v>
      </c>
      <c r="E19" s="18">
        <v>0</v>
      </c>
      <c r="F19" s="18">
        <v>0</v>
      </c>
      <c r="G19" s="18">
        <v>0</v>
      </c>
      <c r="H19" s="18">
        <v>2</v>
      </c>
      <c r="I19" s="18">
        <v>0</v>
      </c>
      <c r="J19" s="18"/>
      <c r="K19" s="8">
        <f t="shared" si="0"/>
        <v>25</v>
      </c>
      <c r="L19" s="12">
        <v>0</v>
      </c>
      <c r="M19" s="12">
        <v>0</v>
      </c>
      <c r="N19" s="12">
        <v>0</v>
      </c>
      <c r="O19" s="12">
        <v>0</v>
      </c>
      <c r="P19" s="12">
        <v>85</v>
      </c>
      <c r="Q19" s="11">
        <v>0</v>
      </c>
      <c r="R19" s="11"/>
      <c r="S19" s="8">
        <f t="shared" si="1"/>
        <v>21.25</v>
      </c>
      <c r="T19" s="12"/>
      <c r="U19" s="11"/>
      <c r="V19" s="11"/>
      <c r="W19" s="11"/>
      <c r="X19" s="11"/>
      <c r="Y19" s="8">
        <f t="shared" si="2"/>
        <v>0</v>
      </c>
      <c r="Z19" s="12"/>
      <c r="AA19" s="11"/>
      <c r="AB19" s="11"/>
      <c r="AC19" s="11"/>
      <c r="AD19" s="11"/>
      <c r="AE19" s="8">
        <f t="shared" si="3"/>
        <v>0</v>
      </c>
      <c r="AF19" s="12"/>
      <c r="AG19" s="17">
        <f t="shared" si="4"/>
        <v>6.75</v>
      </c>
    </row>
    <row r="20" spans="1:34" ht="12.6" customHeight="1" x14ac:dyDescent="0.25">
      <c r="A20" s="25" t="s">
        <v>44</v>
      </c>
      <c r="B20" s="24" t="s">
        <v>43</v>
      </c>
      <c r="C20" s="23" t="s">
        <v>42</v>
      </c>
      <c r="D20" s="18">
        <v>0</v>
      </c>
      <c r="E20" s="18">
        <v>1.25</v>
      </c>
      <c r="F20" s="18">
        <v>0</v>
      </c>
      <c r="G20" s="18">
        <v>0</v>
      </c>
      <c r="H20" s="18">
        <v>0</v>
      </c>
      <c r="I20" s="18">
        <v>0</v>
      </c>
      <c r="J20" s="18"/>
      <c r="K20" s="8">
        <f t="shared" si="0"/>
        <v>15.625</v>
      </c>
      <c r="L20" s="12">
        <v>0</v>
      </c>
      <c r="M20" s="12">
        <v>85</v>
      </c>
      <c r="N20" s="12">
        <v>0</v>
      </c>
      <c r="O20" s="12">
        <v>0</v>
      </c>
      <c r="P20" s="12">
        <v>0</v>
      </c>
      <c r="Q20" s="11">
        <v>0</v>
      </c>
      <c r="R20" s="11"/>
      <c r="S20" s="8">
        <f t="shared" si="1"/>
        <v>21.25</v>
      </c>
      <c r="T20" s="12"/>
      <c r="U20" s="11"/>
      <c r="V20" s="11"/>
      <c r="W20" s="11"/>
      <c r="X20" s="11"/>
      <c r="Y20" s="8">
        <f t="shared" si="2"/>
        <v>0</v>
      </c>
      <c r="Z20" s="12"/>
      <c r="AA20" s="11"/>
      <c r="AB20" s="11"/>
      <c r="AC20" s="11"/>
      <c r="AD20" s="11"/>
      <c r="AE20" s="8">
        <f t="shared" si="3"/>
        <v>0</v>
      </c>
      <c r="AF20" s="12"/>
      <c r="AG20" s="17">
        <f t="shared" si="4"/>
        <v>5.8125</v>
      </c>
    </row>
    <row r="21" spans="1:34" ht="12.6" customHeight="1" x14ac:dyDescent="0.25">
      <c r="A21" s="25" t="s">
        <v>76</v>
      </c>
      <c r="B21" s="24" t="s">
        <v>77</v>
      </c>
      <c r="C21" s="23" t="s">
        <v>54</v>
      </c>
      <c r="D21" s="18">
        <v>1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/>
      <c r="K21" s="8">
        <f t="shared" si="0"/>
        <v>12.5</v>
      </c>
      <c r="L21" s="12">
        <v>80</v>
      </c>
      <c r="M21" s="12">
        <v>0</v>
      </c>
      <c r="N21" s="12">
        <v>0</v>
      </c>
      <c r="O21" s="12">
        <v>0</v>
      </c>
      <c r="P21" s="12">
        <v>0</v>
      </c>
      <c r="Q21" s="11">
        <v>0</v>
      </c>
      <c r="R21" s="11"/>
      <c r="S21" s="8">
        <f t="shared" si="1"/>
        <v>20</v>
      </c>
      <c r="T21" s="12"/>
      <c r="U21" s="11"/>
      <c r="V21" s="11"/>
      <c r="W21" s="11"/>
      <c r="X21" s="11"/>
      <c r="Y21" s="8">
        <f t="shared" si="2"/>
        <v>0</v>
      </c>
      <c r="Z21" s="12"/>
      <c r="AA21" s="11"/>
      <c r="AB21" s="11"/>
      <c r="AC21" s="11"/>
      <c r="AD21" s="11"/>
      <c r="AE21" s="8">
        <f t="shared" si="3"/>
        <v>0</v>
      </c>
      <c r="AF21" s="12"/>
      <c r="AG21" s="17">
        <f t="shared" si="4"/>
        <v>5.25</v>
      </c>
      <c r="AH21" s="2" t="s">
        <v>62</v>
      </c>
    </row>
    <row r="22" spans="1:34" ht="12.6" customHeight="1" x14ac:dyDescent="0.25">
      <c r="A22" s="25" t="s">
        <v>78</v>
      </c>
      <c r="B22" s="24" t="s">
        <v>79</v>
      </c>
      <c r="C22" s="23" t="s">
        <v>80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/>
      <c r="K22" s="8">
        <f t="shared" si="0"/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1">
        <v>0</v>
      </c>
      <c r="R22" s="11"/>
      <c r="S22" s="8">
        <f t="shared" si="1"/>
        <v>0</v>
      </c>
      <c r="T22" s="12"/>
      <c r="U22" s="11"/>
      <c r="V22" s="11"/>
      <c r="W22" s="11"/>
      <c r="X22" s="11"/>
      <c r="Y22" s="8">
        <f t="shared" si="2"/>
        <v>0</v>
      </c>
      <c r="Z22" s="12"/>
      <c r="AA22" s="11"/>
      <c r="AB22" s="11"/>
      <c r="AC22" s="11"/>
      <c r="AD22" s="11"/>
      <c r="AE22" s="8">
        <f t="shared" si="3"/>
        <v>0</v>
      </c>
      <c r="AF22" s="12"/>
      <c r="AG22" s="17">
        <f t="shared" si="4"/>
        <v>0</v>
      </c>
    </row>
    <row r="23" spans="1:34" ht="12.6" customHeight="1" x14ac:dyDescent="0.25">
      <c r="A23" s="25" t="s">
        <v>47</v>
      </c>
      <c r="B23" s="24" t="s">
        <v>81</v>
      </c>
      <c r="C23" s="23" t="s">
        <v>45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/>
      <c r="K23" s="8">
        <f t="shared" si="0"/>
        <v>0</v>
      </c>
      <c r="L23" s="12">
        <v>0</v>
      </c>
      <c r="M23" s="11">
        <v>0</v>
      </c>
      <c r="N23" s="12">
        <v>0</v>
      </c>
      <c r="O23" s="12">
        <v>0</v>
      </c>
      <c r="P23" s="11">
        <v>0</v>
      </c>
      <c r="Q23" s="11">
        <v>0</v>
      </c>
      <c r="R23" s="11"/>
      <c r="S23" s="8">
        <f t="shared" si="1"/>
        <v>0</v>
      </c>
      <c r="T23" s="12"/>
      <c r="U23" s="11"/>
      <c r="V23" s="11"/>
      <c r="W23" s="11"/>
      <c r="X23" s="11"/>
      <c r="Y23" s="8">
        <f t="shared" si="2"/>
        <v>0</v>
      </c>
      <c r="Z23" s="12"/>
      <c r="AA23" s="11"/>
      <c r="AB23" s="11"/>
      <c r="AC23" s="11"/>
      <c r="AD23" s="11"/>
      <c r="AE23" s="8">
        <f t="shared" si="3"/>
        <v>0</v>
      </c>
      <c r="AF23" s="12"/>
      <c r="AG23" s="17">
        <f t="shared" si="4"/>
        <v>0</v>
      </c>
    </row>
    <row r="24" spans="1:34" ht="12.6" customHeight="1" x14ac:dyDescent="0.25">
      <c r="A24" s="25" t="s">
        <v>41</v>
      </c>
      <c r="B24" s="24" t="s">
        <v>40</v>
      </c>
      <c r="C24" s="23" t="s">
        <v>39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/>
      <c r="K24" s="8">
        <f t="shared" si="0"/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1">
        <v>0</v>
      </c>
      <c r="R24" s="11"/>
      <c r="S24" s="8">
        <f t="shared" si="1"/>
        <v>0</v>
      </c>
      <c r="T24" s="12"/>
      <c r="U24" s="11"/>
      <c r="V24" s="11"/>
      <c r="W24" s="11"/>
      <c r="X24" s="11"/>
      <c r="Y24" s="8">
        <f t="shared" si="2"/>
        <v>0</v>
      </c>
      <c r="Z24" s="12"/>
      <c r="AA24" s="11"/>
      <c r="AB24" s="11"/>
      <c r="AC24" s="11"/>
      <c r="AD24" s="11"/>
      <c r="AE24" s="8">
        <f t="shared" si="3"/>
        <v>0</v>
      </c>
      <c r="AF24" s="12"/>
      <c r="AG24" s="17">
        <f t="shared" si="4"/>
        <v>0</v>
      </c>
    </row>
    <row r="25" spans="1:34" ht="12.6" customHeight="1" x14ac:dyDescent="0.25">
      <c r="A25" s="25" t="s">
        <v>88</v>
      </c>
      <c r="B25" s="24" t="s">
        <v>89</v>
      </c>
      <c r="C25" s="23" t="s">
        <v>90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/>
      <c r="K25" s="8">
        <f t="shared" si="0"/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1">
        <v>0</v>
      </c>
      <c r="R25" s="11"/>
      <c r="S25" s="8">
        <f t="shared" si="1"/>
        <v>0</v>
      </c>
      <c r="T25" s="12"/>
      <c r="U25" s="11"/>
      <c r="V25" s="11"/>
      <c r="W25" s="11"/>
      <c r="X25" s="11"/>
      <c r="Y25" s="8">
        <f t="shared" si="2"/>
        <v>0</v>
      </c>
      <c r="Z25" s="12"/>
      <c r="AA25" s="11"/>
      <c r="AB25" s="11"/>
      <c r="AC25" s="11"/>
      <c r="AD25" s="11"/>
      <c r="AE25" s="8">
        <f t="shared" si="3"/>
        <v>0</v>
      </c>
      <c r="AF25" s="12"/>
      <c r="AG25" s="17">
        <f t="shared" si="4"/>
        <v>0</v>
      </c>
    </row>
    <row r="26" spans="1:34" ht="12.6" customHeight="1" x14ac:dyDescent="0.25">
      <c r="A26" s="25" t="s">
        <v>38</v>
      </c>
      <c r="B26" s="24" t="s">
        <v>37</v>
      </c>
      <c r="C26" s="23" t="s">
        <v>36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/>
      <c r="K26" s="8">
        <f t="shared" si="0"/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1">
        <v>0</v>
      </c>
      <c r="R26" s="11"/>
      <c r="S26" s="8">
        <f t="shared" si="1"/>
        <v>0</v>
      </c>
      <c r="T26" s="12"/>
      <c r="U26" s="11"/>
      <c r="V26" s="11"/>
      <c r="W26" s="11"/>
      <c r="X26" s="11"/>
      <c r="Y26" s="8">
        <f t="shared" si="2"/>
        <v>0</v>
      </c>
      <c r="Z26" s="12"/>
      <c r="AA26" s="11"/>
      <c r="AB26" s="11"/>
      <c r="AC26" s="11"/>
      <c r="AD26" s="11"/>
      <c r="AE26" s="8">
        <f t="shared" si="3"/>
        <v>0</v>
      </c>
      <c r="AF26" s="12"/>
      <c r="AG26" s="17">
        <f t="shared" si="4"/>
        <v>0</v>
      </c>
    </row>
    <row r="27" spans="1:34" ht="12.6" customHeight="1" x14ac:dyDescent="0.25">
      <c r="A27" s="25" t="s">
        <v>49</v>
      </c>
      <c r="B27" s="24" t="s">
        <v>46</v>
      </c>
      <c r="C27" s="23" t="s">
        <v>48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/>
      <c r="K27" s="8">
        <f t="shared" si="0"/>
        <v>0</v>
      </c>
      <c r="L27" s="12">
        <v>0</v>
      </c>
      <c r="M27" s="12">
        <v>0</v>
      </c>
      <c r="N27" s="12">
        <v>0</v>
      </c>
      <c r="O27" s="12">
        <v>0</v>
      </c>
      <c r="P27" s="11">
        <v>0</v>
      </c>
      <c r="Q27" s="11">
        <v>0</v>
      </c>
      <c r="R27" s="11"/>
      <c r="S27" s="8">
        <f t="shared" si="1"/>
        <v>0</v>
      </c>
      <c r="T27" s="12"/>
      <c r="U27" s="11"/>
      <c r="V27" s="11"/>
      <c r="W27" s="11"/>
      <c r="X27" s="11"/>
      <c r="Y27" s="8">
        <f t="shared" si="2"/>
        <v>0</v>
      </c>
      <c r="Z27" s="12"/>
      <c r="AA27" s="11"/>
      <c r="AB27" s="11"/>
      <c r="AC27" s="11"/>
      <c r="AD27" s="11"/>
      <c r="AE27" s="8">
        <f t="shared" si="3"/>
        <v>0</v>
      </c>
      <c r="AF27" s="12"/>
      <c r="AG27" s="17">
        <f t="shared" si="4"/>
        <v>0</v>
      </c>
    </row>
    <row r="28" spans="1:34" ht="12.6" customHeight="1" x14ac:dyDescent="0.25">
      <c r="A28" s="25" t="s">
        <v>97</v>
      </c>
      <c r="B28" s="24" t="s">
        <v>98</v>
      </c>
      <c r="C28" s="23" t="s">
        <v>99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/>
      <c r="K28" s="8">
        <f t="shared" si="0"/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1">
        <v>0</v>
      </c>
      <c r="R28" s="11"/>
      <c r="S28" s="8">
        <f t="shared" si="1"/>
        <v>0</v>
      </c>
      <c r="T28" s="12"/>
      <c r="U28" s="11"/>
      <c r="V28" s="11"/>
      <c r="W28" s="11"/>
      <c r="X28" s="11"/>
      <c r="Y28" s="8">
        <f t="shared" si="2"/>
        <v>0</v>
      </c>
      <c r="Z28" s="12"/>
      <c r="AA28" s="11"/>
      <c r="AB28" s="11"/>
      <c r="AC28" s="11"/>
      <c r="AD28" s="11"/>
      <c r="AE28" s="8">
        <f t="shared" si="3"/>
        <v>0</v>
      </c>
      <c r="AF28" s="12"/>
      <c r="AG28" s="17">
        <f t="shared" si="4"/>
        <v>0</v>
      </c>
    </row>
    <row r="29" spans="1:34" ht="12.6" customHeight="1" x14ac:dyDescent="0.25">
      <c r="A29" s="25" t="s">
        <v>106</v>
      </c>
      <c r="B29" s="24" t="s">
        <v>107</v>
      </c>
      <c r="C29" s="23" t="s">
        <v>108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/>
      <c r="K29" s="8">
        <f t="shared" si="0"/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1">
        <v>0</v>
      </c>
      <c r="R29" s="11"/>
      <c r="S29" s="8">
        <f t="shared" si="1"/>
        <v>0</v>
      </c>
      <c r="T29" s="12"/>
      <c r="U29" s="11"/>
      <c r="V29" s="11"/>
      <c r="W29" s="11"/>
      <c r="X29" s="11"/>
      <c r="Y29" s="8">
        <f t="shared" si="2"/>
        <v>0</v>
      </c>
      <c r="Z29" s="12"/>
      <c r="AA29" s="11"/>
      <c r="AB29" s="11"/>
      <c r="AC29" s="11"/>
      <c r="AD29" s="11"/>
      <c r="AE29" s="8">
        <f t="shared" si="3"/>
        <v>0</v>
      </c>
      <c r="AF29" s="12"/>
      <c r="AG29" s="17">
        <f t="shared" si="4"/>
        <v>0</v>
      </c>
    </row>
    <row r="30" spans="1:34" ht="12.6" customHeight="1" x14ac:dyDescent="0.25">
      <c r="A30" s="25" t="s">
        <v>35</v>
      </c>
      <c r="B30" s="24" t="s">
        <v>34</v>
      </c>
      <c r="C30" s="23" t="s">
        <v>33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/>
      <c r="K30" s="8">
        <f t="shared" si="0"/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1">
        <v>0</v>
      </c>
      <c r="R30" s="11"/>
      <c r="S30" s="8">
        <f t="shared" si="1"/>
        <v>0</v>
      </c>
      <c r="T30" s="12"/>
      <c r="U30" s="11"/>
      <c r="V30" s="11"/>
      <c r="W30" s="11"/>
      <c r="X30" s="11"/>
      <c r="Y30" s="8">
        <f t="shared" si="2"/>
        <v>0</v>
      </c>
      <c r="Z30" s="12"/>
      <c r="AA30" s="11"/>
      <c r="AB30" s="11"/>
      <c r="AC30" s="11"/>
      <c r="AD30" s="11"/>
      <c r="AE30" s="8">
        <f t="shared" si="3"/>
        <v>0</v>
      </c>
      <c r="AF30" s="12"/>
      <c r="AG30" s="17">
        <f t="shared" si="4"/>
        <v>0</v>
      </c>
    </row>
    <row r="31" spans="1:34" ht="12.6" customHeight="1" x14ac:dyDescent="0.25">
      <c r="A31" s="25" t="s">
        <v>120</v>
      </c>
      <c r="B31" s="24" t="s">
        <v>121</v>
      </c>
      <c r="C31" s="23" t="s">
        <v>122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/>
      <c r="K31" s="8">
        <f t="shared" si="0"/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1">
        <v>0</v>
      </c>
      <c r="R31" s="11"/>
      <c r="S31" s="8">
        <f t="shared" si="1"/>
        <v>0</v>
      </c>
      <c r="T31" s="12"/>
      <c r="U31" s="11"/>
      <c r="V31" s="11"/>
      <c r="W31" s="11"/>
      <c r="X31" s="11"/>
      <c r="Y31" s="8">
        <f t="shared" si="2"/>
        <v>0</v>
      </c>
      <c r="Z31" s="12"/>
      <c r="AA31" s="11"/>
      <c r="AB31" s="11"/>
      <c r="AC31" s="11"/>
      <c r="AD31" s="11"/>
      <c r="AE31" s="8">
        <f t="shared" si="3"/>
        <v>0</v>
      </c>
      <c r="AF31" s="12"/>
      <c r="AG31" s="17">
        <f t="shared" si="4"/>
        <v>0</v>
      </c>
    </row>
    <row r="32" spans="1:34" ht="12.6" customHeight="1" x14ac:dyDescent="0.25">
      <c r="A32" s="22" t="s">
        <v>32</v>
      </c>
      <c r="B32" s="21" t="s">
        <v>31</v>
      </c>
      <c r="C32" s="20" t="s">
        <v>30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/>
      <c r="K32" s="8">
        <f t="shared" si="0"/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1">
        <v>0</v>
      </c>
      <c r="R32" s="11"/>
      <c r="S32" s="8">
        <f t="shared" si="1"/>
        <v>0</v>
      </c>
      <c r="T32" s="12"/>
      <c r="U32" s="11"/>
      <c r="V32" s="11"/>
      <c r="W32" s="11"/>
      <c r="X32" s="11"/>
      <c r="Y32" s="8">
        <f t="shared" si="2"/>
        <v>0</v>
      </c>
      <c r="Z32" s="12"/>
      <c r="AA32" s="11"/>
      <c r="AB32" s="11"/>
      <c r="AC32" s="11"/>
      <c r="AD32" s="11"/>
      <c r="AE32" s="8">
        <f t="shared" si="3"/>
        <v>0</v>
      </c>
      <c r="AF32" s="12"/>
      <c r="AG32" s="17">
        <f t="shared" si="4"/>
        <v>0</v>
      </c>
    </row>
    <row r="33" spans="1:33" ht="12.6" customHeight="1" x14ac:dyDescent="0.25">
      <c r="A33" s="22" t="s">
        <v>123</v>
      </c>
      <c r="B33" s="21" t="s">
        <v>124</v>
      </c>
      <c r="C33" s="20" t="s">
        <v>125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41">
        <v>0</v>
      </c>
      <c r="J33" s="41"/>
      <c r="K33" s="8">
        <f t="shared" si="0"/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1">
        <v>0</v>
      </c>
      <c r="R33" s="11"/>
      <c r="S33" s="8">
        <f t="shared" si="1"/>
        <v>0</v>
      </c>
      <c r="T33" s="12"/>
      <c r="U33" s="11"/>
      <c r="V33" s="11"/>
      <c r="W33" s="11"/>
      <c r="X33" s="11"/>
      <c r="Y33" s="8">
        <f t="shared" si="2"/>
        <v>0</v>
      </c>
      <c r="Z33" s="12"/>
      <c r="AA33" s="11"/>
      <c r="AB33" s="11"/>
      <c r="AC33" s="11"/>
      <c r="AD33" s="11"/>
      <c r="AE33" s="8">
        <f t="shared" si="3"/>
        <v>0</v>
      </c>
      <c r="AF33" s="12"/>
      <c r="AG33" s="17">
        <f t="shared" si="4"/>
        <v>0</v>
      </c>
    </row>
    <row r="34" spans="1:33" ht="12.6" customHeight="1" thickBot="1" x14ac:dyDescent="0.3">
      <c r="A34" s="16" t="s">
        <v>29</v>
      </c>
      <c r="B34" s="15" t="s">
        <v>28</v>
      </c>
      <c r="C34" s="14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3">
        <v>0</v>
      </c>
      <c r="J34" s="13"/>
      <c r="K34" s="8">
        <f t="shared" si="0"/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9">
        <v>0</v>
      </c>
      <c r="R34" s="9"/>
      <c r="S34" s="8">
        <f t="shared" si="1"/>
        <v>0</v>
      </c>
      <c r="T34" s="7"/>
      <c r="U34" s="9"/>
      <c r="V34" s="9"/>
      <c r="W34" s="9"/>
      <c r="X34" s="9"/>
      <c r="Y34" s="10">
        <f t="shared" si="2"/>
        <v>0</v>
      </c>
      <c r="Z34" s="7"/>
      <c r="AA34" s="9"/>
      <c r="AB34" s="9"/>
      <c r="AC34" s="9"/>
      <c r="AD34" s="9"/>
      <c r="AE34" s="8">
        <f t="shared" si="3"/>
        <v>0</v>
      </c>
      <c r="AF34" s="7"/>
      <c r="AG34" s="6">
        <f t="shared" si="4"/>
        <v>0</v>
      </c>
    </row>
    <row r="35" spans="1:33" s="4" customFormat="1" ht="12.6" customHeight="1" x14ac:dyDescent="0.25">
      <c r="A35" s="5"/>
      <c r="B35" s="5"/>
      <c r="C35" s="5"/>
      <c r="D35" s="5"/>
      <c r="E35" s="5"/>
      <c r="F35" s="5"/>
      <c r="G35" s="5"/>
    </row>
    <row r="36" spans="1:33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33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33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33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33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33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33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33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33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3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33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33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33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6" customHeight="1" x14ac:dyDescent="0.25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</sheetData>
  <mergeCells count="4">
    <mergeCell ref="D1:K1"/>
    <mergeCell ref="L1:S1"/>
    <mergeCell ref="T1:Y1"/>
    <mergeCell ref="Z1:AE1"/>
  </mergeCells>
  <conditionalFormatting sqref="D3:J34">
    <cfRule type="cellIs" dxfId="6" priority="10" operator="between">
      <formula>0.1</formula>
      <formula>1.99</formula>
    </cfRule>
    <cfRule type="cellIs" dxfId="5" priority="11" operator="equal">
      <formula>0</formula>
    </cfRule>
    <cfRule type="cellIs" dxfId="4" priority="12" operator="equal">
      <formula>2</formula>
    </cfRule>
  </conditionalFormatting>
  <conditionalFormatting sqref="K3:K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{D9F61494-260F-43EA-B765-5F553561E270}</x14:id>
        </ext>
      </extLst>
    </cfRule>
  </conditionalFormatting>
  <conditionalFormatting sqref="S3:S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{E72E4D2B-59DB-4087-8D73-BA37B6C48E19}</x14:id>
        </ext>
      </extLst>
    </cfRule>
  </conditionalFormatting>
  <conditionalFormatting sqref="Y3:Y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{B7F3499A-59AD-4039-86AF-0DC0CA994C23}</x14:id>
        </ext>
      </extLst>
    </cfRule>
  </conditionalFormatting>
  <conditionalFormatting sqref="AE3:AE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{D7FADB46-505F-42A9-A2E0-C12B10A2B638}</x14:id>
        </ext>
      </extLst>
    </cfRule>
  </conditionalFormatting>
  <conditionalFormatting sqref="AG3:AG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{3CE96519-F2EB-4DF1-A225-917272E77352}</x14:id>
        </ext>
      </extLst>
    </cfRule>
  </conditionalFormatting>
  <conditionalFormatting sqref="L3:R34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F61494-260F-43EA-B765-5F553561E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K3:K34</xm:sqref>
        </x14:conditionalFormatting>
        <x14:conditionalFormatting xmlns:xm="http://schemas.microsoft.com/office/excel/2006/main">
          <x14:cfRule type="dataBar" id="{E72E4D2B-59DB-4087-8D73-BA37B6C48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B7F3499A-59AD-4039-86AF-0DC0CA994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Y3:Y34</xm:sqref>
        </x14:conditionalFormatting>
        <x14:conditionalFormatting xmlns:xm="http://schemas.microsoft.com/office/excel/2006/main">
          <x14:cfRule type="dataBar" id="{D7FADB46-505F-42A9-A2E0-C12B10A2B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AE3:AE34</xm:sqref>
        </x14:conditionalFormatting>
        <x14:conditionalFormatting xmlns:xm="http://schemas.microsoft.com/office/excel/2006/main">
          <x14:cfRule type="dataBar" id="{3CE96519-F2EB-4DF1-A225-917272E77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"/>
    </sheetView>
  </sheetViews>
  <sheetFormatPr defaultRowHeight="14.4" x14ac:dyDescent="0.3"/>
  <cols>
    <col min="1" max="1" width="17.88671875" customWidth="1"/>
    <col min="2" max="2" width="10" customWidth="1"/>
  </cols>
  <sheetData>
    <row r="1" spans="1:8" s="1" customFormat="1" x14ac:dyDescent="0.3">
      <c r="A1" s="1" t="s">
        <v>0</v>
      </c>
      <c r="C1" s="1" t="s">
        <v>4</v>
      </c>
      <c r="D1" s="1" t="s">
        <v>10</v>
      </c>
      <c r="E1" s="1" t="s">
        <v>19</v>
      </c>
      <c r="F1" s="1" t="s">
        <v>24</v>
      </c>
      <c r="G1" s="1" t="s">
        <v>25</v>
      </c>
      <c r="H1" s="1" t="s">
        <v>26</v>
      </c>
    </row>
    <row r="2" spans="1:8" x14ac:dyDescent="0.3">
      <c r="A2" t="s">
        <v>3</v>
      </c>
      <c r="B2" t="s">
        <v>2</v>
      </c>
      <c r="C2">
        <v>1</v>
      </c>
    </row>
    <row r="3" spans="1:8" x14ac:dyDescent="0.3">
      <c r="A3" t="s">
        <v>6</v>
      </c>
      <c r="B3" t="s">
        <v>2</v>
      </c>
      <c r="C3">
        <v>1</v>
      </c>
    </row>
    <row r="4" spans="1:8" x14ac:dyDescent="0.3">
      <c r="A4" t="s">
        <v>5</v>
      </c>
      <c r="B4" t="s">
        <v>2</v>
      </c>
      <c r="C4">
        <v>2</v>
      </c>
      <c r="D4">
        <v>2</v>
      </c>
      <c r="E4">
        <v>1</v>
      </c>
      <c r="F4">
        <v>80</v>
      </c>
      <c r="G4">
        <v>2</v>
      </c>
      <c r="H4">
        <v>60</v>
      </c>
    </row>
    <row r="5" spans="1:8" x14ac:dyDescent="0.3">
      <c r="A5" t="s">
        <v>7</v>
      </c>
      <c r="B5" t="s">
        <v>2</v>
      </c>
      <c r="C5">
        <v>2</v>
      </c>
      <c r="E5">
        <v>0.8</v>
      </c>
      <c r="F5">
        <v>90</v>
      </c>
    </row>
    <row r="6" spans="1:8" x14ac:dyDescent="0.3">
      <c r="A6" t="s">
        <v>8</v>
      </c>
      <c r="B6" t="s">
        <v>1</v>
      </c>
      <c r="C6">
        <v>2</v>
      </c>
    </row>
    <row r="7" spans="1:8" x14ac:dyDescent="0.3">
      <c r="A7" t="s">
        <v>9</v>
      </c>
      <c r="B7" t="s">
        <v>2</v>
      </c>
      <c r="C7">
        <v>1</v>
      </c>
    </row>
    <row r="8" spans="1:8" x14ac:dyDescent="0.3">
      <c r="A8" t="s">
        <v>11</v>
      </c>
      <c r="B8" t="s">
        <v>2</v>
      </c>
      <c r="D8">
        <v>2</v>
      </c>
      <c r="E8">
        <v>1</v>
      </c>
      <c r="F8">
        <v>90</v>
      </c>
      <c r="G8">
        <v>2</v>
      </c>
      <c r="H8">
        <v>80</v>
      </c>
    </row>
    <row r="9" spans="1:8" x14ac:dyDescent="0.3">
      <c r="A9" t="s">
        <v>12</v>
      </c>
      <c r="B9" t="s">
        <v>2</v>
      </c>
      <c r="D9">
        <v>2</v>
      </c>
      <c r="G9">
        <v>2</v>
      </c>
      <c r="H9">
        <v>80</v>
      </c>
    </row>
    <row r="10" spans="1:8" x14ac:dyDescent="0.3">
      <c r="A10" t="s">
        <v>13</v>
      </c>
      <c r="B10" t="s">
        <v>2</v>
      </c>
      <c r="D10">
        <v>2</v>
      </c>
      <c r="E10">
        <v>1</v>
      </c>
      <c r="F10">
        <v>80</v>
      </c>
      <c r="G10">
        <v>2</v>
      </c>
      <c r="H10">
        <v>80</v>
      </c>
    </row>
    <row r="11" spans="1:8" x14ac:dyDescent="0.3">
      <c r="A11" t="s">
        <v>14</v>
      </c>
      <c r="B11" t="s">
        <v>2</v>
      </c>
      <c r="D11">
        <v>2</v>
      </c>
      <c r="E11">
        <v>1</v>
      </c>
      <c r="F11">
        <v>80</v>
      </c>
      <c r="G11">
        <v>2</v>
      </c>
      <c r="H11">
        <v>80</v>
      </c>
    </row>
    <row r="12" spans="1:8" x14ac:dyDescent="0.3">
      <c r="A12" t="s">
        <v>15</v>
      </c>
      <c r="B12" t="s">
        <v>2</v>
      </c>
      <c r="D12">
        <v>2</v>
      </c>
    </row>
    <row r="13" spans="1:8" x14ac:dyDescent="0.3">
      <c r="A13" t="s">
        <v>16</v>
      </c>
      <c r="B13" t="s">
        <v>2</v>
      </c>
      <c r="D13">
        <v>1</v>
      </c>
      <c r="G13">
        <v>2</v>
      </c>
      <c r="H13">
        <v>100</v>
      </c>
    </row>
    <row r="14" spans="1:8" x14ac:dyDescent="0.3">
      <c r="A14" t="s">
        <v>17</v>
      </c>
      <c r="B14" t="s">
        <v>2</v>
      </c>
      <c r="D14">
        <v>1</v>
      </c>
      <c r="G14">
        <v>2</v>
      </c>
      <c r="H14">
        <v>100</v>
      </c>
    </row>
    <row r="15" spans="1:8" x14ac:dyDescent="0.3">
      <c r="A15" t="s">
        <v>18</v>
      </c>
      <c r="B15" t="s">
        <v>2</v>
      </c>
      <c r="D15">
        <v>1.25</v>
      </c>
    </row>
    <row r="16" spans="1:8" x14ac:dyDescent="0.3">
      <c r="A16" t="s">
        <v>20</v>
      </c>
      <c r="B16" t="s">
        <v>2</v>
      </c>
      <c r="E16">
        <v>1</v>
      </c>
      <c r="F16">
        <v>70</v>
      </c>
      <c r="G16">
        <v>1.5</v>
      </c>
      <c r="H16">
        <v>70</v>
      </c>
    </row>
    <row r="17" spans="1:8" x14ac:dyDescent="0.3">
      <c r="A17" t="s">
        <v>21</v>
      </c>
      <c r="B17" t="s">
        <v>2</v>
      </c>
      <c r="E17">
        <v>1</v>
      </c>
      <c r="F17">
        <v>90</v>
      </c>
    </row>
    <row r="18" spans="1:8" x14ac:dyDescent="0.3">
      <c r="A18" t="s">
        <v>22</v>
      </c>
      <c r="B18" t="s">
        <v>2</v>
      </c>
      <c r="E18">
        <v>1</v>
      </c>
      <c r="F18">
        <v>50</v>
      </c>
    </row>
    <row r="19" spans="1:8" x14ac:dyDescent="0.3">
      <c r="A19" t="s">
        <v>23</v>
      </c>
      <c r="B19" t="s">
        <v>2</v>
      </c>
      <c r="E19">
        <v>1</v>
      </c>
      <c r="F19">
        <v>80</v>
      </c>
      <c r="G19">
        <v>2</v>
      </c>
      <c r="H19">
        <v>90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Vize</vt:lpstr>
      <vt:lpstr>Final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2017-12-03T21:16:06Z</dcterms:modified>
</cp:coreProperties>
</file>