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J34" i="2" l="1"/>
  <c r="R34" i="2" s="1"/>
  <c r="S34" i="2" s="1"/>
  <c r="O34" i="2"/>
  <c r="P34" i="2"/>
  <c r="J35" i="2"/>
  <c r="O35" i="2"/>
  <c r="P35" i="2" s="1"/>
  <c r="J36" i="2"/>
  <c r="O36" i="2"/>
  <c r="P36" i="2"/>
  <c r="R36" i="2"/>
  <c r="S36" i="2"/>
  <c r="J37" i="2"/>
  <c r="O37" i="2"/>
  <c r="P37" i="2" s="1"/>
  <c r="R37" i="2" s="1"/>
  <c r="S37" i="2" s="1"/>
  <c r="J38" i="2"/>
  <c r="R38" i="2" s="1"/>
  <c r="S38" i="2" s="1"/>
  <c r="O38" i="2"/>
  <c r="P38" i="2"/>
  <c r="J39" i="2"/>
  <c r="O39" i="2"/>
  <c r="P39" i="2"/>
  <c r="R39" i="2"/>
  <c r="S39" i="2"/>
  <c r="J40" i="2"/>
  <c r="R40" i="2" s="1"/>
  <c r="S40" i="2" s="1"/>
  <c r="O40" i="2"/>
  <c r="P40" i="2"/>
  <c r="J41" i="2"/>
  <c r="O41" i="2"/>
  <c r="P41" i="2"/>
  <c r="R41" i="2"/>
  <c r="S41" i="2" s="1"/>
  <c r="J42" i="2"/>
  <c r="R42" i="2" s="1"/>
  <c r="S42" i="2" s="1"/>
  <c r="O42" i="2"/>
  <c r="P42" i="2"/>
  <c r="J3" i="2"/>
  <c r="R3" i="2" s="1"/>
  <c r="S3" i="2" s="1"/>
  <c r="O3" i="2"/>
  <c r="P3" i="2"/>
  <c r="J4" i="2"/>
  <c r="O4" i="2"/>
  <c r="P4" i="2"/>
  <c r="R4" i="2" s="1"/>
  <c r="S4" i="2" s="1"/>
  <c r="J5" i="2"/>
  <c r="O5" i="2"/>
  <c r="P5" i="2" s="1"/>
  <c r="R5" i="2" s="1"/>
  <c r="S5" i="2" s="1"/>
  <c r="J6" i="2"/>
  <c r="O6" i="2"/>
  <c r="P6" i="2" s="1"/>
  <c r="J7" i="2"/>
  <c r="R7" i="2" s="1"/>
  <c r="S7" i="2" s="1"/>
  <c r="O7" i="2"/>
  <c r="P7" i="2"/>
  <c r="J8" i="2"/>
  <c r="O8" i="2"/>
  <c r="P8" i="2"/>
  <c r="R8" i="2"/>
  <c r="S8" i="2" s="1"/>
  <c r="J9" i="2"/>
  <c r="O9" i="2"/>
  <c r="P9" i="2" s="1"/>
  <c r="J10" i="2"/>
  <c r="O10" i="2"/>
  <c r="P10" i="2" s="1"/>
  <c r="R10" i="2" s="1"/>
  <c r="S10" i="2" s="1"/>
  <c r="J11" i="2"/>
  <c r="R11" i="2" s="1"/>
  <c r="S11" i="2" s="1"/>
  <c r="O11" i="2"/>
  <c r="P11" i="2"/>
  <c r="J12" i="2"/>
  <c r="O12" i="2"/>
  <c r="P12" i="2"/>
  <c r="R12" i="2" s="1"/>
  <c r="S12" i="2" s="1"/>
  <c r="J13" i="2"/>
  <c r="O13" i="2"/>
  <c r="P13" i="2"/>
  <c r="R13" i="2" s="1"/>
  <c r="S13" i="2" s="1"/>
  <c r="J14" i="2"/>
  <c r="O14" i="2"/>
  <c r="P14" i="2" s="1"/>
  <c r="J15" i="2"/>
  <c r="O15" i="2"/>
  <c r="P15" i="2"/>
  <c r="R15" i="2"/>
  <c r="S15" i="2" s="1"/>
  <c r="J16" i="2"/>
  <c r="O16" i="2"/>
  <c r="P16" i="2"/>
  <c r="R16" i="2"/>
  <c r="S16" i="2" s="1"/>
  <c r="J17" i="2"/>
  <c r="O17" i="2"/>
  <c r="P17" i="2" s="1"/>
  <c r="J18" i="2"/>
  <c r="O18" i="2"/>
  <c r="P18" i="2" s="1"/>
  <c r="R18" i="2" s="1"/>
  <c r="S18" i="2" s="1"/>
  <c r="J19" i="2"/>
  <c r="R19" i="2" s="1"/>
  <c r="S19" i="2" s="1"/>
  <c r="O19" i="2"/>
  <c r="P19" i="2"/>
  <c r="J20" i="2"/>
  <c r="O20" i="2"/>
  <c r="P20" i="2"/>
  <c r="R20" i="2"/>
  <c r="S20" i="2" s="1"/>
  <c r="J21" i="2"/>
  <c r="O21" i="2"/>
  <c r="P21" i="2"/>
  <c r="R21" i="2" s="1"/>
  <c r="S21" i="2" s="1"/>
  <c r="J22" i="2"/>
  <c r="O22" i="2"/>
  <c r="P22" i="2" s="1"/>
  <c r="J23" i="2"/>
  <c r="O23" i="2"/>
  <c r="P23" i="2"/>
  <c r="R23" i="2"/>
  <c r="S23" i="2"/>
  <c r="J24" i="2"/>
  <c r="O24" i="2"/>
  <c r="P24" i="2"/>
  <c r="R24" i="2"/>
  <c r="S24" i="2" s="1"/>
  <c r="J25" i="2"/>
  <c r="R25" i="2" s="1"/>
  <c r="S25" i="2" s="1"/>
  <c r="O25" i="2"/>
  <c r="P25" i="2"/>
  <c r="J26" i="2"/>
  <c r="O26" i="2"/>
  <c r="P26" i="2" s="1"/>
  <c r="R26" i="2" s="1"/>
  <c r="S26" i="2" s="1"/>
  <c r="J27" i="2"/>
  <c r="R27" i="2" s="1"/>
  <c r="S27" i="2" s="1"/>
  <c r="O27" i="2"/>
  <c r="P27" i="2"/>
  <c r="J28" i="2"/>
  <c r="O28" i="2"/>
  <c r="P28" i="2"/>
  <c r="R28" i="2"/>
  <c r="S28" i="2" s="1"/>
  <c r="J29" i="2"/>
  <c r="O29" i="2"/>
  <c r="P29" i="2"/>
  <c r="R29" i="2" s="1"/>
  <c r="S29" i="2" s="1"/>
  <c r="J30" i="2"/>
  <c r="O30" i="2"/>
  <c r="P30" i="2" s="1"/>
  <c r="J31" i="2"/>
  <c r="O31" i="2"/>
  <c r="P31" i="2"/>
  <c r="R31" i="2"/>
  <c r="S31" i="2"/>
  <c r="J32" i="2"/>
  <c r="O32" i="2"/>
  <c r="P32" i="2"/>
  <c r="R32" i="2"/>
  <c r="S32" i="2" s="1"/>
  <c r="J33" i="2"/>
  <c r="R33" i="2" s="1"/>
  <c r="S33" i="2" s="1"/>
  <c r="O33" i="2"/>
  <c r="P33" i="2"/>
  <c r="R35" i="2" l="1"/>
  <c r="S35" i="2" s="1"/>
  <c r="R22" i="2"/>
  <c r="S22" i="2" s="1"/>
  <c r="R14" i="2"/>
  <c r="S14" i="2" s="1"/>
  <c r="R9" i="2"/>
  <c r="S9" i="2" s="1"/>
  <c r="R30" i="2"/>
  <c r="S30" i="2" s="1"/>
  <c r="R17" i="2"/>
  <c r="S17" i="2" s="1"/>
  <c r="R6" i="2"/>
  <c r="S6" i="2" s="1"/>
  <c r="L3" i="1"/>
  <c r="R4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16" i="1"/>
  <c r="R23" i="1"/>
  <c r="R24" i="1"/>
  <c r="R25" i="1"/>
  <c r="R26" i="1"/>
  <c r="R27" i="1"/>
  <c r="R3" i="1"/>
  <c r="U26" i="1" l="1"/>
  <c r="U13" i="1"/>
  <c r="U5" i="1"/>
  <c r="U9" i="1"/>
  <c r="U10" i="1"/>
  <c r="U6" i="1"/>
  <c r="U8" i="1"/>
  <c r="U4" i="1"/>
  <c r="U7" i="1"/>
  <c r="U11" i="1"/>
  <c r="U23" i="1"/>
  <c r="U14" i="1"/>
  <c r="U12" i="1"/>
  <c r="U16" i="1"/>
  <c r="U18" i="1"/>
  <c r="U15" i="1"/>
  <c r="U17" i="1"/>
  <c r="U19" i="1"/>
  <c r="U20" i="1"/>
  <c r="U25" i="1"/>
  <c r="U22" i="1"/>
  <c r="U24" i="1"/>
  <c r="U21" i="1"/>
  <c r="U27" i="1"/>
  <c r="U3" i="1"/>
  <c r="L12" i="1" l="1"/>
  <c r="L7" i="1"/>
  <c r="L11" i="1"/>
  <c r="L23" i="1"/>
  <c r="L14" i="1"/>
  <c r="L16" i="1"/>
  <c r="L18" i="1"/>
  <c r="L15" i="1"/>
  <c r="L17" i="1"/>
  <c r="L5" i="1"/>
  <c r="L9" i="1"/>
  <c r="L10" i="1"/>
  <c r="L6" i="1"/>
  <c r="L8" i="1"/>
  <c r="L4" i="1"/>
  <c r="L19" i="1"/>
  <c r="L22" i="1"/>
  <c r="L20" i="1"/>
  <c r="L21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6" i="1"/>
  <c r="L13" i="1"/>
  <c r="X25" i="1" l="1"/>
  <c r="R42" i="1"/>
  <c r="X42" i="1" s="1"/>
  <c r="R35" i="1"/>
  <c r="R36" i="1"/>
  <c r="R37" i="1"/>
  <c r="R38" i="1"/>
  <c r="R39" i="1"/>
  <c r="R40" i="1"/>
  <c r="R41" i="1"/>
  <c r="X39" i="1" l="1"/>
  <c r="X14" i="1"/>
  <c r="X13" i="1"/>
  <c r="X23" i="1"/>
  <c r="X40" i="1"/>
  <c r="X21" i="1"/>
  <c r="X19" i="1"/>
  <c r="X41" i="1"/>
  <c r="X12" i="1"/>
  <c r="X26" i="1"/>
  <c r="X4" i="1" l="1"/>
  <c r="X38" i="1"/>
  <c r="X11" i="1"/>
  <c r="X36" i="1" l="1"/>
  <c r="X7" i="1"/>
  <c r="X27" i="1"/>
  <c r="X3" i="1"/>
  <c r="X10" i="1"/>
  <c r="X6" i="1"/>
  <c r="X5" i="1"/>
  <c r="X30" i="1"/>
  <c r="X16" i="1"/>
  <c r="X29" i="1"/>
  <c r="X34" i="1"/>
  <c r="X31" i="1"/>
  <c r="X8" i="1"/>
  <c r="X20" i="1"/>
  <c r="X22" i="1"/>
  <c r="X15" i="1" l="1"/>
  <c r="X33" i="1"/>
  <c r="X9" i="1"/>
  <c r="X18" i="1"/>
  <c r="X17" i="1"/>
  <c r="X32" i="1"/>
  <c r="X37" i="1"/>
  <c r="X28" i="1"/>
  <c r="X24" i="1"/>
  <c r="X35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<sst xmlns="http://schemas.openxmlformats.org/spreadsheetml/2006/main" count="271" uniqueCount="130">
  <si>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</si>
  <si>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</si>
  <si>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</si>
  <si>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</si>
  <si>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</si>
  <si>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</si>
  <si>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</si>
  <si>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</si>
  <si>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</si>
  <si>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</si>
  <si>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</si>
  <si>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</si>
  <si>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</si>
  <si>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</si>
  <si>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</si>
  <si>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</si>
  <si>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</si>
  <si>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</si>
  <si>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</si>
  <si>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</si>
  <si>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</si>
  <si>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</si>
  <si>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</si>
  <si>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</si>
  <si>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</si>
  <si>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</si>
  <si>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</si>
  <si>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</si>
  <si>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</si>
  <si>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</si>
  <si>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</si>
  <si>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</si>
  <si>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</si>
  <si>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</si>
  <si>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SINAV (%30)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</si>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</sst>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6" xfId="0" applyNumberFormat="1" applyFont="1" applyBorder="1" applyAlignment="1"/>
    <xf numFmtId="0" fontId="3" fillId="0" borderId="1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64" fontId="4" fillId="0" borderId="19" xfId="0" applyNumberFormat="1" applyFont="1" applyBorder="1" applyAlignment="1"/>
    <xf numFmtId="164" fontId="4" fillId="0" borderId="20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1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6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63"/>
  <sheetViews>
    <sheetView tabSelected="1" zoomScaleNormal="100" workbookViewId="0">
      <pane ySplit="2" topLeftCell="A3" activePane="bottomLeft" state="frozen"/>
      <selection pane="bottomLeft" activeCell="AB18" sqref="AB1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0" bestFit="1" customWidth="1"/>
    <col min="6" max="7" width="2.88671875" style="50" bestFit="1" customWidth="1"/>
    <col min="8" max="9" width="2.88671875" style="51" bestFit="1" customWidth="1"/>
    <col min="10" max="10" width="2.44140625" style="51" customWidth="1"/>
    <col min="11" max="11" width="2.88671875" style="42" bestFit="1" customWidth="1"/>
    <col min="12" max="12" width="6.88671875" style="1" customWidth="1"/>
    <col min="13" max="13" width="3.109375" style="1" bestFit="1" customWidth="1"/>
    <col min="14" max="14" width="2.77734375" style="72" bestFit="1" customWidth="1"/>
    <col min="15" max="15" width="2.77734375" style="1" bestFit="1" customWidth="1"/>
    <col min="16" max="16" width="2.77734375" style="1" customWidth="1"/>
    <col min="17" max="17" width="2.5546875" style="1" customWidth="1"/>
    <col min="18" max="18" width="4.77734375" style="1" customWidth="1"/>
    <col min="19" max="20" width="2.77734375" style="1" bestFit="1" customWidth="1"/>
    <col min="21" max="21" width="5.77734375" style="1" bestFit="1" customWidth="1"/>
    <col min="22" max="22" width="7" style="1" bestFit="1" customWidth="1"/>
    <col min="23" max="23" width="7" style="1" customWidth="1"/>
    <col min="24" max="24" width="5.77734375" style="1" customWidth="1"/>
    <col min="25" max="16384" width="8.88671875" style="1"/>
  </cols>
  <sheetData>
    <row r="1" spans="1:24" s="4" customFormat="1" ht="22.2" customHeight="1" thickBot="1" x14ac:dyDescent="0.3">
      <c r="A1" s="28">
        <v>4</v>
      </c>
      <c r="B1" s="18"/>
      <c r="C1" s="27"/>
      <c r="D1" s="74" t="s">
        <v>36</v>
      </c>
      <c r="E1" s="75"/>
      <c r="F1" s="75"/>
      <c r="G1" s="75"/>
      <c r="H1" s="75"/>
      <c r="I1" s="75"/>
      <c r="J1" s="75"/>
      <c r="K1" s="75"/>
      <c r="L1" s="76"/>
      <c r="M1" s="74" t="s">
        <v>37</v>
      </c>
      <c r="N1" s="75"/>
      <c r="O1" s="75"/>
      <c r="P1" s="75"/>
      <c r="Q1" s="75"/>
      <c r="R1" s="76"/>
      <c r="S1" s="74" t="s">
        <v>38</v>
      </c>
      <c r="T1" s="75"/>
      <c r="U1" s="76"/>
      <c r="V1" s="17" t="s">
        <v>34</v>
      </c>
      <c r="W1" s="35" t="s">
        <v>42</v>
      </c>
      <c r="X1" s="19" t="s">
        <v>31</v>
      </c>
    </row>
    <row r="2" spans="1:24" s="5" customFormat="1" ht="11.4" customHeight="1" x14ac:dyDescent="0.25">
      <c r="A2" s="22" t="s">
        <v>29</v>
      </c>
      <c r="B2" s="10" t="s">
        <v>0</v>
      </c>
      <c r="C2" s="23" t="s">
        <v>1</v>
      </c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39" t="s">
        <v>129</v>
      </c>
      <c r="L2" s="26" t="s">
        <v>30</v>
      </c>
      <c r="M2" s="24">
        <v>3</v>
      </c>
      <c r="N2" s="25">
        <v>5</v>
      </c>
      <c r="O2" s="25">
        <v>6</v>
      </c>
      <c r="P2" s="25">
        <v>7</v>
      </c>
      <c r="Q2" s="67" t="s">
        <v>129</v>
      </c>
      <c r="R2" s="26" t="s">
        <v>30</v>
      </c>
      <c r="S2" s="24">
        <v>1</v>
      </c>
      <c r="T2" s="25">
        <v>2</v>
      </c>
      <c r="U2" s="26" t="s">
        <v>30</v>
      </c>
      <c r="V2" s="24" t="s">
        <v>33</v>
      </c>
      <c r="W2" s="37" t="s">
        <v>41</v>
      </c>
      <c r="X2" s="19" t="s">
        <v>32</v>
      </c>
    </row>
    <row r="3" spans="1:24" ht="12.6" customHeight="1" x14ac:dyDescent="0.25">
      <c r="A3" s="20" t="s">
        <v>84</v>
      </c>
      <c r="B3" s="3" t="s">
        <v>85</v>
      </c>
      <c r="C3" s="11" t="s">
        <v>86</v>
      </c>
      <c r="D3" s="45">
        <v>2</v>
      </c>
      <c r="E3" s="46">
        <v>2</v>
      </c>
      <c r="F3" s="46">
        <v>2</v>
      </c>
      <c r="G3" s="46" t="s">
        <v>129</v>
      </c>
      <c r="H3" s="46">
        <v>2</v>
      </c>
      <c r="I3" s="46">
        <v>2</v>
      </c>
      <c r="J3" s="46"/>
      <c r="K3" s="40">
        <v>1</v>
      </c>
      <c r="L3" s="16">
        <f t="shared" ref="L3:L41" si="0">SUM(D3:J3)*50/(A$1-K3)</f>
        <v>166.66666666666666</v>
      </c>
      <c r="M3" s="14">
        <v>100</v>
      </c>
      <c r="N3" s="69">
        <v>100</v>
      </c>
      <c r="O3" s="6"/>
      <c r="P3" s="6"/>
      <c r="Q3" s="68">
        <v>0</v>
      </c>
      <c r="R3" s="16">
        <f t="shared" ref="R3:R27" si="1">SUM(M3:P3)/(2-Q3)</f>
        <v>100</v>
      </c>
      <c r="S3" s="14">
        <v>60</v>
      </c>
      <c r="T3" s="14"/>
      <c r="U3" s="16">
        <f t="shared" ref="U3:U27" si="2">SUM(S3:T3)/1</f>
        <v>60</v>
      </c>
      <c r="V3" s="6"/>
      <c r="W3" s="38"/>
      <c r="X3" s="21">
        <f>L3*0.2+R3*0.25+U3*0.25+V3*0.3+W3*0.15</f>
        <v>73.333333333333343</v>
      </c>
    </row>
    <row r="4" spans="1:24" ht="12.6" customHeight="1" x14ac:dyDescent="0.25">
      <c r="A4" s="20" t="s">
        <v>101</v>
      </c>
      <c r="B4" s="3" t="s">
        <v>102</v>
      </c>
      <c r="C4" s="11" t="s">
        <v>103</v>
      </c>
      <c r="D4" s="45">
        <v>2</v>
      </c>
      <c r="E4" s="46">
        <v>2</v>
      </c>
      <c r="F4" s="46">
        <v>2</v>
      </c>
      <c r="G4" s="46">
        <v>2</v>
      </c>
      <c r="H4" s="46">
        <v>2</v>
      </c>
      <c r="I4" s="46">
        <v>2</v>
      </c>
      <c r="J4" s="46"/>
      <c r="K4" s="40">
        <v>0</v>
      </c>
      <c r="L4" s="16">
        <f t="shared" si="0"/>
        <v>150</v>
      </c>
      <c r="M4" s="14">
        <v>100</v>
      </c>
      <c r="N4" s="69">
        <v>100</v>
      </c>
      <c r="O4" s="6"/>
      <c r="P4" s="6"/>
      <c r="Q4" s="68">
        <v>0</v>
      </c>
      <c r="R4" s="16">
        <f t="shared" si="1"/>
        <v>100</v>
      </c>
      <c r="S4" s="14">
        <v>60</v>
      </c>
      <c r="T4" s="14"/>
      <c r="U4" s="16">
        <f t="shared" si="2"/>
        <v>60</v>
      </c>
      <c r="V4" s="6"/>
      <c r="W4" s="38"/>
      <c r="X4" s="21">
        <f>L4*0.2+R4*0.25+U4*0.25+V4*0.3+W4*0.1</f>
        <v>70</v>
      </c>
    </row>
    <row r="5" spans="1:24" ht="12.6" customHeight="1" x14ac:dyDescent="0.25">
      <c r="A5" s="20" t="s">
        <v>53</v>
      </c>
      <c r="B5" s="3" t="s">
        <v>54</v>
      </c>
      <c r="C5" s="11" t="s">
        <v>55</v>
      </c>
      <c r="D5" s="45">
        <v>2</v>
      </c>
      <c r="E5" s="46">
        <v>2</v>
      </c>
      <c r="F5" s="46">
        <v>2</v>
      </c>
      <c r="G5" s="46">
        <v>2</v>
      </c>
      <c r="H5" s="46">
        <v>2</v>
      </c>
      <c r="I5" s="46">
        <v>2</v>
      </c>
      <c r="J5" s="46"/>
      <c r="K5" s="40">
        <v>0</v>
      </c>
      <c r="L5" s="16">
        <f t="shared" si="0"/>
        <v>150</v>
      </c>
      <c r="M5" s="14">
        <v>100</v>
      </c>
      <c r="N5" s="69">
        <v>95</v>
      </c>
      <c r="O5" s="6"/>
      <c r="P5" s="6"/>
      <c r="Q5" s="68">
        <v>0</v>
      </c>
      <c r="R5" s="16">
        <f t="shared" si="1"/>
        <v>97.5</v>
      </c>
      <c r="S5" s="14">
        <v>60</v>
      </c>
      <c r="T5" s="14"/>
      <c r="U5" s="16">
        <f t="shared" si="2"/>
        <v>60</v>
      </c>
      <c r="V5" s="6"/>
      <c r="W5" s="38"/>
      <c r="X5" s="21">
        <f>L5*0.2+R5*0.25+U5*0.25+V5*0.3+W5*0.15</f>
        <v>69.375</v>
      </c>
    </row>
    <row r="6" spans="1:24" ht="12.6" customHeight="1" x14ac:dyDescent="0.25">
      <c r="A6" s="20" t="s">
        <v>95</v>
      </c>
      <c r="B6" s="3" t="s">
        <v>96</v>
      </c>
      <c r="C6" s="11" t="s">
        <v>97</v>
      </c>
      <c r="D6" s="45">
        <v>2</v>
      </c>
      <c r="E6" s="46">
        <v>2</v>
      </c>
      <c r="F6" s="46">
        <v>2</v>
      </c>
      <c r="G6" s="46">
        <v>2</v>
      </c>
      <c r="H6" s="46">
        <v>2</v>
      </c>
      <c r="I6" s="46">
        <v>1.9</v>
      </c>
      <c r="J6" s="46"/>
      <c r="K6" s="40">
        <v>0</v>
      </c>
      <c r="L6" s="16">
        <f t="shared" si="0"/>
        <v>148.75</v>
      </c>
      <c r="M6" s="14">
        <v>100</v>
      </c>
      <c r="N6" s="69">
        <v>95</v>
      </c>
      <c r="O6" s="6"/>
      <c r="P6" s="6"/>
      <c r="Q6" s="68">
        <v>0</v>
      </c>
      <c r="R6" s="16">
        <f t="shared" si="1"/>
        <v>97.5</v>
      </c>
      <c r="S6" s="14">
        <v>60</v>
      </c>
      <c r="T6" s="14"/>
      <c r="U6" s="16">
        <f t="shared" si="2"/>
        <v>60</v>
      </c>
      <c r="V6" s="6"/>
      <c r="W6" s="38"/>
      <c r="X6" s="21">
        <f>L6*0.2+R6*0.25+U6*0.25+V6*0.3+W6*0.1</f>
        <v>69.125</v>
      </c>
    </row>
    <row r="7" spans="1:24" ht="12.6" customHeight="1" x14ac:dyDescent="0.25">
      <c r="A7" s="20" t="s">
        <v>87</v>
      </c>
      <c r="B7" s="3" t="s">
        <v>88</v>
      </c>
      <c r="C7" s="11" t="s">
        <v>89</v>
      </c>
      <c r="D7" s="45">
        <v>2</v>
      </c>
      <c r="E7" s="46">
        <v>2</v>
      </c>
      <c r="F7" s="46">
        <v>2</v>
      </c>
      <c r="G7" s="46">
        <v>2</v>
      </c>
      <c r="H7" s="46">
        <v>2</v>
      </c>
      <c r="I7" s="46">
        <v>2</v>
      </c>
      <c r="J7" s="46"/>
      <c r="K7" s="40">
        <v>0</v>
      </c>
      <c r="L7" s="16">
        <f t="shared" si="0"/>
        <v>150</v>
      </c>
      <c r="M7" s="14">
        <v>95</v>
      </c>
      <c r="N7" s="69">
        <v>100</v>
      </c>
      <c r="O7" s="6"/>
      <c r="P7" s="6"/>
      <c r="Q7" s="68">
        <v>0</v>
      </c>
      <c r="R7" s="16">
        <f t="shared" si="1"/>
        <v>97.5</v>
      </c>
      <c r="S7" s="14">
        <v>60</v>
      </c>
      <c r="T7" s="14"/>
      <c r="U7" s="16">
        <f t="shared" si="2"/>
        <v>60</v>
      </c>
      <c r="V7" s="6"/>
      <c r="W7" s="38"/>
      <c r="X7" s="21">
        <f>L7*0.2+R7*0.25+U7*0.25+V7*0.3+W7*0.15</f>
        <v>69.375</v>
      </c>
    </row>
    <row r="8" spans="1:24" ht="12.6" customHeight="1" x14ac:dyDescent="0.25">
      <c r="A8" s="20" t="s">
        <v>98</v>
      </c>
      <c r="B8" s="3" t="s">
        <v>99</v>
      </c>
      <c r="C8" s="11" t="s">
        <v>100</v>
      </c>
      <c r="D8" s="45">
        <v>2</v>
      </c>
      <c r="E8" s="46">
        <v>2</v>
      </c>
      <c r="F8" s="46">
        <v>2</v>
      </c>
      <c r="G8" s="46">
        <v>2</v>
      </c>
      <c r="H8" s="46">
        <v>1.8</v>
      </c>
      <c r="I8" s="46">
        <v>2</v>
      </c>
      <c r="J8" s="46"/>
      <c r="K8" s="40">
        <v>0</v>
      </c>
      <c r="L8" s="16">
        <f t="shared" si="0"/>
        <v>147.5</v>
      </c>
      <c r="M8" s="14">
        <v>100</v>
      </c>
      <c r="N8" s="69">
        <v>95</v>
      </c>
      <c r="O8" s="6"/>
      <c r="P8" s="6"/>
      <c r="Q8" s="68">
        <v>0</v>
      </c>
      <c r="R8" s="16">
        <f t="shared" si="1"/>
        <v>97.5</v>
      </c>
      <c r="S8" s="14">
        <v>60</v>
      </c>
      <c r="T8" s="14"/>
      <c r="U8" s="16">
        <f t="shared" si="2"/>
        <v>60</v>
      </c>
      <c r="V8" s="6"/>
      <c r="W8" s="38"/>
      <c r="X8" s="21">
        <f>L8*0.2+R8*0.25+U8*0.25+V8*0.3+W8*0.1</f>
        <v>68.875</v>
      </c>
    </row>
    <row r="9" spans="1:24" ht="12.6" customHeight="1" x14ac:dyDescent="0.25">
      <c r="A9" s="20" t="s">
        <v>48</v>
      </c>
      <c r="B9" s="3" t="s">
        <v>46</v>
      </c>
      <c r="C9" s="11" t="s">
        <v>47</v>
      </c>
      <c r="D9" s="45">
        <v>2</v>
      </c>
      <c r="E9" s="46">
        <v>2</v>
      </c>
      <c r="F9" s="46">
        <v>2</v>
      </c>
      <c r="G9" s="46">
        <v>2</v>
      </c>
      <c r="H9" s="46">
        <v>1.9</v>
      </c>
      <c r="I9" s="46">
        <v>2</v>
      </c>
      <c r="J9" s="46"/>
      <c r="K9" s="40">
        <v>0</v>
      </c>
      <c r="L9" s="16">
        <f t="shared" si="0"/>
        <v>148.75</v>
      </c>
      <c r="M9" s="14">
        <v>100</v>
      </c>
      <c r="N9" s="69">
        <v>90</v>
      </c>
      <c r="O9" s="6"/>
      <c r="P9" s="6"/>
      <c r="Q9" s="68">
        <v>0</v>
      </c>
      <c r="R9" s="16">
        <f t="shared" si="1"/>
        <v>95</v>
      </c>
      <c r="S9" s="14">
        <v>60</v>
      </c>
      <c r="T9" s="14"/>
      <c r="U9" s="16">
        <f t="shared" si="2"/>
        <v>60</v>
      </c>
      <c r="V9" s="6"/>
      <c r="W9" s="38"/>
      <c r="X9" s="21">
        <f>L9*0.2+R9*0.25+U9*0.25+V9*0.3+W9*0.15</f>
        <v>68.5</v>
      </c>
    </row>
    <row r="10" spans="1:24" ht="12.6" customHeight="1" x14ac:dyDescent="0.25">
      <c r="A10" s="20" t="s">
        <v>51</v>
      </c>
      <c r="B10" s="3" t="s">
        <v>49</v>
      </c>
      <c r="C10" s="11" t="s">
        <v>50</v>
      </c>
      <c r="D10" s="45">
        <v>2</v>
      </c>
      <c r="E10" s="46">
        <v>2</v>
      </c>
      <c r="F10" s="46">
        <v>2</v>
      </c>
      <c r="G10" s="46">
        <v>2</v>
      </c>
      <c r="H10" s="46">
        <v>1.9</v>
      </c>
      <c r="I10" s="46">
        <v>2</v>
      </c>
      <c r="J10" s="46"/>
      <c r="K10" s="40">
        <v>0</v>
      </c>
      <c r="L10" s="16">
        <f t="shared" si="0"/>
        <v>148.75</v>
      </c>
      <c r="M10" s="14">
        <v>100</v>
      </c>
      <c r="N10" s="69">
        <v>90</v>
      </c>
      <c r="O10" s="6"/>
      <c r="P10" s="6"/>
      <c r="Q10" s="68">
        <v>0</v>
      </c>
      <c r="R10" s="16">
        <f t="shared" si="1"/>
        <v>95</v>
      </c>
      <c r="S10" s="14">
        <v>60</v>
      </c>
      <c r="T10" s="14"/>
      <c r="U10" s="16">
        <f t="shared" si="2"/>
        <v>60</v>
      </c>
      <c r="V10" s="6"/>
      <c r="W10" s="38"/>
      <c r="X10" s="21">
        <f>L10*0.2+R10*0.25+U10*0.25+V10*0.3+W10*0.15</f>
        <v>68.5</v>
      </c>
    </row>
    <row r="11" spans="1:24" ht="12.6" customHeight="1" x14ac:dyDescent="0.25">
      <c r="A11" s="20" t="s">
        <v>107</v>
      </c>
      <c r="B11" s="3" t="s">
        <v>108</v>
      </c>
      <c r="C11" s="11" t="s">
        <v>109</v>
      </c>
      <c r="D11" s="45">
        <v>2</v>
      </c>
      <c r="E11" s="46">
        <v>2</v>
      </c>
      <c r="F11" s="46">
        <v>2</v>
      </c>
      <c r="G11" s="46">
        <v>2</v>
      </c>
      <c r="H11" s="46">
        <v>2</v>
      </c>
      <c r="I11" s="46">
        <v>2</v>
      </c>
      <c r="J11" s="46"/>
      <c r="K11" s="40">
        <v>0</v>
      </c>
      <c r="L11" s="16">
        <f t="shared" si="0"/>
        <v>150</v>
      </c>
      <c r="M11" s="14">
        <v>85</v>
      </c>
      <c r="N11" s="69">
        <v>100</v>
      </c>
      <c r="O11" s="6"/>
      <c r="P11" s="6"/>
      <c r="Q11" s="68">
        <v>0</v>
      </c>
      <c r="R11" s="16">
        <f t="shared" si="1"/>
        <v>92.5</v>
      </c>
      <c r="S11" s="14">
        <v>60</v>
      </c>
      <c r="T11" s="14"/>
      <c r="U11" s="16">
        <f t="shared" si="2"/>
        <v>60</v>
      </c>
      <c r="V11" s="6"/>
      <c r="W11" s="38"/>
      <c r="X11" s="21">
        <f>L11*0.2+R11*0.25+U11*0.25+V11*0.3+W11*0.1</f>
        <v>68.125</v>
      </c>
    </row>
    <row r="12" spans="1:24" ht="12.6" customHeight="1" x14ac:dyDescent="0.25">
      <c r="A12" s="20" t="s">
        <v>125</v>
      </c>
      <c r="B12" s="3" t="s">
        <v>126</v>
      </c>
      <c r="C12" s="11" t="s">
        <v>25</v>
      </c>
      <c r="D12" s="45">
        <v>2</v>
      </c>
      <c r="E12" s="47">
        <v>2</v>
      </c>
      <c r="F12" s="46">
        <v>2</v>
      </c>
      <c r="G12" s="47">
        <v>1.5</v>
      </c>
      <c r="H12" s="47">
        <v>2</v>
      </c>
      <c r="I12" s="47">
        <v>2</v>
      </c>
      <c r="J12" s="47"/>
      <c r="K12" s="40">
        <v>0</v>
      </c>
      <c r="L12" s="16">
        <f t="shared" si="0"/>
        <v>143.75</v>
      </c>
      <c r="M12" s="14">
        <v>100</v>
      </c>
      <c r="N12" s="69">
        <v>95</v>
      </c>
      <c r="O12" s="6"/>
      <c r="P12" s="6"/>
      <c r="Q12" s="68">
        <v>0</v>
      </c>
      <c r="R12" s="16">
        <f t="shared" si="1"/>
        <v>97.5</v>
      </c>
      <c r="S12" s="14">
        <v>60</v>
      </c>
      <c r="T12" s="14"/>
      <c r="U12" s="16">
        <f t="shared" si="2"/>
        <v>60</v>
      </c>
      <c r="V12" s="6"/>
      <c r="W12" s="38"/>
      <c r="X12" s="21">
        <f>L12*0.2+R12*0.25+U12*0.25+V12*0.3+W12*0.1</f>
        <v>68.125</v>
      </c>
    </row>
    <row r="13" spans="1:24" ht="12.6" customHeight="1" x14ac:dyDescent="0.25">
      <c r="A13" s="20" t="s">
        <v>115</v>
      </c>
      <c r="B13" s="3" t="s">
        <v>46</v>
      </c>
      <c r="C13" s="11" t="s">
        <v>114</v>
      </c>
      <c r="D13" s="45">
        <v>2</v>
      </c>
      <c r="E13" s="46">
        <v>2</v>
      </c>
      <c r="F13" s="46">
        <v>2</v>
      </c>
      <c r="G13" s="46">
        <v>2</v>
      </c>
      <c r="H13" s="46">
        <v>2</v>
      </c>
      <c r="I13" s="46">
        <v>2</v>
      </c>
      <c r="J13" s="46"/>
      <c r="K13" s="40">
        <v>0</v>
      </c>
      <c r="L13" s="16">
        <f t="shared" si="0"/>
        <v>150</v>
      </c>
      <c r="M13" s="14">
        <v>100</v>
      </c>
      <c r="N13" s="69">
        <v>80</v>
      </c>
      <c r="O13" s="6"/>
      <c r="P13" s="6"/>
      <c r="Q13" s="68">
        <v>0</v>
      </c>
      <c r="R13" s="16">
        <f t="shared" si="1"/>
        <v>90</v>
      </c>
      <c r="S13" s="14">
        <v>60</v>
      </c>
      <c r="T13" s="14"/>
      <c r="U13" s="16">
        <f t="shared" si="2"/>
        <v>60</v>
      </c>
      <c r="V13" s="6"/>
      <c r="W13" s="38"/>
      <c r="X13" s="21">
        <f>L13*0.2+R13*0.25+U13*0.25+V13*0.3+W13*0.1</f>
        <v>67.5</v>
      </c>
    </row>
    <row r="14" spans="1:24" ht="12.6" customHeight="1" x14ac:dyDescent="0.25">
      <c r="A14" s="20" t="s">
        <v>112</v>
      </c>
      <c r="B14" s="3" t="s">
        <v>113</v>
      </c>
      <c r="C14" s="11" t="s">
        <v>114</v>
      </c>
      <c r="D14" s="45">
        <v>2</v>
      </c>
      <c r="E14" s="46">
        <v>2</v>
      </c>
      <c r="F14" s="46">
        <v>2</v>
      </c>
      <c r="G14" s="46">
        <v>2</v>
      </c>
      <c r="H14" s="46">
        <v>2</v>
      </c>
      <c r="I14" s="46">
        <v>2</v>
      </c>
      <c r="J14" s="46"/>
      <c r="K14" s="40">
        <v>0</v>
      </c>
      <c r="L14" s="16">
        <f t="shared" si="0"/>
        <v>150</v>
      </c>
      <c r="M14" s="14">
        <v>80</v>
      </c>
      <c r="N14" s="69">
        <v>80</v>
      </c>
      <c r="O14" s="6"/>
      <c r="P14" s="6"/>
      <c r="Q14" s="68">
        <v>0</v>
      </c>
      <c r="R14" s="16">
        <f t="shared" si="1"/>
        <v>80</v>
      </c>
      <c r="S14" s="14">
        <v>60</v>
      </c>
      <c r="T14" s="14"/>
      <c r="U14" s="16">
        <f t="shared" si="2"/>
        <v>60</v>
      </c>
      <c r="V14" s="6"/>
      <c r="W14" s="38"/>
      <c r="X14" s="21">
        <f>L14*0.2+R14*0.25+U14*0.25+V14*0.3+W14*0.1</f>
        <v>65</v>
      </c>
    </row>
    <row r="15" spans="1:24" ht="12.6" customHeight="1" x14ac:dyDescent="0.25">
      <c r="A15" s="20" t="s">
        <v>59</v>
      </c>
      <c r="B15" s="3" t="s">
        <v>7</v>
      </c>
      <c r="C15" s="11" t="s">
        <v>60</v>
      </c>
      <c r="D15" s="45">
        <v>0</v>
      </c>
      <c r="E15" s="46">
        <v>2</v>
      </c>
      <c r="F15" s="46">
        <v>2</v>
      </c>
      <c r="G15" s="46">
        <v>2</v>
      </c>
      <c r="H15" s="46">
        <v>2</v>
      </c>
      <c r="I15" s="46">
        <v>2</v>
      </c>
      <c r="J15" s="46"/>
      <c r="K15" s="40">
        <v>0</v>
      </c>
      <c r="L15" s="16">
        <f t="shared" si="0"/>
        <v>125</v>
      </c>
      <c r="M15" s="14">
        <v>100</v>
      </c>
      <c r="N15" s="69">
        <v>100</v>
      </c>
      <c r="O15" s="6"/>
      <c r="P15" s="6"/>
      <c r="Q15" s="68">
        <v>0</v>
      </c>
      <c r="R15" s="16">
        <f t="shared" si="1"/>
        <v>100</v>
      </c>
      <c r="S15" s="14">
        <v>60</v>
      </c>
      <c r="T15" s="14"/>
      <c r="U15" s="16">
        <f t="shared" si="2"/>
        <v>60</v>
      </c>
      <c r="V15" s="6"/>
      <c r="W15" s="38"/>
      <c r="X15" s="21">
        <f>L15*0.2+R15*0.25+U15*0.25+V15*0.3+W15*0.15</f>
        <v>65</v>
      </c>
    </row>
    <row r="16" spans="1:24" ht="12.6" customHeight="1" x14ac:dyDescent="0.25">
      <c r="A16" s="20" t="s">
        <v>56</v>
      </c>
      <c r="B16" s="3" t="s">
        <v>57</v>
      </c>
      <c r="C16" s="11" t="s">
        <v>58</v>
      </c>
      <c r="D16" s="45">
        <v>0</v>
      </c>
      <c r="E16" s="46">
        <v>2</v>
      </c>
      <c r="F16" s="46">
        <v>2</v>
      </c>
      <c r="G16" s="46">
        <v>2</v>
      </c>
      <c r="H16" s="46" t="s">
        <v>129</v>
      </c>
      <c r="I16" s="46">
        <v>2</v>
      </c>
      <c r="J16" s="46"/>
      <c r="K16" s="40">
        <v>1</v>
      </c>
      <c r="L16" s="16">
        <f t="shared" si="0"/>
        <v>133.33333333333334</v>
      </c>
      <c r="M16" s="14">
        <v>100</v>
      </c>
      <c r="N16" s="69" t="s">
        <v>129</v>
      </c>
      <c r="O16" s="6"/>
      <c r="P16" s="6"/>
      <c r="Q16" s="68">
        <v>1</v>
      </c>
      <c r="R16" s="16">
        <f t="shared" si="1"/>
        <v>100</v>
      </c>
      <c r="S16" s="14">
        <v>60</v>
      </c>
      <c r="T16" s="14"/>
      <c r="U16" s="16">
        <f t="shared" si="2"/>
        <v>60</v>
      </c>
      <c r="V16" s="6"/>
      <c r="W16" s="38"/>
      <c r="X16" s="21">
        <f>L16*0.2+R16*0.25+U16*0.25+V16*0.3+W16*0.15</f>
        <v>66.666666666666671</v>
      </c>
    </row>
    <row r="17" spans="1:24" ht="12.6" customHeight="1" x14ac:dyDescent="0.25">
      <c r="A17" s="20" t="s">
        <v>93</v>
      </c>
      <c r="B17" s="3" t="s">
        <v>94</v>
      </c>
      <c r="C17" s="11" t="s">
        <v>35</v>
      </c>
      <c r="D17" s="45">
        <v>0</v>
      </c>
      <c r="E17" s="46">
        <v>2</v>
      </c>
      <c r="F17" s="46">
        <v>2</v>
      </c>
      <c r="G17" s="46">
        <v>2</v>
      </c>
      <c r="H17" s="46">
        <v>2</v>
      </c>
      <c r="I17" s="46">
        <v>2</v>
      </c>
      <c r="J17" s="46"/>
      <c r="K17" s="40">
        <v>0</v>
      </c>
      <c r="L17" s="16">
        <f t="shared" si="0"/>
        <v>125</v>
      </c>
      <c r="M17" s="14">
        <v>100</v>
      </c>
      <c r="N17" s="69">
        <v>95</v>
      </c>
      <c r="O17" s="6"/>
      <c r="P17" s="6"/>
      <c r="Q17" s="68">
        <v>0</v>
      </c>
      <c r="R17" s="16">
        <f t="shared" si="1"/>
        <v>97.5</v>
      </c>
      <c r="S17" s="14">
        <v>60</v>
      </c>
      <c r="T17" s="14"/>
      <c r="U17" s="16">
        <f t="shared" si="2"/>
        <v>60</v>
      </c>
      <c r="V17" s="6"/>
      <c r="W17" s="38"/>
      <c r="X17" s="21">
        <f>L17*0.2+R17*0.25+U17*0.25+V17*0.3+W17*0.15</f>
        <v>64.375</v>
      </c>
    </row>
    <row r="18" spans="1:24" ht="12.6" customHeight="1" x14ac:dyDescent="0.25">
      <c r="A18" s="20" t="s">
        <v>81</v>
      </c>
      <c r="B18" s="3" t="s">
        <v>82</v>
      </c>
      <c r="C18" s="11" t="s">
        <v>83</v>
      </c>
      <c r="D18" s="45">
        <v>0</v>
      </c>
      <c r="E18" s="46">
        <v>2</v>
      </c>
      <c r="F18" s="46">
        <v>2</v>
      </c>
      <c r="G18" s="46">
        <v>2</v>
      </c>
      <c r="H18" s="46">
        <v>2</v>
      </c>
      <c r="I18" s="46">
        <v>2</v>
      </c>
      <c r="J18" s="46"/>
      <c r="K18" s="40">
        <v>0</v>
      </c>
      <c r="L18" s="16">
        <f t="shared" si="0"/>
        <v>125</v>
      </c>
      <c r="M18" s="14">
        <v>100</v>
      </c>
      <c r="N18" s="69">
        <v>80</v>
      </c>
      <c r="O18" s="6"/>
      <c r="P18" s="6"/>
      <c r="Q18" s="68">
        <v>0</v>
      </c>
      <c r="R18" s="16">
        <f t="shared" si="1"/>
        <v>90</v>
      </c>
      <c r="S18" s="14">
        <v>60</v>
      </c>
      <c r="T18" s="14"/>
      <c r="U18" s="16">
        <f t="shared" si="2"/>
        <v>60</v>
      </c>
      <c r="V18" s="6"/>
      <c r="W18" s="38"/>
      <c r="X18" s="21">
        <f>L18*0.2+R18*0.25+U18*0.25+V18*0.3+W18*0.15</f>
        <v>62.5</v>
      </c>
    </row>
    <row r="19" spans="1:24" ht="12.6" customHeight="1" x14ac:dyDescent="0.25">
      <c r="A19" s="20" t="s">
        <v>26</v>
      </c>
      <c r="B19" s="3" t="s">
        <v>27</v>
      </c>
      <c r="C19" s="11" t="s">
        <v>28</v>
      </c>
      <c r="D19" s="48">
        <v>0</v>
      </c>
      <c r="E19" s="47">
        <v>2</v>
      </c>
      <c r="F19" s="47">
        <v>2</v>
      </c>
      <c r="G19" s="47">
        <v>2</v>
      </c>
      <c r="H19" s="47" t="s">
        <v>129</v>
      </c>
      <c r="I19" s="47">
        <v>0</v>
      </c>
      <c r="J19" s="47"/>
      <c r="K19" s="40">
        <v>1</v>
      </c>
      <c r="L19" s="16">
        <f t="shared" si="0"/>
        <v>100</v>
      </c>
      <c r="M19" s="14">
        <v>80</v>
      </c>
      <c r="N19" s="69" t="s">
        <v>129</v>
      </c>
      <c r="O19" s="6"/>
      <c r="P19" s="6"/>
      <c r="Q19" s="68">
        <v>1</v>
      </c>
      <c r="R19" s="16">
        <f t="shared" si="1"/>
        <v>80</v>
      </c>
      <c r="S19" s="14">
        <v>60</v>
      </c>
      <c r="T19" s="14"/>
      <c r="U19" s="16">
        <f t="shared" si="2"/>
        <v>60</v>
      </c>
      <c r="V19" s="6"/>
      <c r="W19" s="38"/>
      <c r="X19" s="21">
        <f>L19*0.2+R19*0.25+U19*0.25+V19*0.3+W19*0.1</f>
        <v>55</v>
      </c>
    </row>
    <row r="20" spans="1:24" ht="12.6" customHeight="1" x14ac:dyDescent="0.25">
      <c r="A20" s="20" t="s">
        <v>66</v>
      </c>
      <c r="B20" s="3" t="s">
        <v>67</v>
      </c>
      <c r="C20" s="11" t="s">
        <v>68</v>
      </c>
      <c r="D20" s="45">
        <v>0</v>
      </c>
      <c r="E20" s="46">
        <v>2</v>
      </c>
      <c r="F20" s="46">
        <v>2</v>
      </c>
      <c r="G20" s="46">
        <v>1.2</v>
      </c>
      <c r="H20" s="46">
        <v>0</v>
      </c>
      <c r="I20" s="46">
        <v>0</v>
      </c>
      <c r="J20" s="46"/>
      <c r="K20" s="40">
        <v>0</v>
      </c>
      <c r="L20" s="16">
        <f t="shared" si="0"/>
        <v>65</v>
      </c>
      <c r="M20" s="14">
        <v>80</v>
      </c>
      <c r="N20" s="69">
        <v>100</v>
      </c>
      <c r="O20" s="6"/>
      <c r="P20" s="6"/>
      <c r="Q20" s="68">
        <v>0</v>
      </c>
      <c r="R20" s="16">
        <f t="shared" si="1"/>
        <v>90</v>
      </c>
      <c r="S20" s="14">
        <v>0</v>
      </c>
      <c r="T20" s="14"/>
      <c r="U20" s="16">
        <f t="shared" si="2"/>
        <v>0</v>
      </c>
      <c r="V20" s="6"/>
      <c r="W20" s="38"/>
      <c r="X20" s="21">
        <f>L20*0.2+R20*0.25+U20*0.25+V20*0.3+W20*0.15</f>
        <v>35.5</v>
      </c>
    </row>
    <row r="21" spans="1:24" ht="12.6" customHeight="1" x14ac:dyDescent="0.25">
      <c r="A21" s="20" t="s">
        <v>120</v>
      </c>
      <c r="B21" s="3" t="s">
        <v>121</v>
      </c>
      <c r="C21" s="11" t="s">
        <v>6</v>
      </c>
      <c r="D21" s="48">
        <v>0</v>
      </c>
      <c r="E21" s="47">
        <v>0</v>
      </c>
      <c r="F21" s="47">
        <v>2</v>
      </c>
      <c r="G21" s="47" t="s">
        <v>129</v>
      </c>
      <c r="H21" s="47">
        <v>2</v>
      </c>
      <c r="I21" s="47">
        <v>0</v>
      </c>
      <c r="J21" s="47"/>
      <c r="K21" s="40">
        <v>1</v>
      </c>
      <c r="L21" s="16">
        <f t="shared" si="0"/>
        <v>66.666666666666671</v>
      </c>
      <c r="M21" s="14">
        <v>80</v>
      </c>
      <c r="N21" s="69">
        <v>85</v>
      </c>
      <c r="O21" s="6"/>
      <c r="P21" s="6"/>
      <c r="Q21" s="68">
        <v>0</v>
      </c>
      <c r="R21" s="16">
        <f t="shared" si="1"/>
        <v>82.5</v>
      </c>
      <c r="S21" s="14">
        <v>0</v>
      </c>
      <c r="T21" s="14"/>
      <c r="U21" s="16">
        <f t="shared" si="2"/>
        <v>0</v>
      </c>
      <c r="V21" s="6"/>
      <c r="W21" s="38"/>
      <c r="X21" s="21">
        <f>L21*0.2+R21*0.25+U21*0.25+V21*0.3+W21*0.1</f>
        <v>33.958333333333336</v>
      </c>
    </row>
    <row r="22" spans="1:24" ht="12.6" customHeight="1" x14ac:dyDescent="0.25">
      <c r="A22" s="20" t="s">
        <v>15</v>
      </c>
      <c r="B22" s="3" t="s">
        <v>16</v>
      </c>
      <c r="C22" s="11" t="s">
        <v>17</v>
      </c>
      <c r="D22" s="45">
        <v>0</v>
      </c>
      <c r="E22" s="45">
        <v>2</v>
      </c>
      <c r="F22" s="46">
        <v>1</v>
      </c>
      <c r="G22" s="46">
        <v>2</v>
      </c>
      <c r="H22" s="46">
        <v>0</v>
      </c>
      <c r="I22" s="46">
        <v>2</v>
      </c>
      <c r="J22" s="46"/>
      <c r="K22" s="40">
        <v>0</v>
      </c>
      <c r="L22" s="16">
        <f t="shared" si="0"/>
        <v>87.5</v>
      </c>
      <c r="M22" s="14">
        <v>50</v>
      </c>
      <c r="N22" s="69">
        <v>0</v>
      </c>
      <c r="O22" s="6"/>
      <c r="P22" s="6"/>
      <c r="Q22" s="68">
        <v>0</v>
      </c>
      <c r="R22" s="16">
        <f t="shared" si="1"/>
        <v>25</v>
      </c>
      <c r="S22" s="14">
        <v>60</v>
      </c>
      <c r="T22" s="14"/>
      <c r="U22" s="16">
        <f t="shared" si="2"/>
        <v>60</v>
      </c>
      <c r="V22" s="6"/>
      <c r="W22" s="38"/>
      <c r="X22" s="21">
        <f>L22*0.2+R22*0.25+U22*0.25+V22*0.3+W22*0.15</f>
        <v>38.75</v>
      </c>
    </row>
    <row r="23" spans="1:24" ht="12.6" customHeight="1" x14ac:dyDescent="0.25">
      <c r="A23" s="20" t="s">
        <v>110</v>
      </c>
      <c r="B23" s="3" t="s">
        <v>116</v>
      </c>
      <c r="C23" s="11" t="s">
        <v>117</v>
      </c>
      <c r="D23" s="45">
        <v>2</v>
      </c>
      <c r="E23" s="46">
        <v>2</v>
      </c>
      <c r="F23" s="46">
        <v>2</v>
      </c>
      <c r="G23" s="46">
        <v>2</v>
      </c>
      <c r="H23" s="46">
        <v>0</v>
      </c>
      <c r="I23" s="46">
        <v>2</v>
      </c>
      <c r="J23" s="46"/>
      <c r="K23" s="40">
        <v>0</v>
      </c>
      <c r="L23" s="16">
        <f t="shared" si="0"/>
        <v>125</v>
      </c>
      <c r="M23" s="14">
        <v>85</v>
      </c>
      <c r="N23" s="69">
        <v>0</v>
      </c>
      <c r="O23" s="6"/>
      <c r="P23" s="6"/>
      <c r="Q23" s="68">
        <v>0</v>
      </c>
      <c r="R23" s="16">
        <f t="shared" si="1"/>
        <v>42.5</v>
      </c>
      <c r="S23" s="14">
        <v>0</v>
      </c>
      <c r="T23" s="14"/>
      <c r="U23" s="16">
        <f t="shared" si="2"/>
        <v>0</v>
      </c>
      <c r="V23" s="6"/>
      <c r="W23" s="38"/>
      <c r="X23" s="21">
        <f>L23*0.2+R23*0.25+U23*0.25+V23*0.3+W23*0.1</f>
        <v>35.625</v>
      </c>
    </row>
    <row r="24" spans="1:24" ht="12.6" customHeight="1" x14ac:dyDescent="0.25">
      <c r="A24" s="20" t="s">
        <v>69</v>
      </c>
      <c r="B24" s="3" t="s">
        <v>70</v>
      </c>
      <c r="C24" s="11" t="s">
        <v>71</v>
      </c>
      <c r="D24" s="45">
        <v>2</v>
      </c>
      <c r="E24" s="46">
        <v>1.7</v>
      </c>
      <c r="F24" s="46">
        <v>0</v>
      </c>
      <c r="G24" s="46">
        <v>2</v>
      </c>
      <c r="H24" s="46">
        <v>0</v>
      </c>
      <c r="I24" s="46">
        <v>2</v>
      </c>
      <c r="J24" s="46"/>
      <c r="K24" s="40">
        <v>0</v>
      </c>
      <c r="L24" s="16">
        <f t="shared" si="0"/>
        <v>96.25</v>
      </c>
      <c r="M24" s="14">
        <v>0</v>
      </c>
      <c r="N24" s="69">
        <v>100</v>
      </c>
      <c r="O24" s="6"/>
      <c r="P24" s="6"/>
      <c r="Q24" s="68">
        <v>0</v>
      </c>
      <c r="R24" s="16">
        <f t="shared" si="1"/>
        <v>50</v>
      </c>
      <c r="S24" s="14">
        <v>0</v>
      </c>
      <c r="T24" s="14"/>
      <c r="U24" s="16">
        <f t="shared" si="2"/>
        <v>0</v>
      </c>
      <c r="V24" s="6"/>
      <c r="W24" s="38"/>
      <c r="X24" s="21">
        <f>L24*0.2+R24*0.25+U24*0.25+V24*0.3+W24*0.15</f>
        <v>31.75</v>
      </c>
    </row>
    <row r="25" spans="1:24" ht="12.6" customHeight="1" x14ac:dyDescent="0.25">
      <c r="A25" s="20" t="s">
        <v>128</v>
      </c>
      <c r="B25" s="3" t="s">
        <v>127</v>
      </c>
      <c r="C25" s="11" t="s">
        <v>3</v>
      </c>
      <c r="D25" s="48">
        <v>0</v>
      </c>
      <c r="E25" s="47">
        <v>0</v>
      </c>
      <c r="F25" s="47">
        <v>2</v>
      </c>
      <c r="G25" s="47">
        <v>2</v>
      </c>
      <c r="H25" s="47">
        <v>0</v>
      </c>
      <c r="I25" s="47">
        <v>0</v>
      </c>
      <c r="J25" s="47"/>
      <c r="K25" s="40">
        <v>0</v>
      </c>
      <c r="L25" s="16">
        <f t="shared" si="0"/>
        <v>50</v>
      </c>
      <c r="M25" s="14">
        <v>100</v>
      </c>
      <c r="N25" s="69">
        <v>0</v>
      </c>
      <c r="O25" s="6"/>
      <c r="P25" s="6"/>
      <c r="Q25" s="68">
        <v>0</v>
      </c>
      <c r="R25" s="16">
        <f t="shared" si="1"/>
        <v>50</v>
      </c>
      <c r="S25" s="14">
        <v>0</v>
      </c>
      <c r="T25" s="14"/>
      <c r="U25" s="16">
        <f t="shared" si="2"/>
        <v>0</v>
      </c>
      <c r="V25" s="6"/>
      <c r="W25" s="38"/>
      <c r="X25" s="21">
        <f>L25*0.2+R25*0.25+U25*0.25+V25*0.3+W25*0.1</f>
        <v>22.5</v>
      </c>
    </row>
    <row r="26" spans="1:24" ht="12.6" customHeight="1" x14ac:dyDescent="0.25">
      <c r="A26" s="20" t="s">
        <v>61</v>
      </c>
      <c r="B26" s="3" t="s">
        <v>62</v>
      </c>
      <c r="C26" s="11" t="s">
        <v>63</v>
      </c>
      <c r="D26" s="48">
        <v>0</v>
      </c>
      <c r="E26" s="47">
        <v>0</v>
      </c>
      <c r="F26" s="47">
        <v>0</v>
      </c>
      <c r="G26" s="47">
        <v>0</v>
      </c>
      <c r="H26" s="47">
        <v>1.7</v>
      </c>
      <c r="I26" s="47">
        <v>2</v>
      </c>
      <c r="J26" s="47"/>
      <c r="K26" s="40">
        <v>0</v>
      </c>
      <c r="L26" s="16">
        <f t="shared" si="0"/>
        <v>46.25</v>
      </c>
      <c r="M26" s="14">
        <v>0</v>
      </c>
      <c r="N26" s="69">
        <v>100</v>
      </c>
      <c r="O26" s="6"/>
      <c r="P26" s="6"/>
      <c r="Q26" s="68">
        <v>0</v>
      </c>
      <c r="R26" s="16">
        <f t="shared" si="1"/>
        <v>50</v>
      </c>
      <c r="S26" s="14">
        <v>0</v>
      </c>
      <c r="T26" s="14"/>
      <c r="U26" s="16">
        <f t="shared" si="2"/>
        <v>0</v>
      </c>
      <c r="V26" s="6"/>
      <c r="W26" s="38"/>
      <c r="X26" s="21">
        <f>L26*0.2+R26*0.25+U26*0.25+V26*0.3+W26*0.1</f>
        <v>21.75</v>
      </c>
    </row>
    <row r="27" spans="1:24" s="63" customFormat="1" ht="12.6" customHeight="1" x14ac:dyDescent="0.25">
      <c r="A27" s="20" t="s">
        <v>78</v>
      </c>
      <c r="B27" s="3" t="s">
        <v>79</v>
      </c>
      <c r="C27" s="11" t="s">
        <v>80</v>
      </c>
      <c r="D27" s="45">
        <v>0</v>
      </c>
      <c r="E27" s="46">
        <v>0</v>
      </c>
      <c r="F27" s="46">
        <v>1.5</v>
      </c>
      <c r="G27" s="46">
        <v>2</v>
      </c>
      <c r="H27" s="46">
        <v>0</v>
      </c>
      <c r="I27" s="46">
        <v>2</v>
      </c>
      <c r="J27" s="46"/>
      <c r="K27" s="40">
        <v>0</v>
      </c>
      <c r="L27" s="16">
        <f t="shared" si="0"/>
        <v>68.75</v>
      </c>
      <c r="M27" s="14">
        <v>50</v>
      </c>
      <c r="N27" s="69">
        <v>0</v>
      </c>
      <c r="O27" s="6"/>
      <c r="P27" s="6"/>
      <c r="Q27" s="68">
        <v>0</v>
      </c>
      <c r="R27" s="16">
        <f t="shared" si="1"/>
        <v>25</v>
      </c>
      <c r="S27" s="14">
        <v>0</v>
      </c>
      <c r="T27" s="14"/>
      <c r="U27" s="16">
        <f t="shared" si="2"/>
        <v>0</v>
      </c>
      <c r="V27" s="6"/>
      <c r="W27" s="38"/>
      <c r="X27" s="21">
        <f t="shared" ref="X27:X37" si="3">L27*0.2+R27*0.25+U27*0.25+V27*0.3+W27*0.15</f>
        <v>20</v>
      </c>
    </row>
    <row r="28" spans="1:24" s="63" customFormat="1" ht="12.6" customHeight="1" x14ac:dyDescent="0.25">
      <c r="A28" s="52" t="s">
        <v>64</v>
      </c>
      <c r="B28" s="53" t="s">
        <v>65</v>
      </c>
      <c r="C28" s="54" t="s">
        <v>5</v>
      </c>
      <c r="D28" s="55"/>
      <c r="E28" s="56"/>
      <c r="F28" s="56"/>
      <c r="G28" s="56"/>
      <c r="H28" s="56"/>
      <c r="I28" s="56"/>
      <c r="J28" s="56"/>
      <c r="K28" s="57"/>
      <c r="L28" s="58">
        <f t="shared" si="0"/>
        <v>0</v>
      </c>
      <c r="M28" s="59"/>
      <c r="N28" s="70"/>
      <c r="O28" s="60"/>
      <c r="P28" s="60"/>
      <c r="Q28" s="68"/>
      <c r="R28" s="58"/>
      <c r="S28" s="59"/>
      <c r="T28" s="59"/>
      <c r="U28" s="58"/>
      <c r="V28" s="60"/>
      <c r="W28" s="61"/>
      <c r="X28" s="62">
        <f t="shared" si="3"/>
        <v>0</v>
      </c>
    </row>
    <row r="29" spans="1:24" s="64" customFormat="1" ht="12.6" customHeight="1" x14ac:dyDescent="0.25">
      <c r="A29" s="52" t="s">
        <v>2</v>
      </c>
      <c r="B29" s="53" t="s">
        <v>52</v>
      </c>
      <c r="C29" s="54" t="s">
        <v>3</v>
      </c>
      <c r="D29" s="55"/>
      <c r="E29" s="56"/>
      <c r="F29" s="56"/>
      <c r="G29" s="56"/>
      <c r="H29" s="56"/>
      <c r="I29" s="56"/>
      <c r="J29" s="56"/>
      <c r="K29" s="57"/>
      <c r="L29" s="58">
        <f t="shared" si="0"/>
        <v>0</v>
      </c>
      <c r="M29" s="59"/>
      <c r="N29" s="70"/>
      <c r="O29" s="60"/>
      <c r="P29" s="60"/>
      <c r="Q29" s="68"/>
      <c r="R29" s="58"/>
      <c r="S29" s="59"/>
      <c r="T29" s="59"/>
      <c r="U29" s="58"/>
      <c r="V29" s="60"/>
      <c r="W29" s="61"/>
      <c r="X29" s="62">
        <f t="shared" si="3"/>
        <v>0</v>
      </c>
    </row>
    <row r="30" spans="1:24" s="63" customFormat="1" ht="12.6" customHeight="1" x14ac:dyDescent="0.25">
      <c r="A30" s="52" t="s">
        <v>4</v>
      </c>
      <c r="B30" s="53" t="s">
        <v>5</v>
      </c>
      <c r="C30" s="54" t="s">
        <v>6</v>
      </c>
      <c r="D30" s="55"/>
      <c r="E30" s="56"/>
      <c r="F30" s="56"/>
      <c r="G30" s="56"/>
      <c r="H30" s="56"/>
      <c r="I30" s="56"/>
      <c r="J30" s="56"/>
      <c r="K30" s="57"/>
      <c r="L30" s="58">
        <f t="shared" si="0"/>
        <v>0</v>
      </c>
      <c r="M30" s="59"/>
      <c r="N30" s="70"/>
      <c r="O30" s="60"/>
      <c r="P30" s="60"/>
      <c r="Q30" s="68"/>
      <c r="R30" s="58"/>
      <c r="S30" s="59"/>
      <c r="T30" s="59"/>
      <c r="U30" s="58"/>
      <c r="V30" s="60"/>
      <c r="W30" s="61"/>
      <c r="X30" s="62">
        <f t="shared" si="3"/>
        <v>0</v>
      </c>
    </row>
    <row r="31" spans="1:24" s="63" customFormat="1" ht="12.6" customHeight="1" x14ac:dyDescent="0.25">
      <c r="A31" s="52" t="s">
        <v>9</v>
      </c>
      <c r="B31" s="53" t="s">
        <v>10</v>
      </c>
      <c r="C31" s="54" t="s">
        <v>11</v>
      </c>
      <c r="D31" s="55"/>
      <c r="E31" s="56"/>
      <c r="F31" s="56"/>
      <c r="G31" s="56"/>
      <c r="H31" s="56"/>
      <c r="I31" s="56"/>
      <c r="J31" s="56"/>
      <c r="K31" s="57"/>
      <c r="L31" s="58">
        <f t="shared" si="0"/>
        <v>0</v>
      </c>
      <c r="M31" s="59"/>
      <c r="N31" s="70"/>
      <c r="O31" s="60"/>
      <c r="P31" s="60"/>
      <c r="Q31" s="68"/>
      <c r="R31" s="58"/>
      <c r="S31" s="59"/>
      <c r="T31" s="59"/>
      <c r="U31" s="58"/>
      <c r="V31" s="60"/>
      <c r="W31" s="61"/>
      <c r="X31" s="62">
        <f t="shared" si="3"/>
        <v>0</v>
      </c>
    </row>
    <row r="32" spans="1:24" s="63" customFormat="1" ht="12.6" customHeight="1" x14ac:dyDescent="0.25">
      <c r="A32" s="52" t="s">
        <v>12</v>
      </c>
      <c r="B32" s="53" t="s">
        <v>13</v>
      </c>
      <c r="C32" s="54" t="s">
        <v>14</v>
      </c>
      <c r="D32" s="55"/>
      <c r="E32" s="56"/>
      <c r="F32" s="56"/>
      <c r="G32" s="56"/>
      <c r="H32" s="56"/>
      <c r="I32" s="56"/>
      <c r="J32" s="56"/>
      <c r="K32" s="57"/>
      <c r="L32" s="58">
        <f t="shared" si="0"/>
        <v>0</v>
      </c>
      <c r="M32" s="59"/>
      <c r="N32" s="70"/>
      <c r="O32" s="60"/>
      <c r="P32" s="60"/>
      <c r="Q32" s="68"/>
      <c r="R32" s="58"/>
      <c r="S32" s="59"/>
      <c r="T32" s="59"/>
      <c r="U32" s="58"/>
      <c r="V32" s="60"/>
      <c r="W32" s="61"/>
      <c r="X32" s="62">
        <f t="shared" si="3"/>
        <v>0</v>
      </c>
    </row>
    <row r="33" spans="1:24" s="63" customFormat="1" ht="12.6" customHeight="1" x14ac:dyDescent="0.25">
      <c r="A33" s="52" t="s">
        <v>72</v>
      </c>
      <c r="B33" s="53" t="s">
        <v>73</v>
      </c>
      <c r="C33" s="54" t="s">
        <v>74</v>
      </c>
      <c r="D33" s="55"/>
      <c r="E33" s="56"/>
      <c r="F33" s="56"/>
      <c r="G33" s="56"/>
      <c r="H33" s="56"/>
      <c r="I33" s="56"/>
      <c r="J33" s="56"/>
      <c r="K33" s="57"/>
      <c r="L33" s="58">
        <f t="shared" si="0"/>
        <v>0</v>
      </c>
      <c r="M33" s="59"/>
      <c r="N33" s="70"/>
      <c r="O33" s="60"/>
      <c r="P33" s="60"/>
      <c r="Q33" s="68"/>
      <c r="R33" s="58"/>
      <c r="S33" s="59"/>
      <c r="T33" s="59"/>
      <c r="U33" s="58"/>
      <c r="V33" s="60"/>
      <c r="W33" s="61"/>
      <c r="X33" s="62">
        <f t="shared" si="3"/>
        <v>0</v>
      </c>
    </row>
    <row r="34" spans="1:24" s="63" customFormat="1" ht="12.6" customHeight="1" x14ac:dyDescent="0.25">
      <c r="A34" s="52" t="s">
        <v>75</v>
      </c>
      <c r="B34" s="53" t="s">
        <v>76</v>
      </c>
      <c r="C34" s="54" t="s">
        <v>77</v>
      </c>
      <c r="D34" s="55"/>
      <c r="E34" s="56"/>
      <c r="F34" s="56"/>
      <c r="G34" s="56"/>
      <c r="H34" s="56"/>
      <c r="I34" s="56"/>
      <c r="J34" s="56"/>
      <c r="K34" s="57"/>
      <c r="L34" s="58">
        <f t="shared" si="0"/>
        <v>0</v>
      </c>
      <c r="M34" s="59"/>
      <c r="N34" s="70"/>
      <c r="O34" s="60"/>
      <c r="P34" s="60"/>
      <c r="Q34" s="68"/>
      <c r="R34" s="58"/>
      <c r="S34" s="59"/>
      <c r="T34" s="59"/>
      <c r="U34" s="58"/>
      <c r="V34" s="60"/>
      <c r="W34" s="61"/>
      <c r="X34" s="62">
        <f t="shared" si="3"/>
        <v>0</v>
      </c>
    </row>
    <row r="35" spans="1:24" s="63" customFormat="1" ht="12.6" customHeight="1" x14ac:dyDescent="0.25">
      <c r="A35" s="52" t="s">
        <v>18</v>
      </c>
      <c r="B35" s="53" t="s">
        <v>19</v>
      </c>
      <c r="C35" s="54" t="s">
        <v>20</v>
      </c>
      <c r="D35" s="55"/>
      <c r="E35" s="56"/>
      <c r="F35" s="56"/>
      <c r="G35" s="56"/>
      <c r="H35" s="56"/>
      <c r="I35" s="56"/>
      <c r="J35" s="56"/>
      <c r="K35" s="57"/>
      <c r="L35" s="58">
        <f t="shared" si="0"/>
        <v>0</v>
      </c>
      <c r="M35" s="59"/>
      <c r="N35" s="70"/>
      <c r="O35" s="60"/>
      <c r="P35" s="60"/>
      <c r="Q35" s="68"/>
      <c r="R35" s="58">
        <f t="shared" ref="R35:R42" si="4">SUM(M35:Q35)/A$1</f>
        <v>0</v>
      </c>
      <c r="S35" s="59"/>
      <c r="T35" s="59"/>
      <c r="U35" s="58"/>
      <c r="V35" s="60"/>
      <c r="W35" s="61"/>
      <c r="X35" s="62">
        <f t="shared" si="3"/>
        <v>0</v>
      </c>
    </row>
    <row r="36" spans="1:24" s="63" customFormat="1" ht="12.6" customHeight="1" x14ac:dyDescent="0.25">
      <c r="A36" s="52" t="s">
        <v>22</v>
      </c>
      <c r="B36" s="53" t="s">
        <v>23</v>
      </c>
      <c r="C36" s="54" t="s">
        <v>24</v>
      </c>
      <c r="D36" s="55"/>
      <c r="E36" s="56"/>
      <c r="F36" s="56"/>
      <c r="G36" s="56"/>
      <c r="H36" s="56"/>
      <c r="I36" s="56"/>
      <c r="J36" s="56"/>
      <c r="K36" s="57"/>
      <c r="L36" s="58">
        <f t="shared" si="0"/>
        <v>0</v>
      </c>
      <c r="M36" s="59"/>
      <c r="N36" s="70"/>
      <c r="O36" s="60"/>
      <c r="P36" s="60"/>
      <c r="Q36" s="68"/>
      <c r="R36" s="58">
        <f t="shared" si="4"/>
        <v>0</v>
      </c>
      <c r="S36" s="59"/>
      <c r="T36" s="59"/>
      <c r="U36" s="58"/>
      <c r="V36" s="60"/>
      <c r="W36" s="61"/>
      <c r="X36" s="62">
        <f t="shared" si="3"/>
        <v>0</v>
      </c>
    </row>
    <row r="37" spans="1:24" s="63" customFormat="1" ht="12.6" customHeight="1" x14ac:dyDescent="0.25">
      <c r="A37" s="52" t="s">
        <v>90</v>
      </c>
      <c r="B37" s="53" t="s">
        <v>91</v>
      </c>
      <c r="C37" s="54" t="s">
        <v>92</v>
      </c>
      <c r="D37" s="55"/>
      <c r="E37" s="56"/>
      <c r="F37" s="56"/>
      <c r="G37" s="56"/>
      <c r="H37" s="56"/>
      <c r="I37" s="56"/>
      <c r="J37" s="56"/>
      <c r="K37" s="57"/>
      <c r="L37" s="58">
        <f t="shared" si="0"/>
        <v>0</v>
      </c>
      <c r="M37" s="59"/>
      <c r="N37" s="70"/>
      <c r="O37" s="60"/>
      <c r="P37" s="60"/>
      <c r="Q37" s="68"/>
      <c r="R37" s="58">
        <f t="shared" si="4"/>
        <v>0</v>
      </c>
      <c r="S37" s="59"/>
      <c r="T37" s="59"/>
      <c r="U37" s="58"/>
      <c r="V37" s="60"/>
      <c r="W37" s="61"/>
      <c r="X37" s="62">
        <f t="shared" si="3"/>
        <v>0</v>
      </c>
    </row>
    <row r="38" spans="1:24" s="63" customFormat="1" ht="12.6" customHeight="1" x14ac:dyDescent="0.25">
      <c r="A38" s="52" t="s">
        <v>104</v>
      </c>
      <c r="B38" s="53" t="s">
        <v>105</v>
      </c>
      <c r="C38" s="54" t="s">
        <v>106</v>
      </c>
      <c r="D38" s="55"/>
      <c r="E38" s="56"/>
      <c r="F38" s="56"/>
      <c r="G38" s="56"/>
      <c r="H38" s="56"/>
      <c r="I38" s="56"/>
      <c r="J38" s="56"/>
      <c r="K38" s="57"/>
      <c r="L38" s="58">
        <f t="shared" si="0"/>
        <v>0</v>
      </c>
      <c r="M38" s="59"/>
      <c r="N38" s="70"/>
      <c r="O38" s="60"/>
      <c r="P38" s="60"/>
      <c r="Q38" s="68"/>
      <c r="R38" s="58">
        <f t="shared" si="4"/>
        <v>0</v>
      </c>
      <c r="S38" s="59"/>
      <c r="T38" s="59"/>
      <c r="U38" s="58"/>
      <c r="V38" s="60"/>
      <c r="W38" s="61"/>
      <c r="X38" s="62">
        <f>L38*0.2+R38*0.25+U38*0.25+V38*0.3+W38*0.1</f>
        <v>0</v>
      </c>
    </row>
    <row r="39" spans="1:24" s="63" customFormat="1" ht="12.6" customHeight="1" x14ac:dyDescent="0.25">
      <c r="A39" s="52" t="s">
        <v>111</v>
      </c>
      <c r="B39" s="53" t="s">
        <v>21</v>
      </c>
      <c r="C39" s="54" t="s">
        <v>8</v>
      </c>
      <c r="D39" s="55"/>
      <c r="E39" s="56"/>
      <c r="F39" s="56"/>
      <c r="G39" s="56"/>
      <c r="H39" s="56"/>
      <c r="I39" s="56"/>
      <c r="J39" s="56"/>
      <c r="K39" s="57"/>
      <c r="L39" s="58">
        <f t="shared" si="0"/>
        <v>0</v>
      </c>
      <c r="M39" s="59"/>
      <c r="N39" s="70"/>
      <c r="O39" s="60"/>
      <c r="P39" s="60"/>
      <c r="Q39" s="68"/>
      <c r="R39" s="58">
        <f t="shared" si="4"/>
        <v>0</v>
      </c>
      <c r="S39" s="59"/>
      <c r="T39" s="59"/>
      <c r="U39" s="58"/>
      <c r="V39" s="60"/>
      <c r="W39" s="61"/>
      <c r="X39" s="62">
        <f>L39*0.2+R39*0.25+U39*0.25+V39*0.3+W39*0.1</f>
        <v>0</v>
      </c>
    </row>
    <row r="40" spans="1:24" s="63" customFormat="1" ht="12.6" customHeight="1" x14ac:dyDescent="0.25">
      <c r="A40" s="52" t="s">
        <v>118</v>
      </c>
      <c r="B40" s="53" t="s">
        <v>119</v>
      </c>
      <c r="C40" s="54" t="s">
        <v>45</v>
      </c>
      <c r="D40" s="55"/>
      <c r="E40" s="56"/>
      <c r="F40" s="56"/>
      <c r="G40" s="56"/>
      <c r="H40" s="56"/>
      <c r="I40" s="56"/>
      <c r="J40" s="56"/>
      <c r="K40" s="57"/>
      <c r="L40" s="58">
        <f t="shared" si="0"/>
        <v>0</v>
      </c>
      <c r="M40" s="59"/>
      <c r="N40" s="70"/>
      <c r="O40" s="60"/>
      <c r="P40" s="60"/>
      <c r="Q40" s="68"/>
      <c r="R40" s="58">
        <f t="shared" si="4"/>
        <v>0</v>
      </c>
      <c r="S40" s="59"/>
      <c r="T40" s="59"/>
      <c r="U40" s="58"/>
      <c r="V40" s="60"/>
      <c r="W40" s="61"/>
      <c r="X40" s="62">
        <f>L40*0.2+R40*0.25+U40*0.25+V40*0.3+W40*0.1</f>
        <v>0</v>
      </c>
    </row>
    <row r="41" spans="1:24" ht="12.6" customHeight="1" x14ac:dyDescent="0.25">
      <c r="A41" s="52" t="s">
        <v>122</v>
      </c>
      <c r="B41" s="53" t="s">
        <v>123</v>
      </c>
      <c r="C41" s="54" t="s">
        <v>124</v>
      </c>
      <c r="D41" s="65"/>
      <c r="E41" s="66"/>
      <c r="F41" s="66"/>
      <c r="G41" s="66"/>
      <c r="H41" s="66"/>
      <c r="I41" s="66"/>
      <c r="J41" s="66"/>
      <c r="K41" s="57"/>
      <c r="L41" s="58">
        <f t="shared" si="0"/>
        <v>0</v>
      </c>
      <c r="M41" s="59"/>
      <c r="N41" s="70"/>
      <c r="O41" s="60"/>
      <c r="P41" s="60"/>
      <c r="Q41" s="68"/>
      <c r="R41" s="58">
        <f t="shared" si="4"/>
        <v>0</v>
      </c>
      <c r="S41" s="59"/>
      <c r="T41" s="59"/>
      <c r="U41" s="58"/>
      <c r="V41" s="60"/>
      <c r="W41" s="61"/>
      <c r="X41" s="62">
        <f>L41*0.2+R41*0.25+U41*0.25+V41*0.3+W41*0.1</f>
        <v>0</v>
      </c>
    </row>
    <row r="42" spans="1:24" ht="12.6" customHeight="1" x14ac:dyDescent="0.25">
      <c r="A42" s="20"/>
      <c r="B42" s="3"/>
      <c r="C42" s="11"/>
      <c r="D42" s="48"/>
      <c r="E42" s="47"/>
      <c r="F42" s="47"/>
      <c r="G42" s="47"/>
      <c r="H42" s="47"/>
      <c r="I42" s="47"/>
      <c r="J42" s="47"/>
      <c r="K42" s="40"/>
      <c r="L42" s="16"/>
      <c r="M42" s="14"/>
      <c r="N42" s="69"/>
      <c r="O42" s="6"/>
      <c r="P42" s="6"/>
      <c r="Q42" s="68"/>
      <c r="R42" s="16">
        <f t="shared" si="4"/>
        <v>0</v>
      </c>
      <c r="S42" s="14"/>
      <c r="T42" s="14"/>
      <c r="U42" s="16"/>
      <c r="V42" s="6"/>
      <c r="W42" s="38"/>
      <c r="X42" s="21">
        <f>L42*0.2+R42*0.25+U42*0.25+V42*0.3+W42*0.1</f>
        <v>0</v>
      </c>
    </row>
    <row r="43" spans="1:24" ht="12.6" customHeight="1" x14ac:dyDescent="0.25">
      <c r="A43" s="8"/>
      <c r="B43" s="8"/>
      <c r="C43" s="8"/>
      <c r="D43" s="49"/>
      <c r="E43" s="49"/>
      <c r="F43" s="49"/>
      <c r="G43" s="49"/>
      <c r="H43" s="49"/>
      <c r="I43" s="49"/>
      <c r="J43" s="49"/>
      <c r="K43" s="41"/>
      <c r="L43" s="9"/>
      <c r="M43" s="9"/>
      <c r="N43" s="71"/>
      <c r="O43" s="9"/>
      <c r="P43" s="9"/>
      <c r="Q43" s="9"/>
      <c r="R43" s="9"/>
      <c r="S43" s="9"/>
      <c r="T43" s="9"/>
      <c r="U43" s="9"/>
    </row>
    <row r="44" spans="1:24" ht="12.6" customHeight="1" x14ac:dyDescent="0.25">
      <c r="A44" s="8"/>
      <c r="B44" s="8"/>
      <c r="C44" s="8"/>
      <c r="D44" s="49"/>
      <c r="E44" s="49"/>
      <c r="F44" s="49"/>
      <c r="G44" s="49"/>
      <c r="H44" s="49"/>
      <c r="I44" s="49"/>
      <c r="J44" s="49"/>
      <c r="K44" s="41"/>
      <c r="L44" s="9"/>
      <c r="M44" s="9"/>
      <c r="N44" s="71"/>
      <c r="O44" s="9"/>
      <c r="P44" s="9"/>
      <c r="Q44" s="9"/>
      <c r="R44" s="9"/>
      <c r="S44" s="9"/>
      <c r="T44" s="9"/>
      <c r="U44" s="9"/>
    </row>
    <row r="45" spans="1:24" ht="12.6" customHeight="1" x14ac:dyDescent="0.25">
      <c r="A45" s="8"/>
      <c r="B45" s="8"/>
      <c r="C45" s="8"/>
      <c r="D45" s="49"/>
      <c r="E45" s="49"/>
      <c r="F45" s="49"/>
      <c r="G45" s="49"/>
      <c r="H45" s="49"/>
      <c r="I45" s="49"/>
      <c r="J45" s="49"/>
      <c r="K45" s="41"/>
      <c r="L45" s="9"/>
      <c r="M45" s="9"/>
      <c r="N45" s="71"/>
      <c r="O45" s="9"/>
      <c r="P45" s="9"/>
      <c r="Q45" s="9"/>
      <c r="R45" s="9"/>
      <c r="S45" s="9"/>
      <c r="T45" s="9"/>
      <c r="U45" s="9"/>
    </row>
    <row r="46" spans="1:24" ht="12.6" customHeight="1" x14ac:dyDescent="0.25">
      <c r="A46" s="8"/>
      <c r="B46" s="8"/>
      <c r="C46" s="8"/>
      <c r="D46" s="49"/>
      <c r="E46" s="49"/>
      <c r="F46" s="49"/>
      <c r="G46" s="49"/>
      <c r="H46" s="49"/>
      <c r="I46" s="49"/>
      <c r="J46" s="49"/>
      <c r="K46" s="41"/>
      <c r="L46" s="9"/>
      <c r="M46" s="9"/>
      <c r="N46" s="71"/>
      <c r="O46" s="9"/>
      <c r="P46" s="9"/>
      <c r="Q46" s="9"/>
      <c r="R46" s="9"/>
      <c r="S46" s="9"/>
      <c r="T46" s="9"/>
      <c r="U46" s="9"/>
    </row>
    <row r="47" spans="1:24" ht="12.6" customHeight="1" x14ac:dyDescent="0.25">
      <c r="A47" s="8"/>
      <c r="B47" s="8"/>
      <c r="C47" s="8"/>
      <c r="D47" s="49"/>
      <c r="E47" s="49"/>
      <c r="F47" s="49"/>
      <c r="G47" s="49"/>
      <c r="H47" s="49"/>
      <c r="I47" s="49"/>
      <c r="J47" s="49"/>
      <c r="K47" s="41"/>
      <c r="L47" s="9"/>
      <c r="M47" s="9"/>
      <c r="N47" s="71"/>
      <c r="O47" s="9"/>
      <c r="P47" s="9"/>
      <c r="Q47" s="9"/>
      <c r="R47" s="9"/>
      <c r="S47" s="9"/>
      <c r="T47" s="9"/>
      <c r="U47" s="9"/>
    </row>
    <row r="48" spans="1:24" ht="12.6" customHeight="1" x14ac:dyDescent="0.25">
      <c r="A48" s="8"/>
      <c r="B48" s="8"/>
      <c r="C48" s="8"/>
      <c r="D48" s="49"/>
      <c r="E48" s="49"/>
      <c r="F48" s="49"/>
      <c r="G48" s="49"/>
      <c r="H48" s="49"/>
      <c r="I48" s="49"/>
      <c r="J48" s="49"/>
      <c r="K48" s="41"/>
      <c r="L48" s="9"/>
      <c r="M48" s="9"/>
      <c r="N48" s="71"/>
      <c r="O48" s="9"/>
      <c r="P48" s="9"/>
      <c r="Q48" s="9"/>
      <c r="R48" s="9"/>
      <c r="S48" s="9"/>
      <c r="T48" s="9"/>
      <c r="U48" s="9"/>
    </row>
    <row r="49" spans="1:21" ht="12.6" customHeight="1" x14ac:dyDescent="0.25">
      <c r="A49" s="8"/>
      <c r="B49" s="8"/>
      <c r="C49" s="8"/>
      <c r="D49" s="49"/>
      <c r="E49" s="49"/>
      <c r="F49" s="49"/>
      <c r="G49" s="49"/>
      <c r="H49" s="49"/>
      <c r="I49" s="49"/>
      <c r="J49" s="49"/>
      <c r="K49" s="41"/>
      <c r="L49" s="9"/>
      <c r="M49" s="9"/>
      <c r="N49" s="71"/>
      <c r="O49" s="9"/>
      <c r="P49" s="9"/>
      <c r="Q49" s="9"/>
      <c r="R49" s="9"/>
      <c r="S49" s="9"/>
      <c r="T49" s="9"/>
      <c r="U49" s="9"/>
    </row>
    <row r="50" spans="1:21" ht="12.6" customHeight="1" x14ac:dyDescent="0.25">
      <c r="A50" s="8"/>
      <c r="B50" s="8"/>
      <c r="C50" s="8"/>
      <c r="D50" s="49"/>
      <c r="E50" s="49"/>
      <c r="F50" s="49"/>
      <c r="G50" s="49"/>
      <c r="H50" s="49"/>
      <c r="I50" s="49"/>
      <c r="J50" s="49"/>
      <c r="K50" s="41"/>
      <c r="L50" s="9"/>
      <c r="M50" s="9"/>
      <c r="N50" s="71"/>
      <c r="O50" s="9"/>
      <c r="P50" s="9"/>
      <c r="Q50" s="9"/>
      <c r="R50" s="9"/>
      <c r="S50" s="9"/>
      <c r="T50" s="9"/>
      <c r="U50" s="9"/>
    </row>
    <row r="51" spans="1:21" ht="12.6" customHeight="1" x14ac:dyDescent="0.25">
      <c r="A51" s="8"/>
      <c r="B51" s="8"/>
      <c r="C51" s="8"/>
      <c r="D51" s="49"/>
      <c r="E51" s="49"/>
      <c r="F51" s="49"/>
      <c r="G51" s="49"/>
      <c r="H51" s="49"/>
      <c r="I51" s="49"/>
      <c r="J51" s="49"/>
      <c r="K51" s="41"/>
      <c r="L51" s="9"/>
      <c r="M51" s="9"/>
      <c r="N51" s="71"/>
      <c r="O51" s="9"/>
      <c r="P51" s="9"/>
      <c r="Q51" s="9"/>
      <c r="R51" s="9"/>
      <c r="S51" s="9"/>
      <c r="T51" s="9"/>
      <c r="U51" s="9"/>
    </row>
    <row r="52" spans="1:21" ht="12.6" customHeight="1" x14ac:dyDescent="0.25">
      <c r="A52" s="8"/>
      <c r="B52" s="8"/>
      <c r="C52" s="8"/>
      <c r="D52" s="49"/>
      <c r="E52" s="49"/>
      <c r="F52" s="49"/>
      <c r="G52" s="49"/>
      <c r="H52" s="49"/>
      <c r="I52" s="49"/>
      <c r="J52" s="49"/>
      <c r="K52" s="41"/>
      <c r="L52" s="9"/>
      <c r="M52" s="9"/>
      <c r="N52" s="71"/>
      <c r="O52" s="9"/>
      <c r="P52" s="9"/>
      <c r="Q52" s="9"/>
      <c r="R52" s="9"/>
      <c r="S52" s="9"/>
      <c r="T52" s="9"/>
      <c r="U52" s="9"/>
    </row>
    <row r="53" spans="1:21" ht="12.6" customHeight="1" x14ac:dyDescent="0.25">
      <c r="A53" s="8"/>
      <c r="B53" s="8"/>
      <c r="C53" s="8"/>
      <c r="D53" s="49"/>
      <c r="E53" s="49"/>
      <c r="F53" s="49"/>
      <c r="G53" s="49"/>
      <c r="H53" s="49"/>
      <c r="I53" s="49"/>
      <c r="J53" s="49"/>
      <c r="K53" s="41"/>
      <c r="L53" s="9"/>
      <c r="M53" s="9"/>
      <c r="N53" s="71"/>
      <c r="O53" s="9"/>
      <c r="P53" s="9"/>
      <c r="Q53" s="9"/>
      <c r="R53" s="9"/>
      <c r="S53" s="9"/>
      <c r="T53" s="9"/>
      <c r="U53" s="9"/>
    </row>
    <row r="54" spans="1:21" ht="12.6" customHeight="1" x14ac:dyDescent="0.25">
      <c r="A54" s="8"/>
      <c r="B54" s="8"/>
      <c r="C54" s="8"/>
      <c r="D54" s="49"/>
      <c r="E54" s="49"/>
      <c r="F54" s="49"/>
      <c r="G54" s="49"/>
      <c r="H54" s="49"/>
      <c r="I54" s="49"/>
      <c r="J54" s="49"/>
      <c r="K54" s="41"/>
      <c r="L54" s="9"/>
      <c r="M54" s="9"/>
      <c r="N54" s="71"/>
      <c r="O54" s="9"/>
      <c r="P54" s="9"/>
      <c r="Q54" s="9"/>
      <c r="R54" s="9"/>
      <c r="S54" s="9"/>
      <c r="T54" s="9"/>
      <c r="U54" s="9"/>
    </row>
    <row r="55" spans="1:21" ht="12.6" customHeight="1" x14ac:dyDescent="0.25">
      <c r="A55" s="8"/>
      <c r="B55" s="8"/>
      <c r="C55" s="8"/>
      <c r="D55" s="49"/>
      <c r="E55" s="49"/>
      <c r="F55" s="49"/>
      <c r="G55" s="49"/>
      <c r="H55" s="49"/>
      <c r="I55" s="49"/>
      <c r="J55" s="49"/>
      <c r="K55" s="41"/>
      <c r="L55" s="9"/>
      <c r="M55" s="9"/>
      <c r="N55" s="71"/>
      <c r="O55" s="9"/>
      <c r="P55" s="9"/>
      <c r="Q55" s="9"/>
      <c r="R55" s="9"/>
      <c r="S55" s="9"/>
      <c r="T55" s="9"/>
      <c r="U55" s="9"/>
    </row>
    <row r="56" spans="1:21" ht="12.6" customHeight="1" x14ac:dyDescent="0.25">
      <c r="A56" s="8"/>
      <c r="B56" s="8"/>
      <c r="C56" s="8"/>
      <c r="D56" s="49"/>
      <c r="E56" s="49"/>
      <c r="F56" s="49"/>
      <c r="G56" s="49"/>
      <c r="H56" s="49"/>
      <c r="I56" s="49"/>
      <c r="J56" s="49"/>
      <c r="K56" s="41"/>
      <c r="L56" s="9"/>
      <c r="M56" s="9"/>
      <c r="N56" s="71"/>
      <c r="O56" s="9"/>
      <c r="P56" s="9"/>
      <c r="Q56" s="9"/>
      <c r="R56" s="9"/>
      <c r="S56" s="9"/>
      <c r="T56" s="9"/>
      <c r="U56" s="9"/>
    </row>
    <row r="57" spans="1:21" ht="12.6" customHeight="1" x14ac:dyDescent="0.25">
      <c r="A57" s="8"/>
      <c r="B57" s="8"/>
      <c r="C57" s="8"/>
      <c r="D57" s="49"/>
      <c r="E57" s="49"/>
      <c r="F57" s="49"/>
      <c r="G57" s="49"/>
      <c r="H57" s="49"/>
      <c r="I57" s="49"/>
      <c r="J57" s="49"/>
      <c r="K57" s="41"/>
      <c r="L57" s="9"/>
      <c r="M57" s="9"/>
      <c r="N57" s="71"/>
      <c r="O57" s="9"/>
      <c r="P57" s="9"/>
      <c r="Q57" s="9"/>
      <c r="R57" s="9"/>
      <c r="S57" s="9"/>
      <c r="T57" s="9"/>
      <c r="U57" s="9"/>
    </row>
    <row r="58" spans="1:21" ht="12.6" customHeight="1" x14ac:dyDescent="0.25">
      <c r="A58" s="8"/>
      <c r="B58" s="8"/>
      <c r="C58" s="8"/>
      <c r="D58" s="49"/>
      <c r="E58" s="49"/>
      <c r="F58" s="49"/>
      <c r="G58" s="49"/>
      <c r="H58" s="49"/>
      <c r="I58" s="49"/>
      <c r="J58" s="49"/>
      <c r="K58" s="41"/>
      <c r="L58" s="9"/>
      <c r="M58" s="9"/>
      <c r="N58" s="71"/>
      <c r="O58" s="9"/>
      <c r="P58" s="9"/>
      <c r="Q58" s="9"/>
      <c r="R58" s="9"/>
      <c r="S58" s="9"/>
      <c r="T58" s="9"/>
      <c r="U58" s="9"/>
    </row>
    <row r="59" spans="1:21" ht="12.6" customHeight="1" x14ac:dyDescent="0.25">
      <c r="A59" s="8"/>
      <c r="B59" s="8"/>
      <c r="C59" s="8"/>
      <c r="D59" s="49"/>
      <c r="E59" s="49"/>
      <c r="F59" s="49"/>
      <c r="G59" s="49"/>
      <c r="H59" s="49"/>
      <c r="I59" s="49"/>
      <c r="J59" s="49"/>
      <c r="K59" s="41"/>
      <c r="L59" s="9"/>
      <c r="M59" s="9"/>
      <c r="N59" s="71"/>
      <c r="O59" s="9"/>
      <c r="P59" s="9"/>
      <c r="Q59" s="9"/>
      <c r="R59" s="9"/>
      <c r="S59" s="9"/>
      <c r="T59" s="9"/>
      <c r="U59" s="9"/>
    </row>
    <row r="60" spans="1:21" ht="12.6" customHeight="1" x14ac:dyDescent="0.25">
      <c r="A60" s="8"/>
      <c r="B60" s="8"/>
      <c r="C60" s="8"/>
      <c r="D60" s="49"/>
      <c r="E60" s="49"/>
      <c r="F60" s="49"/>
      <c r="G60" s="49"/>
      <c r="H60" s="49"/>
      <c r="I60" s="49"/>
      <c r="J60" s="49"/>
      <c r="K60" s="41"/>
      <c r="L60" s="9"/>
      <c r="M60" s="9"/>
      <c r="N60" s="71"/>
      <c r="O60" s="9"/>
      <c r="P60" s="9"/>
      <c r="Q60" s="9"/>
      <c r="R60" s="9"/>
      <c r="S60" s="9"/>
      <c r="T60" s="9"/>
      <c r="U60" s="9"/>
    </row>
    <row r="61" spans="1:21" ht="12.6" customHeight="1" x14ac:dyDescent="0.25">
      <c r="A61" s="8"/>
      <c r="B61" s="8"/>
      <c r="C61" s="8"/>
      <c r="D61" s="49"/>
      <c r="E61" s="49"/>
      <c r="F61" s="49"/>
      <c r="G61" s="49"/>
      <c r="H61" s="49"/>
      <c r="I61" s="49"/>
      <c r="J61" s="49"/>
      <c r="K61" s="41"/>
      <c r="L61" s="9"/>
      <c r="M61" s="9"/>
      <c r="N61" s="71"/>
      <c r="O61" s="9"/>
      <c r="P61" s="9"/>
      <c r="Q61" s="9"/>
      <c r="R61" s="9"/>
      <c r="S61" s="9"/>
      <c r="T61" s="9"/>
      <c r="U61" s="9"/>
    </row>
    <row r="62" spans="1:21" ht="12.6" customHeight="1" x14ac:dyDescent="0.25">
      <c r="A62" s="8"/>
      <c r="B62" s="8"/>
      <c r="C62" s="8"/>
      <c r="D62" s="49"/>
      <c r="E62" s="49"/>
      <c r="F62" s="49"/>
      <c r="G62" s="49"/>
      <c r="H62" s="49"/>
      <c r="I62" s="49"/>
      <c r="J62" s="49"/>
      <c r="K62" s="41"/>
      <c r="L62" s="9"/>
      <c r="M62" s="9"/>
      <c r="N62" s="71"/>
      <c r="O62" s="9"/>
      <c r="P62" s="9"/>
      <c r="Q62" s="9"/>
      <c r="R62" s="9"/>
      <c r="S62" s="9"/>
      <c r="T62" s="9"/>
      <c r="U62" s="9"/>
    </row>
    <row r="63" spans="1:21" ht="12.6" customHeight="1" x14ac:dyDescent="0.25">
      <c r="A63" s="8"/>
      <c r="B63" s="8"/>
      <c r="C63" s="8"/>
      <c r="D63" s="49"/>
      <c r="E63" s="49"/>
      <c r="F63" s="49"/>
      <c r="G63" s="49"/>
      <c r="H63" s="49"/>
      <c r="I63" s="49"/>
      <c r="J63" s="49"/>
      <c r="K63" s="41"/>
      <c r="L63" s="9"/>
      <c r="M63" s="9"/>
      <c r="N63" s="71"/>
      <c r="O63" s="9"/>
      <c r="P63" s="9"/>
      <c r="Q63" s="9"/>
      <c r="R63" s="9"/>
      <c r="S63" s="9"/>
      <c r="T63" s="9"/>
      <c r="U63" s="9"/>
    </row>
  </sheetData>
  <sortState ref="A3:X42">
    <sortCondition descending="1" ref="X3"/>
  </sortState>
  <mergeCells count="3">
    <mergeCell ref="S1:U1"/>
    <mergeCell ref="D1:L1"/>
    <mergeCell ref="M1:R1"/>
  </mergeCells>
  <conditionalFormatting sqref="D3:J42">
    <cfRule type="cellIs" dxfId="47" priority="19" operator="between">
      <formula>0.1</formula>
      <formula>1.99</formula>
    </cfRule>
    <cfRule type="cellIs" dxfId="46" priority="20" operator="equal">
      <formula>0</formula>
    </cfRule>
    <cfRule type="cellIs" dxfId="45" priority="21" operator="equal">
      <formula>2</formula>
    </cfRule>
  </conditionalFormatting>
  <conditionalFormatting sqref="V3:W42 M3:P42">
    <cfRule type="cellIs" dxfId="44" priority="10" operator="between">
      <formula>0.1</formula>
      <formula>59.9</formula>
    </cfRule>
    <cfRule type="cellIs" dxfId="43" priority="11" operator="equal">
      <formula>0</formula>
    </cfRule>
    <cfRule type="cellIs" dxfId="42" priority="12" operator="between">
      <formula>60</formula>
      <formula>79</formula>
    </cfRule>
    <cfRule type="cellIs" dxfId="41" priority="13" operator="between">
      <formula>80</formula>
      <formula>100</formula>
    </cfRule>
  </conditionalFormatting>
  <conditionalFormatting sqref="S3:T42">
    <cfRule type="cellIs" dxfId="40" priority="6" operator="between">
      <formula>0.1</formula>
      <formula>59.9</formula>
    </cfRule>
    <cfRule type="cellIs" dxfId="39" priority="7" operator="equal">
      <formula>0</formula>
    </cfRule>
    <cfRule type="cellIs" dxfId="38" priority="8" operator="between">
      <formula>60</formula>
      <formula>79</formula>
    </cfRule>
    <cfRule type="cellIs" dxfId="37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R3:R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U3:U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X3:X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U19" sqref="U1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28">
        <v>5</v>
      </c>
      <c r="B1" s="18"/>
      <c r="C1" s="29"/>
      <c r="D1" s="34"/>
      <c r="E1" s="74" t="s">
        <v>36</v>
      </c>
      <c r="F1" s="75"/>
      <c r="G1" s="75"/>
      <c r="H1" s="75"/>
      <c r="I1" s="75"/>
      <c r="J1" s="76"/>
      <c r="K1" s="74" t="s">
        <v>43</v>
      </c>
      <c r="L1" s="75"/>
      <c r="M1" s="75"/>
      <c r="N1" s="75"/>
      <c r="O1" s="75"/>
      <c r="P1" s="76"/>
      <c r="Q1" s="7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2" t="s">
        <v>29</v>
      </c>
      <c r="B2" s="23" t="s">
        <v>0</v>
      </c>
      <c r="C2" s="30" t="s">
        <v>1</v>
      </c>
      <c r="D2" s="30" t="s">
        <v>31</v>
      </c>
      <c r="E2" s="31">
        <v>1</v>
      </c>
      <c r="F2" s="25">
        <v>2</v>
      </c>
      <c r="G2" s="25">
        <v>3</v>
      </c>
      <c r="H2" s="25">
        <v>4</v>
      </c>
      <c r="I2" s="25">
        <v>5</v>
      </c>
      <c r="J2" s="26" t="s">
        <v>30</v>
      </c>
      <c r="K2" s="24">
        <v>1</v>
      </c>
      <c r="L2" s="25">
        <v>2</v>
      </c>
      <c r="M2" s="25">
        <v>3</v>
      </c>
      <c r="N2" s="25">
        <v>4</v>
      </c>
      <c r="O2" s="25">
        <v>5</v>
      </c>
      <c r="P2" s="26" t="s">
        <v>30</v>
      </c>
      <c r="Q2" s="24" t="s">
        <v>33</v>
      </c>
      <c r="R2" s="19" t="s">
        <v>32</v>
      </c>
      <c r="S2" s="19" t="s">
        <v>32</v>
      </c>
    </row>
    <row r="3" spans="1:19" ht="12.6" customHeight="1" x14ac:dyDescent="0.25">
      <c r="A3" s="20" t="s">
        <v>84</v>
      </c>
      <c r="B3" s="3" t="s">
        <v>85</v>
      </c>
      <c r="C3" s="11" t="s">
        <v>86</v>
      </c>
      <c r="D3" s="21">
        <v>100.34166666666667</v>
      </c>
      <c r="E3" s="32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101</v>
      </c>
      <c r="B4" s="3" t="s">
        <v>102</v>
      </c>
      <c r="C4" s="11" t="s">
        <v>103</v>
      </c>
      <c r="D4" s="21">
        <v>96.333333333333329</v>
      </c>
      <c r="E4" s="32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53</v>
      </c>
      <c r="B5" s="3" t="s">
        <v>54</v>
      </c>
      <c r="C5" s="11" t="s">
        <v>55</v>
      </c>
      <c r="D5" s="21">
        <v>90.866666666666674</v>
      </c>
      <c r="E5" s="32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95</v>
      </c>
      <c r="B6" s="3" t="s">
        <v>96</v>
      </c>
      <c r="C6" s="11" t="s">
        <v>97</v>
      </c>
      <c r="D6" s="21">
        <v>84.85</v>
      </c>
      <c r="E6" s="32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87</v>
      </c>
      <c r="B7" s="3" t="s">
        <v>88</v>
      </c>
      <c r="C7" s="11" t="s">
        <v>89</v>
      </c>
      <c r="D7" s="21">
        <v>83.98333333333332</v>
      </c>
      <c r="E7" s="32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98</v>
      </c>
      <c r="B8" s="3" t="s">
        <v>99</v>
      </c>
      <c r="C8" s="11" t="s">
        <v>100</v>
      </c>
      <c r="D8" s="21">
        <v>83.98333333333332</v>
      </c>
      <c r="E8" s="32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48</v>
      </c>
      <c r="B9" s="3" t="s">
        <v>46</v>
      </c>
      <c r="C9" s="11" t="s">
        <v>47</v>
      </c>
      <c r="D9" s="21">
        <v>90.766666666666666</v>
      </c>
      <c r="E9" s="32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51</v>
      </c>
      <c r="B10" s="3" t="s">
        <v>49</v>
      </c>
      <c r="C10" s="11" t="s">
        <v>50</v>
      </c>
      <c r="D10" s="21">
        <v>72.858333333333334</v>
      </c>
      <c r="E10" s="32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107</v>
      </c>
      <c r="B11" s="3" t="s">
        <v>108</v>
      </c>
      <c r="C11" s="11" t="s">
        <v>109</v>
      </c>
      <c r="D11" s="21">
        <v>75.38333333333334</v>
      </c>
      <c r="E11" s="32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125</v>
      </c>
      <c r="B12" s="3" t="s">
        <v>126</v>
      </c>
      <c r="C12" s="11" t="s">
        <v>25</v>
      </c>
      <c r="D12" s="21">
        <v>68.375</v>
      </c>
      <c r="E12" s="32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115</v>
      </c>
      <c r="B13" s="3" t="s">
        <v>46</v>
      </c>
      <c r="C13" s="11" t="s">
        <v>114</v>
      </c>
      <c r="D13" s="21">
        <v>59.625</v>
      </c>
      <c r="E13" s="32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112</v>
      </c>
      <c r="B14" s="3" t="s">
        <v>113</v>
      </c>
      <c r="C14" s="11" t="s">
        <v>114</v>
      </c>
      <c r="D14" s="21">
        <v>51.533333333333331</v>
      </c>
      <c r="E14" s="32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59</v>
      </c>
      <c r="B15" s="3" t="s">
        <v>7</v>
      </c>
      <c r="C15" s="11" t="s">
        <v>60</v>
      </c>
      <c r="D15" s="21">
        <v>38.891666666666673</v>
      </c>
      <c r="E15" s="32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56</v>
      </c>
      <c r="B16" s="3" t="s">
        <v>57</v>
      </c>
      <c r="C16" s="11" t="s">
        <v>58</v>
      </c>
      <c r="D16" s="21">
        <v>59.833333333333336</v>
      </c>
      <c r="E16" s="32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93</v>
      </c>
      <c r="B17" s="3" t="s">
        <v>94</v>
      </c>
      <c r="C17" s="11" t="s">
        <v>35</v>
      </c>
      <c r="D17" s="21">
        <v>49.333333333333336</v>
      </c>
      <c r="E17" s="32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81</v>
      </c>
      <c r="B18" s="3" t="s">
        <v>82</v>
      </c>
      <c r="C18" s="11" t="s">
        <v>83</v>
      </c>
      <c r="D18" s="21">
        <v>47.125</v>
      </c>
      <c r="E18" s="32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26</v>
      </c>
      <c r="B19" s="3" t="s">
        <v>27</v>
      </c>
      <c r="C19" s="11" t="s">
        <v>28</v>
      </c>
      <c r="D19" s="21">
        <v>41.041666666666664</v>
      </c>
      <c r="E19" s="32">
        <v>2</v>
      </c>
      <c r="F19" s="36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66</v>
      </c>
      <c r="B20" s="3" t="s">
        <v>67</v>
      </c>
      <c r="C20" s="11" t="s">
        <v>68</v>
      </c>
      <c r="D20" s="21">
        <v>31.208333333333336</v>
      </c>
      <c r="E20" s="32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120</v>
      </c>
      <c r="B21" s="3" t="s">
        <v>121</v>
      </c>
      <c r="C21" s="11" t="s">
        <v>6</v>
      </c>
      <c r="D21" s="21">
        <v>37.583333333333336</v>
      </c>
      <c r="E21" s="32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 t="s">
        <v>15</v>
      </c>
      <c r="B22" s="3" t="s">
        <v>16</v>
      </c>
      <c r="C22" s="11" t="s">
        <v>17</v>
      </c>
      <c r="D22" s="21">
        <v>11.25</v>
      </c>
      <c r="E22" s="32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110</v>
      </c>
      <c r="B23" s="3" t="s">
        <v>116</v>
      </c>
      <c r="C23" s="11" t="s">
        <v>117</v>
      </c>
      <c r="D23" s="21">
        <v>7.7083333333333339</v>
      </c>
      <c r="E23" s="32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69</v>
      </c>
      <c r="B24" s="3" t="s">
        <v>70</v>
      </c>
      <c r="C24" s="11" t="s">
        <v>71</v>
      </c>
      <c r="D24" s="21">
        <v>7.5</v>
      </c>
      <c r="E24" s="32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128</v>
      </c>
      <c r="B25" s="3" t="s">
        <v>127</v>
      </c>
      <c r="C25" s="11" t="s">
        <v>3</v>
      </c>
      <c r="D25" s="21">
        <v>5.8333333333333339</v>
      </c>
      <c r="E25" s="32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61</v>
      </c>
      <c r="B26" s="3" t="s">
        <v>62</v>
      </c>
      <c r="C26" s="11" t="s">
        <v>63</v>
      </c>
      <c r="D26" s="21">
        <v>0</v>
      </c>
      <c r="E26" s="32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78</v>
      </c>
      <c r="B27" s="3" t="s">
        <v>79</v>
      </c>
      <c r="C27" s="11" t="s">
        <v>80</v>
      </c>
      <c r="D27" s="21">
        <v>0</v>
      </c>
      <c r="E27" s="32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52" t="s">
        <v>64</v>
      </c>
      <c r="B28" s="53" t="s">
        <v>65</v>
      </c>
      <c r="C28" s="54" t="s">
        <v>5</v>
      </c>
      <c r="D28" s="21">
        <v>0</v>
      </c>
      <c r="E28" s="32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52" t="s">
        <v>2</v>
      </c>
      <c r="B29" s="53" t="s">
        <v>52</v>
      </c>
      <c r="C29" s="54" t="s">
        <v>3</v>
      </c>
      <c r="D29" s="21">
        <v>0</v>
      </c>
      <c r="E29" s="32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52" t="s">
        <v>4</v>
      </c>
      <c r="B30" s="53" t="s">
        <v>5</v>
      </c>
      <c r="C30" s="54" t="s">
        <v>6</v>
      </c>
      <c r="D30" s="21">
        <v>0</v>
      </c>
      <c r="E30" s="32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52" t="s">
        <v>9</v>
      </c>
      <c r="B31" s="53" t="s">
        <v>10</v>
      </c>
      <c r="C31" s="54" t="s">
        <v>11</v>
      </c>
      <c r="D31" s="21">
        <v>0</v>
      </c>
      <c r="E31" s="32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52" t="s">
        <v>12</v>
      </c>
      <c r="B32" s="53" t="s">
        <v>13</v>
      </c>
      <c r="C32" s="54" t="s">
        <v>14</v>
      </c>
      <c r="D32" s="21">
        <v>0</v>
      </c>
      <c r="E32" s="32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52" t="s">
        <v>72</v>
      </c>
      <c r="B33" s="53" t="s">
        <v>73</v>
      </c>
      <c r="C33" s="54" t="s">
        <v>74</v>
      </c>
      <c r="D33" s="21">
        <v>0</v>
      </c>
      <c r="E33" s="33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thickBot="1" x14ac:dyDescent="0.3">
      <c r="A34" s="52" t="s">
        <v>75</v>
      </c>
      <c r="B34" s="53" t="s">
        <v>76</v>
      </c>
      <c r="C34" s="54" t="s">
        <v>77</v>
      </c>
      <c r="D34" s="21">
        <v>0</v>
      </c>
      <c r="E34" s="33">
        <v>0</v>
      </c>
      <c r="F34" s="13">
        <v>0</v>
      </c>
      <c r="G34" s="7">
        <v>0</v>
      </c>
      <c r="H34" s="7">
        <v>0</v>
      </c>
      <c r="I34" s="13">
        <v>0</v>
      </c>
      <c r="J34" s="16">
        <f t="shared" ref="J34:J42" si="7">100*SUM(E34:I34)/(2*A$1)</f>
        <v>0</v>
      </c>
      <c r="K34" s="14">
        <v>0</v>
      </c>
      <c r="L34" s="6">
        <v>0</v>
      </c>
      <c r="M34" s="6">
        <v>0</v>
      </c>
      <c r="N34" s="15">
        <v>0</v>
      </c>
      <c r="O34" s="6">
        <f t="shared" ref="O34:O42" si="8">I34*35</f>
        <v>0</v>
      </c>
      <c r="P34" s="16">
        <f t="shared" ref="P34:P42" si="9">SUM(K34:O34)/(A$1)</f>
        <v>0</v>
      </c>
      <c r="Q34" s="6">
        <v>0</v>
      </c>
      <c r="R34" s="21">
        <f t="shared" ref="R34:R42" si="10">J34*0.2+P34*0.3+Q34*0.5</f>
        <v>0</v>
      </c>
      <c r="S34" s="21">
        <f t="shared" ref="S34:S42" si="11">D34*0.4+R34*0.6</f>
        <v>0</v>
      </c>
    </row>
    <row r="35" spans="1:19" ht="12.6" customHeight="1" thickBot="1" x14ac:dyDescent="0.3">
      <c r="A35" s="52" t="s">
        <v>18</v>
      </c>
      <c r="B35" s="53" t="s">
        <v>19</v>
      </c>
      <c r="C35" s="54" t="s">
        <v>20</v>
      </c>
      <c r="D35" s="21">
        <v>0</v>
      </c>
      <c r="E35" s="33">
        <v>0</v>
      </c>
      <c r="F35" s="13">
        <v>0</v>
      </c>
      <c r="G35" s="7">
        <v>0</v>
      </c>
      <c r="H35" s="7">
        <v>0</v>
      </c>
      <c r="I35" s="13">
        <v>0</v>
      </c>
      <c r="J35" s="16">
        <f t="shared" si="7"/>
        <v>0</v>
      </c>
      <c r="K35" s="14">
        <v>0</v>
      </c>
      <c r="L35" s="6">
        <v>0</v>
      </c>
      <c r="M35" s="6">
        <v>0</v>
      </c>
      <c r="N35" s="15">
        <v>0</v>
      </c>
      <c r="O35" s="6">
        <f t="shared" si="8"/>
        <v>0</v>
      </c>
      <c r="P35" s="16">
        <f t="shared" si="9"/>
        <v>0</v>
      </c>
      <c r="Q35" s="6">
        <v>0</v>
      </c>
      <c r="R35" s="21">
        <f t="shared" si="10"/>
        <v>0</v>
      </c>
      <c r="S35" s="21">
        <f t="shared" si="11"/>
        <v>0</v>
      </c>
    </row>
    <row r="36" spans="1:19" ht="12.6" customHeight="1" thickBot="1" x14ac:dyDescent="0.3">
      <c r="A36" s="52" t="s">
        <v>22</v>
      </c>
      <c r="B36" s="53" t="s">
        <v>23</v>
      </c>
      <c r="C36" s="54" t="s">
        <v>24</v>
      </c>
      <c r="D36" s="21">
        <v>0</v>
      </c>
      <c r="E36" s="33">
        <v>0</v>
      </c>
      <c r="F36" s="13">
        <v>0</v>
      </c>
      <c r="G36" s="7">
        <v>0</v>
      </c>
      <c r="H36" s="7">
        <v>0</v>
      </c>
      <c r="I36" s="13">
        <v>0</v>
      </c>
      <c r="J36" s="16">
        <f t="shared" si="7"/>
        <v>0</v>
      </c>
      <c r="K36" s="14">
        <v>0</v>
      </c>
      <c r="L36" s="6">
        <v>0</v>
      </c>
      <c r="M36" s="6">
        <v>0</v>
      </c>
      <c r="N36" s="15">
        <v>0</v>
      </c>
      <c r="O36" s="6">
        <f t="shared" si="8"/>
        <v>0</v>
      </c>
      <c r="P36" s="16">
        <f t="shared" si="9"/>
        <v>0</v>
      </c>
      <c r="Q36" s="6">
        <v>0</v>
      </c>
      <c r="R36" s="21">
        <f t="shared" si="10"/>
        <v>0</v>
      </c>
      <c r="S36" s="21">
        <f t="shared" si="11"/>
        <v>0</v>
      </c>
    </row>
    <row r="37" spans="1:19" ht="12.6" customHeight="1" thickBot="1" x14ac:dyDescent="0.3">
      <c r="A37" s="52" t="s">
        <v>90</v>
      </c>
      <c r="B37" s="53" t="s">
        <v>91</v>
      </c>
      <c r="C37" s="54" t="s">
        <v>92</v>
      </c>
      <c r="D37" s="21">
        <v>0</v>
      </c>
      <c r="E37" s="33">
        <v>0</v>
      </c>
      <c r="F37" s="13">
        <v>0</v>
      </c>
      <c r="G37" s="7">
        <v>0</v>
      </c>
      <c r="H37" s="7">
        <v>0</v>
      </c>
      <c r="I37" s="13">
        <v>0</v>
      </c>
      <c r="J37" s="16">
        <f t="shared" si="7"/>
        <v>0</v>
      </c>
      <c r="K37" s="14">
        <v>0</v>
      </c>
      <c r="L37" s="6">
        <v>0</v>
      </c>
      <c r="M37" s="6">
        <v>0</v>
      </c>
      <c r="N37" s="15">
        <v>0</v>
      </c>
      <c r="O37" s="6">
        <f t="shared" si="8"/>
        <v>0</v>
      </c>
      <c r="P37" s="16">
        <f t="shared" si="9"/>
        <v>0</v>
      </c>
      <c r="Q37" s="6">
        <v>0</v>
      </c>
      <c r="R37" s="21">
        <f t="shared" si="10"/>
        <v>0</v>
      </c>
      <c r="S37" s="21">
        <f t="shared" si="11"/>
        <v>0</v>
      </c>
    </row>
    <row r="38" spans="1:19" ht="12.6" customHeight="1" thickBot="1" x14ac:dyDescent="0.3">
      <c r="A38" s="52" t="s">
        <v>104</v>
      </c>
      <c r="B38" s="53" t="s">
        <v>105</v>
      </c>
      <c r="C38" s="54" t="s">
        <v>106</v>
      </c>
      <c r="D38" s="21">
        <v>0</v>
      </c>
      <c r="E38" s="33">
        <v>0</v>
      </c>
      <c r="F38" s="13">
        <v>0</v>
      </c>
      <c r="G38" s="7">
        <v>0</v>
      </c>
      <c r="H38" s="7">
        <v>0</v>
      </c>
      <c r="I38" s="13">
        <v>0</v>
      </c>
      <c r="J38" s="16">
        <f t="shared" si="7"/>
        <v>0</v>
      </c>
      <c r="K38" s="14">
        <v>0</v>
      </c>
      <c r="L38" s="6">
        <v>0</v>
      </c>
      <c r="M38" s="6">
        <v>0</v>
      </c>
      <c r="N38" s="15">
        <v>0</v>
      </c>
      <c r="O38" s="6">
        <f t="shared" si="8"/>
        <v>0</v>
      </c>
      <c r="P38" s="16">
        <f t="shared" si="9"/>
        <v>0</v>
      </c>
      <c r="Q38" s="6">
        <v>0</v>
      </c>
      <c r="R38" s="21">
        <f t="shared" si="10"/>
        <v>0</v>
      </c>
      <c r="S38" s="21">
        <f t="shared" si="11"/>
        <v>0</v>
      </c>
    </row>
    <row r="39" spans="1:19" ht="12.6" customHeight="1" thickBot="1" x14ac:dyDescent="0.3">
      <c r="A39" s="52" t="s">
        <v>111</v>
      </c>
      <c r="B39" s="53" t="s">
        <v>21</v>
      </c>
      <c r="C39" s="54" t="s">
        <v>8</v>
      </c>
      <c r="D39" s="21">
        <v>0</v>
      </c>
      <c r="E39" s="33">
        <v>0</v>
      </c>
      <c r="F39" s="13">
        <v>0</v>
      </c>
      <c r="G39" s="7">
        <v>0</v>
      </c>
      <c r="H39" s="7">
        <v>0</v>
      </c>
      <c r="I39" s="13">
        <v>0</v>
      </c>
      <c r="J39" s="16">
        <f t="shared" si="7"/>
        <v>0</v>
      </c>
      <c r="K39" s="14">
        <v>0</v>
      </c>
      <c r="L39" s="6">
        <v>0</v>
      </c>
      <c r="M39" s="6">
        <v>0</v>
      </c>
      <c r="N39" s="15">
        <v>0</v>
      </c>
      <c r="O39" s="6">
        <f t="shared" si="8"/>
        <v>0</v>
      </c>
      <c r="P39" s="16">
        <f t="shared" si="9"/>
        <v>0</v>
      </c>
      <c r="Q39" s="6">
        <v>0</v>
      </c>
      <c r="R39" s="21">
        <f t="shared" si="10"/>
        <v>0</v>
      </c>
      <c r="S39" s="21">
        <f t="shared" si="11"/>
        <v>0</v>
      </c>
    </row>
    <row r="40" spans="1:19" ht="12.6" customHeight="1" thickBot="1" x14ac:dyDescent="0.3">
      <c r="A40" s="52" t="s">
        <v>118</v>
      </c>
      <c r="B40" s="53" t="s">
        <v>119</v>
      </c>
      <c r="C40" s="54" t="s">
        <v>45</v>
      </c>
      <c r="D40" s="21">
        <v>0</v>
      </c>
      <c r="E40" s="33">
        <v>0</v>
      </c>
      <c r="F40" s="13">
        <v>0</v>
      </c>
      <c r="G40" s="7">
        <v>0</v>
      </c>
      <c r="H40" s="7">
        <v>0</v>
      </c>
      <c r="I40" s="13">
        <v>0</v>
      </c>
      <c r="J40" s="16">
        <f t="shared" si="7"/>
        <v>0</v>
      </c>
      <c r="K40" s="14">
        <v>0</v>
      </c>
      <c r="L40" s="6">
        <v>0</v>
      </c>
      <c r="M40" s="6">
        <v>0</v>
      </c>
      <c r="N40" s="15">
        <v>0</v>
      </c>
      <c r="O40" s="6">
        <f t="shared" si="8"/>
        <v>0</v>
      </c>
      <c r="P40" s="16">
        <f t="shared" si="9"/>
        <v>0</v>
      </c>
      <c r="Q40" s="6">
        <v>0</v>
      </c>
      <c r="R40" s="21">
        <f t="shared" si="10"/>
        <v>0</v>
      </c>
      <c r="S40" s="21">
        <f t="shared" si="11"/>
        <v>0</v>
      </c>
    </row>
    <row r="41" spans="1:19" ht="12.6" customHeight="1" thickBot="1" x14ac:dyDescent="0.3">
      <c r="A41" s="52" t="s">
        <v>122</v>
      </c>
      <c r="B41" s="53" t="s">
        <v>123</v>
      </c>
      <c r="C41" s="54" t="s">
        <v>124</v>
      </c>
      <c r="D41" s="21">
        <v>0</v>
      </c>
      <c r="E41" s="33">
        <v>0</v>
      </c>
      <c r="F41" s="13">
        <v>0</v>
      </c>
      <c r="G41" s="7">
        <v>0</v>
      </c>
      <c r="H41" s="7">
        <v>0</v>
      </c>
      <c r="I41" s="13">
        <v>0</v>
      </c>
      <c r="J41" s="16">
        <f t="shared" si="7"/>
        <v>0</v>
      </c>
      <c r="K41" s="14">
        <v>0</v>
      </c>
      <c r="L41" s="6">
        <v>0</v>
      </c>
      <c r="M41" s="6">
        <v>0</v>
      </c>
      <c r="N41" s="15">
        <v>0</v>
      </c>
      <c r="O41" s="6">
        <f t="shared" si="8"/>
        <v>0</v>
      </c>
      <c r="P41" s="16">
        <f t="shared" si="9"/>
        <v>0</v>
      </c>
      <c r="Q41" s="6">
        <v>0</v>
      </c>
      <c r="R41" s="21">
        <f t="shared" si="10"/>
        <v>0</v>
      </c>
      <c r="S41" s="21">
        <f t="shared" si="11"/>
        <v>0</v>
      </c>
    </row>
    <row r="42" spans="1:19" ht="12.6" customHeight="1" thickBot="1" x14ac:dyDescent="0.3">
      <c r="A42" s="20"/>
      <c r="B42" s="3"/>
      <c r="C42" s="11"/>
      <c r="D42" s="21">
        <v>0</v>
      </c>
      <c r="E42" s="33">
        <v>0</v>
      </c>
      <c r="F42" s="13">
        <v>0</v>
      </c>
      <c r="G42" s="7">
        <v>0</v>
      </c>
      <c r="H42" s="7">
        <v>0</v>
      </c>
      <c r="I42" s="13">
        <v>0</v>
      </c>
      <c r="J42" s="16">
        <f t="shared" si="7"/>
        <v>0</v>
      </c>
      <c r="K42" s="14">
        <v>0</v>
      </c>
      <c r="L42" s="6">
        <v>0</v>
      </c>
      <c r="M42" s="6">
        <v>0</v>
      </c>
      <c r="N42" s="15">
        <v>0</v>
      </c>
      <c r="O42" s="6">
        <f t="shared" si="8"/>
        <v>0</v>
      </c>
      <c r="P42" s="16">
        <f t="shared" si="9"/>
        <v>0</v>
      </c>
      <c r="Q42" s="6">
        <v>0</v>
      </c>
      <c r="R42" s="21">
        <f t="shared" si="10"/>
        <v>0</v>
      </c>
      <c r="S42" s="21">
        <f t="shared" si="11"/>
        <v>0</v>
      </c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42">
    <cfRule type="cellIs" dxfId="36" priority="25" operator="between">
      <formula>0.1</formula>
      <formula>1.99</formula>
    </cfRule>
    <cfRule type="cellIs" dxfId="35" priority="26" operator="equal">
      <formula>0</formula>
    </cfRule>
    <cfRule type="cellIs" dxfId="34" priority="27" operator="equal">
      <formula>2</formula>
    </cfRule>
  </conditionalFormatting>
  <conditionalFormatting sqref="J3:J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4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42">
    <cfRule type="cellIs" dxfId="33" priority="16" operator="between">
      <formula>0.1</formula>
      <formula>59.9</formula>
    </cfRule>
    <cfRule type="cellIs" dxfId="32" priority="17" operator="equal">
      <formula>0</formula>
    </cfRule>
    <cfRule type="cellIs" dxfId="31" priority="18" operator="between">
      <formula>60</formula>
      <formula>79</formula>
    </cfRule>
    <cfRule type="cellIs" dxfId="30" priority="19" operator="between">
      <formula>80</formula>
      <formula>100</formula>
    </cfRule>
  </conditionalFormatting>
  <conditionalFormatting sqref="S3:S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42">
    <cfRule type="cellIs" dxfId="29" priority="1" operator="between">
      <formula>0.1</formula>
      <formula>59.9</formula>
    </cfRule>
    <cfRule type="cellIs" dxfId="28" priority="2" operator="equal">
      <formula>0</formula>
    </cfRule>
    <cfRule type="cellIs" dxfId="27" priority="3" operator="between">
      <formula>60</formula>
      <formula>79</formula>
    </cfRule>
    <cfRule type="cellIs" dxfId="26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2018-03-31T09:22:46Z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