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SRC\_MEDIPOL\MyCourses\SoftwareDevEnvAndTools\_docs\"/>
    </mc:Choice>
  </mc:AlternateContent>
  <bookViews>
    <workbookView xWindow="0" yWindow="0" windowWidth="23040" windowHeight="9384" activeTab="1"/>
  </bookViews>
  <sheets>
    <sheet name="Vize" sheetId="1" r:id="rId1"/>
    <sheet name="Final" sheetId="2" r:id="rId2"/>
  </sheets>
  <calcPr calcId="152511"/>
</workbook>
</file>

<file path=xl/calcChain.xml><?xml version="1.0" encoding="utf-8"?>
<calcChain xmlns="http://schemas.openxmlformats.org/spreadsheetml/2006/main">
  <c r="M31" i="2" l="1"/>
  <c r="M30" i="2"/>
  <c r="M29" i="2"/>
  <c r="M28" i="2"/>
  <c r="M27" i="2"/>
  <c r="M26" i="2"/>
  <c r="M25" i="2"/>
  <c r="M24" i="2"/>
  <c r="M23" i="2"/>
  <c r="M22" i="2"/>
  <c r="M21" i="2"/>
  <c r="M20" i="2"/>
  <c r="X28" i="1" l="1"/>
  <c r="X29" i="1"/>
  <c r="X30" i="1"/>
  <c r="O28" i="1"/>
  <c r="O29" i="1"/>
  <c r="O30" i="1"/>
  <c r="O31" i="1"/>
  <c r="O32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S3" i="1"/>
  <c r="O4" i="1"/>
  <c r="O5" i="1"/>
  <c r="O6" i="1"/>
  <c r="O8" i="1"/>
  <c r="O7" i="1"/>
  <c r="O3" i="1"/>
  <c r="X25" i="1" l="1"/>
  <c r="K30" i="1"/>
  <c r="S30" i="1"/>
  <c r="V30" i="1"/>
  <c r="S25" i="1"/>
  <c r="S28" i="1"/>
  <c r="S31" i="1"/>
  <c r="S32" i="1"/>
  <c r="K25" i="1"/>
  <c r="K28" i="1"/>
  <c r="K31" i="1"/>
  <c r="X31" i="1" s="1"/>
  <c r="K32" i="1"/>
  <c r="X32" i="1" s="1"/>
  <c r="V32" i="1"/>
  <c r="V31" i="1"/>
  <c r="V28" i="1"/>
  <c r="V25" i="1"/>
  <c r="V19" i="1" l="1"/>
  <c r="V13" i="1"/>
  <c r="V11" i="1"/>
  <c r="V15" i="1"/>
  <c r="V20" i="1"/>
  <c r="V9" i="1"/>
  <c r="V14" i="1"/>
  <c r="V12" i="1"/>
  <c r="V18" i="1"/>
  <c r="V23" i="1"/>
  <c r="V16" i="1"/>
  <c r="V21" i="1"/>
  <c r="V17" i="1"/>
  <c r="V27" i="1"/>
  <c r="V22" i="1"/>
  <c r="V29" i="1"/>
  <c r="V24" i="1"/>
  <c r="V26" i="1"/>
  <c r="V10" i="1"/>
  <c r="V4" i="1"/>
  <c r="V5" i="1"/>
  <c r="V6" i="1"/>
  <c r="V8" i="1"/>
  <c r="V7" i="1"/>
  <c r="S4" i="1"/>
  <c r="S5" i="1"/>
  <c r="S6" i="1"/>
  <c r="S8" i="1"/>
  <c r="S7" i="1"/>
  <c r="S10" i="1"/>
  <c r="S19" i="1"/>
  <c r="S20" i="1"/>
  <c r="S15" i="1"/>
  <c r="S13" i="1"/>
  <c r="S18" i="1"/>
  <c r="S11" i="1"/>
  <c r="S14" i="1"/>
  <c r="S9" i="1"/>
  <c r="S23" i="1"/>
  <c r="S16" i="1"/>
  <c r="S17" i="1"/>
  <c r="S21" i="1"/>
  <c r="S12" i="1"/>
  <c r="S22" i="1"/>
  <c r="S27" i="1"/>
  <c r="S29" i="1"/>
  <c r="S24" i="1"/>
  <c r="S26" i="1"/>
  <c r="X26" i="1" s="1"/>
  <c r="O10" i="2" l="1"/>
  <c r="V3" i="1" l="1"/>
  <c r="K4" i="1"/>
  <c r="X4" i="1" s="1"/>
  <c r="M3" i="2" l="1"/>
  <c r="O3" i="2"/>
  <c r="M4" i="2"/>
  <c r="O4" i="2"/>
  <c r="M5" i="2"/>
  <c r="O5" i="2"/>
  <c r="M6" i="2"/>
  <c r="Q6" i="2" s="1"/>
  <c r="O6" i="2"/>
  <c r="M7" i="2"/>
  <c r="O7" i="2"/>
  <c r="M8" i="2"/>
  <c r="O8" i="2"/>
  <c r="M9" i="2"/>
  <c r="O9" i="2"/>
  <c r="M10" i="2"/>
  <c r="Q10" i="2" s="1"/>
  <c r="M11" i="2"/>
  <c r="O11" i="2"/>
  <c r="M12" i="2"/>
  <c r="O12" i="2"/>
  <c r="M13" i="2"/>
  <c r="O13" i="2"/>
  <c r="M14" i="2"/>
  <c r="O14" i="2"/>
  <c r="M15" i="2"/>
  <c r="O15" i="2"/>
  <c r="M16" i="2"/>
  <c r="O16" i="2"/>
  <c r="M17" i="2"/>
  <c r="O17" i="2"/>
  <c r="M18" i="2"/>
  <c r="O18" i="2"/>
  <c r="M19" i="2"/>
  <c r="O19" i="2"/>
  <c r="Q14" i="2" l="1"/>
  <c r="Q17" i="2"/>
  <c r="Q9" i="2"/>
  <c r="Q12" i="2"/>
  <c r="Q18" i="2"/>
  <c r="Q5" i="2"/>
  <c r="Q4" i="2"/>
  <c r="Q7" i="2"/>
  <c r="Q3" i="2"/>
  <c r="Q13" i="2"/>
  <c r="Q8" i="2"/>
  <c r="Q16" i="2"/>
  <c r="Q19" i="2"/>
  <c r="Q15" i="2"/>
  <c r="Q11" i="2"/>
  <c r="K22" i="1" l="1"/>
  <c r="X22" i="1" s="1"/>
  <c r="K16" i="1" l="1"/>
  <c r="X16" i="1" s="1"/>
  <c r="K27" i="1"/>
  <c r="X27" i="1" s="1"/>
  <c r="K20" i="1"/>
  <c r="X20" i="1" s="1"/>
  <c r="K11" i="1"/>
  <c r="X11" i="1" s="1"/>
  <c r="K7" i="1"/>
  <c r="X7" i="1" s="1"/>
  <c r="K3" i="1"/>
  <c r="X3" i="1" s="1"/>
  <c r="K8" i="1"/>
  <c r="X8" i="1" s="1"/>
  <c r="K19" i="1"/>
  <c r="X19" i="1" s="1"/>
  <c r="K29" i="1"/>
  <c r="K24" i="1"/>
  <c r="X24" i="1" s="1"/>
  <c r="K6" i="1"/>
  <c r="X6" i="1" s="1"/>
  <c r="K18" i="1"/>
  <c r="X18" i="1" s="1"/>
  <c r="K15" i="1"/>
  <c r="X15" i="1" s="1"/>
  <c r="K13" i="1"/>
  <c r="X13" i="1" s="1"/>
  <c r="K10" i="1"/>
  <c r="X10" i="1" s="1"/>
  <c r="K12" i="1"/>
  <c r="X12" i="1" s="1"/>
  <c r="K17" i="1"/>
  <c r="X17" i="1" s="1"/>
  <c r="K21" i="1"/>
  <c r="X21" i="1" s="1"/>
  <c r="K23" i="1"/>
  <c r="X23" i="1" s="1"/>
  <c r="K5" i="1"/>
  <c r="X5" i="1" s="1"/>
  <c r="K9" i="1"/>
  <c r="X9" i="1" s="1"/>
  <c r="K14" i="1"/>
  <c r="X14" i="1" s="1"/>
  <c r="R15" i="2" l="1"/>
  <c r="R17" i="2"/>
  <c r="R18" i="2"/>
  <c r="R16" i="2" l="1"/>
  <c r="R19" i="2"/>
  <c r="R3" i="2"/>
  <c r="R13" i="2"/>
  <c r="R5" i="2" l="1"/>
  <c r="R12" i="2"/>
  <c r="R4" i="2"/>
  <c r="R9" i="2"/>
  <c r="R6" i="2"/>
  <c r="R11" i="2"/>
  <c r="R14" i="2" l="1"/>
  <c r="R10" i="2"/>
  <c r="R8" i="2"/>
  <c r="R7" i="2"/>
</calcChain>
</file>

<file path=xl/comments1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comments2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sharedStrings.xml><?xml version="1.0" encoding="utf-8"?>
<sst xmlns="http://schemas.openxmlformats.org/spreadsheetml/2006/main" count="106" uniqueCount="71">
  <si>
    <t>Öğrenci No</t>
  </si>
  <si>
    <t>T</t>
  </si>
  <si>
    <t>VİZE</t>
  </si>
  <si>
    <t>SONUÇ</t>
  </si>
  <si>
    <t>NOT</t>
  </si>
  <si>
    <t xml:space="preserve"> </t>
  </si>
  <si>
    <t>FİNAL</t>
  </si>
  <si>
    <t>DERS NOTU</t>
  </si>
  <si>
    <t>EKSTRA</t>
  </si>
  <si>
    <t>M</t>
  </si>
  <si>
    <t>BÜT PROJESİ</t>
  </si>
  <si>
    <t>BÜT NOTU</t>
  </si>
  <si>
    <t>DERS NOTU SONUÇ</t>
  </si>
  <si>
    <t>NO</t>
  </si>
  <si>
    <t>ODEV 
(yok)</t>
  </si>
  <si>
    <t>-</t>
  </si>
  <si>
    <t>DEVAM DURUMU 
(%40)</t>
  </si>
  <si>
    <t>FINAL SINAVI
(%60 + 13puan)</t>
  </si>
  <si>
    <t>Adı Soyadı</t>
  </si>
  <si>
    <t>ZEYNEP SELİK</t>
  </si>
  <si>
    <t>MURAT CEMAL AYGÜN</t>
  </si>
  <si>
    <t>BUKET CAN</t>
  </si>
  <si>
    <t>ARDA DEMİRTAŞ</t>
  </si>
  <si>
    <t>MUHAMMED EMİN KAPTAN</t>
  </si>
  <si>
    <t>MELİKE KARATAŞ</t>
  </si>
  <si>
    <t>EFKAN İDRİS CANDIR</t>
  </si>
  <si>
    <t>BATUHAN KÖZ</t>
  </si>
  <si>
    <t>MUSTAFA AKIN</t>
  </si>
  <si>
    <t>CEREN YAĞMUR ÖKSEL</t>
  </si>
  <si>
    <t>RIZA FURKAN ŞAHİN</t>
  </si>
  <si>
    <t>HÜSEYİN CAN KARAKAYA</t>
  </si>
  <si>
    <t>ENES KÖSE</t>
  </si>
  <si>
    <t>AHMET FARUK KILIÇARSLAN</t>
  </si>
  <si>
    <t>ELA NUR TÜRK</t>
  </si>
  <si>
    <t>VOLKAN PEKTAŞ</t>
  </si>
  <si>
    <t>ENES KABAEL</t>
  </si>
  <si>
    <t>SONER PALTA</t>
  </si>
  <si>
    <t>OĞULCAN ÖZDEMİR</t>
  </si>
  <si>
    <t>ERTUĞRUL SÜEREN</t>
  </si>
  <si>
    <t>CAN AKAY</t>
  </si>
  <si>
    <t>BATUHAN AKKAYA</t>
  </si>
  <si>
    <t>NESLİHAN CANBULAT</t>
  </si>
  <si>
    <t>SINAV (%50)</t>
  </si>
  <si>
    <t>DEVAM DURUMU (%15)</t>
  </si>
  <si>
    <t>LAB (%15)</t>
  </si>
  <si>
    <t>QUIZ (%20)</t>
  </si>
  <si>
    <t>1</t>
  </si>
  <si>
    <t>2</t>
  </si>
  <si>
    <t>3</t>
  </si>
  <si>
    <t>4</t>
  </si>
  <si>
    <t>5</t>
  </si>
  <si>
    <t>6</t>
  </si>
  <si>
    <t>7</t>
  </si>
  <si>
    <t>SONUÇ9</t>
  </si>
  <si>
    <t>TLAB</t>
  </si>
  <si>
    <t>TQ</t>
  </si>
  <si>
    <t>TSINAV</t>
  </si>
  <si>
    <t>Q3</t>
  </si>
  <si>
    <t>Q2</t>
  </si>
  <si>
    <t>Q1</t>
  </si>
  <si>
    <t>EMİNCAN ŞAHİN</t>
  </si>
  <si>
    <t>ANIL OKUMUŞ</t>
  </si>
  <si>
    <t>YUNUS EMRE GÜNDOĞDU</t>
  </si>
  <si>
    <r>
      <t xml:space="preserve">MUHAMMED </t>
    </r>
    <r>
      <rPr>
        <b/>
        <sz val="8"/>
        <color theme="1"/>
        <rFont val="Arial Narrow"/>
        <family val="2"/>
      </rPr>
      <t>ÇAĞATAY</t>
    </r>
    <r>
      <rPr>
        <sz val="8"/>
        <color theme="1"/>
        <rFont val="Arial Narrow"/>
        <family val="2"/>
      </rPr>
      <t xml:space="preserve"> MERCAN</t>
    </r>
  </si>
  <si>
    <t>NECMİ MURAT ÇAKIN</t>
  </si>
  <si>
    <t>ULAŞ BERKAY AKSOY</t>
  </si>
  <si>
    <t>42</t>
  </si>
  <si>
    <t>62</t>
  </si>
  <si>
    <t>72</t>
  </si>
  <si>
    <t>EK</t>
  </si>
  <si>
    <t>MUHAMMED ÇAĞATAY MERCAN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</si>
</sst>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8"/>
      <color indexed="81"/>
      <name val="Arial Narrow"/>
      <family val="2"/>
    </font>
    <font>
      <sz val="11"/>
      <color theme="0" tint="-0.34998626667073579"/>
      <name val="Arial Narrow"/>
      <family val="2"/>
    </font>
    <font>
      <sz val="8"/>
      <color theme="2" tint="-0.249977111117893"/>
      <name val="Arial Narrow"/>
      <family val="2"/>
    </font>
    <font>
      <sz val="11"/>
      <color theme="2" tint="-0.249977111117893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0" borderId="0" xfId="0" applyFont="1"/>
    <xf numFmtId="0" fontId="2" fillId="0" borderId="1" xfId="0" applyFont="1" applyBorder="1" applyAlignment="1"/>
    <xf numFmtId="0" fontId="4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1" fontId="4" fillId="0" borderId="1" xfId="0" applyNumberFormat="1" applyFont="1" applyBorder="1" applyAlignment="1"/>
    <xf numFmtId="164" fontId="4" fillId="0" borderId="1" xfId="0" applyNumberFormat="1" applyFont="1" applyBorder="1" applyAlignment="1"/>
    <xf numFmtId="0" fontId="2" fillId="0" borderId="0" xfId="0" applyFont="1" applyBorder="1" applyAlignment="1"/>
    <xf numFmtId="0" fontId="2" fillId="0" borderId="0" xfId="0" applyFont="1" applyBorder="1"/>
    <xf numFmtId="0" fontId="3" fillId="0" borderId="2" xfId="0" applyFont="1" applyBorder="1" applyAlignment="1">
      <alignment horizontal="center" wrapText="1"/>
    </xf>
    <xf numFmtId="164" fontId="4" fillId="0" borderId="9" xfId="0" applyNumberFormat="1" applyFont="1" applyBorder="1" applyAlignment="1"/>
    <xf numFmtId="1" fontId="4" fillId="2" borderId="10" xfId="0" applyNumberFormat="1" applyFont="1" applyFill="1" applyBorder="1" applyAlignment="1"/>
    <xf numFmtId="0" fontId="3" fillId="0" borderId="4" xfId="0" applyFont="1" applyBorder="1" applyAlignment="1">
      <alignment wrapText="1"/>
    </xf>
    <xf numFmtId="0" fontId="3" fillId="0" borderId="12" xfId="0" applyFont="1" applyBorder="1" applyAlignment="1">
      <alignment horizontal="center" wrapText="1"/>
    </xf>
    <xf numFmtId="0" fontId="4" fillId="0" borderId="9" xfId="0" applyFont="1" applyBorder="1" applyAlignment="1"/>
    <xf numFmtId="1" fontId="4" fillId="0" borderId="14" xfId="0" applyNumberFormat="1" applyFont="1" applyBorder="1" applyAlignment="1"/>
    <xf numFmtId="0" fontId="3" fillId="0" borderId="13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wrapText="1"/>
    </xf>
    <xf numFmtId="164" fontId="4" fillId="0" borderId="16" xfId="0" applyNumberFormat="1" applyFont="1" applyBorder="1" applyAlignment="1"/>
    <xf numFmtId="164" fontId="4" fillId="3" borderId="1" xfId="0" applyNumberFormat="1" applyFont="1" applyFill="1" applyBorder="1" applyAlignment="1"/>
    <xf numFmtId="0" fontId="3" fillId="0" borderId="17" xfId="0" applyFont="1" applyBorder="1" applyAlignment="1">
      <alignment horizontal="center" wrapText="1"/>
    </xf>
    <xf numFmtId="1" fontId="4" fillId="0" borderId="4" xfId="0" applyNumberFormat="1" applyFont="1" applyBorder="1" applyAlignment="1"/>
    <xf numFmtId="0" fontId="6" fillId="0" borderId="0" xfId="0" applyFont="1"/>
    <xf numFmtId="164" fontId="4" fillId="4" borderId="1" xfId="0" applyNumberFormat="1" applyFont="1" applyFill="1" applyBorder="1" applyAlignment="1"/>
    <xf numFmtId="0" fontId="3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/>
    <xf numFmtId="0" fontId="8" fillId="0" borderId="0" xfId="0" applyFont="1" applyBorder="1"/>
    <xf numFmtId="2" fontId="3" fillId="0" borderId="0" xfId="0" applyNumberFormat="1" applyFont="1" applyBorder="1" applyAlignment="1">
      <alignment wrapText="1"/>
    </xf>
    <xf numFmtId="2" fontId="3" fillId="0" borderId="15" xfId="0" applyNumberFormat="1" applyFont="1" applyBorder="1" applyAlignment="1">
      <alignment horizontal="center" wrapText="1"/>
    </xf>
    <xf numFmtId="2" fontId="2" fillId="0" borderId="0" xfId="0" applyNumberFormat="1" applyFont="1" applyBorder="1" applyAlignment="1"/>
    <xf numFmtId="2" fontId="2" fillId="0" borderId="1" xfId="0" applyNumberFormat="1" applyFont="1" applyBorder="1" applyAlignment="1"/>
    <xf numFmtId="0" fontId="3" fillId="0" borderId="3" xfId="0" applyFont="1" applyBorder="1" applyAlignment="1">
      <alignment horizontal="center" wrapText="1"/>
    </xf>
    <xf numFmtId="0" fontId="4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1" fontId="4" fillId="2" borderId="3" xfId="0" applyNumberFormat="1" applyFont="1" applyFill="1" applyBorder="1" applyAlignment="1"/>
    <xf numFmtId="0" fontId="3" fillId="0" borderId="6" xfId="0" applyFont="1" applyBorder="1" applyAlignment="1">
      <alignment horizontal="center" wrapText="1"/>
    </xf>
    <xf numFmtId="0" fontId="3" fillId="0" borderId="18" xfId="0" applyFont="1" applyBorder="1" applyAlignment="1">
      <alignment horizontal="center" wrapText="1"/>
    </xf>
    <xf numFmtId="0" fontId="3" fillId="0" borderId="21" xfId="0" applyFont="1" applyBorder="1" applyAlignment="1">
      <alignment horizontal="center" wrapText="1"/>
    </xf>
    <xf numFmtId="0" fontId="4" fillId="0" borderId="16" xfId="0" applyFont="1" applyBorder="1" applyAlignment="1"/>
    <xf numFmtId="0" fontId="7" fillId="0" borderId="16" xfId="0" applyFont="1" applyBorder="1" applyAlignment="1"/>
    <xf numFmtId="0" fontId="3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wrapText="1"/>
    </xf>
    <xf numFmtId="0" fontId="3" fillId="0" borderId="2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7" fillId="0" borderId="21" xfId="0" applyFont="1" applyBorder="1" applyAlignment="1"/>
    <xf numFmtId="164" fontId="4" fillId="0" borderId="13" xfId="0" applyNumberFormat="1" applyFont="1" applyBorder="1" applyAlignment="1"/>
    <xf numFmtId="164" fontId="4" fillId="0" borderId="2" xfId="0" applyNumberFormat="1" applyFont="1" applyBorder="1" applyAlignment="1"/>
    <xf numFmtId="164" fontId="4" fillId="0" borderId="2" xfId="0" applyNumberFormat="1" applyFont="1" applyBorder="1" applyAlignment="1">
      <alignment horizontal="center" vertical="center"/>
    </xf>
    <xf numFmtId="164" fontId="4" fillId="4" borderId="2" xfId="0" applyNumberFormat="1" applyFont="1" applyFill="1" applyBorder="1" applyAlignment="1"/>
    <xf numFmtId="1" fontId="4" fillId="0" borderId="2" xfId="0" applyNumberFormat="1" applyFont="1" applyBorder="1" applyAlignment="1"/>
    <xf numFmtId="1" fontId="4" fillId="2" borderId="5" xfId="0" applyNumberFormat="1" applyFont="1" applyFill="1" applyBorder="1" applyAlignment="1"/>
    <xf numFmtId="0" fontId="3" fillId="0" borderId="28" xfId="0" applyFont="1" applyBorder="1" applyAlignment="1">
      <alignment vertical="center" wrapText="1"/>
    </xf>
    <xf numFmtId="0" fontId="3" fillId="0" borderId="28" xfId="0" applyFont="1" applyBorder="1" applyAlignment="1">
      <alignment horizontal="center" vertical="center" wrapText="1"/>
    </xf>
    <xf numFmtId="1" fontId="4" fillId="2" borderId="1" xfId="0" applyNumberFormat="1" applyFont="1" applyFill="1" applyBorder="1" applyAlignment="1"/>
    <xf numFmtId="0" fontId="4" fillId="0" borderId="21" xfId="0" applyFont="1" applyBorder="1" applyAlignment="1"/>
    <xf numFmtId="0" fontId="4" fillId="0" borderId="2" xfId="0" applyFont="1" applyBorder="1" applyAlignment="1"/>
    <xf numFmtId="1" fontId="7" fillId="2" borderId="10" xfId="0" applyNumberFormat="1" applyFont="1" applyFill="1" applyBorder="1" applyAlignment="1"/>
    <xf numFmtId="1" fontId="4" fillId="2" borderId="29" xfId="0" applyNumberFormat="1" applyFont="1" applyFill="1" applyBorder="1" applyAlignment="1"/>
    <xf numFmtId="1" fontId="7" fillId="0" borderId="4" xfId="0" applyNumberFormat="1" applyFont="1" applyBorder="1" applyAlignment="1"/>
    <xf numFmtId="1" fontId="7" fillId="0" borderId="23" xfId="0" applyNumberFormat="1" applyFont="1" applyBorder="1" applyAlignment="1"/>
    <xf numFmtId="1" fontId="4" fillId="0" borderId="23" xfId="0" applyNumberFormat="1" applyFont="1" applyBorder="1" applyAlignment="1"/>
    <xf numFmtId="0" fontId="3" fillId="0" borderId="6" xfId="0" applyFont="1" applyBorder="1" applyAlignment="1">
      <alignment horizont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18" xfId="0" applyFont="1" applyBorder="1" applyAlignment="1">
      <alignment horizontal="center" wrapText="1"/>
    </xf>
    <xf numFmtId="0" fontId="3" fillId="0" borderId="19" xfId="0" applyFont="1" applyBorder="1" applyAlignment="1">
      <alignment horizontal="center" wrapText="1"/>
    </xf>
    <xf numFmtId="1" fontId="2" fillId="0" borderId="0" xfId="0" applyNumberFormat="1" applyFont="1" applyBorder="1" applyAlignment="1"/>
  </cellXfs>
  <cellStyles count="1">
    <cellStyle name="Normal" xfId="0" builtinId="0"/>
  </cellStyles>
  <dxfs count="179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2" tint="-0.249977111117893"/>
        <name val="Arial Narrow"/>
        <scheme val="none"/>
      </font>
      <numFmt numFmtId="164" formatCode="0.0"/>
      <fill>
        <patternFill patternType="solid">
          <fgColor indexed="64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2" tint="-0.249977111117893"/>
        <name val="Arial Narrow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fill>
        <patternFill patternType="solid">
          <fgColor indexed="64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fill>
        <patternFill patternType="solid">
          <fgColor indexed="64"/>
          <bgColor theme="0" tint="-0.1499984740745262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fill>
        <patternFill patternType="solid">
          <fgColor indexed="64"/>
          <bgColor theme="0" tint="-0.1499984740745262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fill>
        <patternFill patternType="solid">
          <fgColor indexed="64"/>
          <bgColor theme="0" tint="-0.1499984740745262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fill>
        <patternFill patternType="solid">
          <fgColor indexed="64"/>
          <bgColor theme="0" tint="-0.1499984740745262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medium">
          <color indexed="6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fill>
        <patternFill patternType="solid">
          <fgColor indexed="64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alignment horizontal="general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2" tint="-0.249977111117893"/>
        <name val="Arial Narrow"/>
        <scheme val="none"/>
      </font>
      <alignment horizontal="general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alignment horizontal="center" vertical="bottom" textRotation="0" wrapText="1" indent="0" justifyLastLine="0" shrinkToFit="0" readingOrder="0"/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2:X32" totalsRowShown="0" headerRowDxfId="178" tableBorderDxfId="177">
  <autoFilter ref="A2:X32"/>
  <sortState ref="A3:X32">
    <sortCondition descending="1" ref="X2:X32"/>
  </sortState>
  <tableColumns count="24">
    <tableColumn id="1" name="NO" dataDxfId="176"/>
    <tableColumn id="2" name="Adı Soyadı" dataDxfId="175"/>
    <tableColumn id="3" name="1" dataDxfId="174"/>
    <tableColumn id="4" name="2" dataDxfId="173"/>
    <tableColumn id="5" name="3" dataDxfId="172"/>
    <tableColumn id="6" name="4" dataDxfId="171"/>
    <tableColumn id="7" name="5" dataDxfId="170"/>
    <tableColumn id="8" name="6" dataDxfId="169"/>
    <tableColumn id="9" name="7" dataDxfId="168"/>
    <tableColumn id="10" name="M" dataDxfId="167"/>
    <tableColumn id="11" name="T" dataDxfId="166"/>
    <tableColumn id="12" name="42" dataDxfId="165"/>
    <tableColumn id="13" name="62" dataDxfId="164"/>
    <tableColumn id="14" name="72" dataDxfId="163"/>
    <tableColumn id="15" name="TLAB" dataDxfId="162">
      <calculatedColumnFormula>SUM(L3:N3)/O$1</calculatedColumnFormula>
    </tableColumn>
    <tableColumn id="16" name="Q1" dataDxfId="161"/>
    <tableColumn id="23" name="Q2" dataDxfId="160"/>
    <tableColumn id="17" name="Q3" dataDxfId="159"/>
    <tableColumn id="18" name="TQ" dataDxfId="158">
      <calculatedColumnFormula>SUM(P3:R3)/S$1</calculatedColumnFormula>
    </tableColumn>
    <tableColumn id="19" name="NOT" dataDxfId="157"/>
    <tableColumn id="20" name="EKSTRA" dataDxfId="156"/>
    <tableColumn id="21" name="TSINAV" dataDxfId="155">
      <calculatedColumnFormula>T3+U3</calculatedColumnFormula>
    </tableColumn>
    <tableColumn id="24" name="EK" dataDxfId="154"/>
    <tableColumn id="22" name="SONUÇ9" dataDxfId="153">
      <calculatedColumnFormula>MIN(100,K3*0.15+O3*0.15+S3*0.2+V3*0.5)+Table1[[#This Row],[EK]]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Y74"/>
  <sheetViews>
    <sheetView zoomScale="110" zoomScaleNormal="110" workbookViewId="0">
      <pane ySplit="2" topLeftCell="A3" activePane="bottomLeft" state="frozen"/>
      <selection pane="bottomLeft" activeCell="B31" sqref="B31"/>
    </sheetView>
  </sheetViews>
  <sheetFormatPr defaultRowHeight="12.6" customHeight="1" x14ac:dyDescent="0.25"/>
  <cols>
    <col min="1" max="1" width="7.33203125" style="2" bestFit="1" customWidth="1"/>
    <col min="2" max="2" width="19.6640625" style="2" bestFit="1" customWidth="1"/>
    <col min="3" max="4" width="3.21875" style="2" bestFit="1" customWidth="1"/>
    <col min="5" max="6" width="2.6640625" style="2" customWidth="1"/>
    <col min="7" max="8" width="2.6640625" style="8" customWidth="1"/>
    <col min="9" max="9" width="2.6640625" style="33" customWidth="1"/>
    <col min="10" max="10" width="3.21875" style="1" customWidth="1"/>
    <col min="11" max="11" width="5.77734375" style="1" bestFit="1" customWidth="1"/>
    <col min="12" max="14" width="3.33203125" style="1" customWidth="1"/>
    <col min="15" max="15" width="5.77734375" style="1" customWidth="1"/>
    <col min="16" max="17" width="3.33203125" style="1" customWidth="1"/>
    <col min="18" max="18" width="4.21875" style="1" customWidth="1"/>
    <col min="19" max="20" width="5.77734375" style="1" customWidth="1"/>
    <col min="21" max="21" width="5.33203125" style="1" customWidth="1"/>
    <col min="22" max="23" width="7" style="1" customWidth="1"/>
    <col min="24" max="24" width="6.88671875" style="1" customWidth="1"/>
    <col min="25" max="16384" width="8.88671875" style="1"/>
  </cols>
  <sheetData>
    <row r="1" spans="1:25" s="4" customFormat="1" ht="22.2" customHeight="1" thickBot="1" x14ac:dyDescent="0.3">
      <c r="A1" s="50"/>
      <c r="B1" s="51"/>
      <c r="C1" s="72" t="s">
        <v>43</v>
      </c>
      <c r="D1" s="73"/>
      <c r="E1" s="73"/>
      <c r="F1" s="73"/>
      <c r="G1" s="73"/>
      <c r="H1" s="73"/>
      <c r="I1" s="73"/>
      <c r="J1" s="73"/>
      <c r="K1" s="52">
        <v>6</v>
      </c>
      <c r="L1" s="74" t="s">
        <v>44</v>
      </c>
      <c r="M1" s="75"/>
      <c r="N1" s="75"/>
      <c r="O1" s="53">
        <v>3</v>
      </c>
      <c r="P1" s="77" t="s">
        <v>45</v>
      </c>
      <c r="Q1" s="78"/>
      <c r="R1" s="78"/>
      <c r="S1" s="61">
        <v>3</v>
      </c>
      <c r="T1" s="74" t="s">
        <v>42</v>
      </c>
      <c r="U1" s="75"/>
      <c r="V1" s="76"/>
      <c r="W1" s="62"/>
      <c r="X1" s="46" t="s">
        <v>2</v>
      </c>
    </row>
    <row r="2" spans="1:25" s="5" customFormat="1" ht="11.4" customHeight="1" x14ac:dyDescent="0.25">
      <c r="A2" s="47" t="s">
        <v>13</v>
      </c>
      <c r="B2" s="10" t="s">
        <v>18</v>
      </c>
      <c r="C2" s="19" t="s">
        <v>46</v>
      </c>
      <c r="D2" s="20" t="s">
        <v>47</v>
      </c>
      <c r="E2" s="20" t="s">
        <v>48</v>
      </c>
      <c r="F2" s="20" t="s">
        <v>49</v>
      </c>
      <c r="G2" s="20" t="s">
        <v>50</v>
      </c>
      <c r="H2" s="20" t="s">
        <v>51</v>
      </c>
      <c r="I2" s="30" t="s">
        <v>52</v>
      </c>
      <c r="J2" s="20" t="s">
        <v>9</v>
      </c>
      <c r="K2" s="21" t="s">
        <v>1</v>
      </c>
      <c r="L2" s="19" t="s">
        <v>66</v>
      </c>
      <c r="M2" s="19" t="s">
        <v>67</v>
      </c>
      <c r="N2" s="19" t="s">
        <v>68</v>
      </c>
      <c r="O2" s="19" t="s">
        <v>54</v>
      </c>
      <c r="P2" s="19" t="s">
        <v>59</v>
      </c>
      <c r="Q2" s="19" t="s">
        <v>58</v>
      </c>
      <c r="R2" s="19" t="s">
        <v>57</v>
      </c>
      <c r="S2" s="19" t="s">
        <v>55</v>
      </c>
      <c r="T2" s="19" t="s">
        <v>4</v>
      </c>
      <c r="U2" s="19" t="s">
        <v>8</v>
      </c>
      <c r="V2" s="26" t="s">
        <v>56</v>
      </c>
      <c r="W2" s="26" t="s">
        <v>69</v>
      </c>
      <c r="X2" s="45" t="s">
        <v>53</v>
      </c>
    </row>
    <row r="3" spans="1:25" ht="12.6" customHeight="1" x14ac:dyDescent="0.25">
      <c r="A3" s="48"/>
      <c r="B3" s="3" t="s">
        <v>20</v>
      </c>
      <c r="C3" s="11">
        <v>2</v>
      </c>
      <c r="D3" s="7">
        <v>2</v>
      </c>
      <c r="E3" s="7">
        <v>2</v>
      </c>
      <c r="F3" s="7">
        <v>2</v>
      </c>
      <c r="G3" s="7">
        <v>1.7</v>
      </c>
      <c r="H3" s="7">
        <v>2</v>
      </c>
      <c r="I3" s="31">
        <v>2</v>
      </c>
      <c r="J3" s="29">
        <v>0</v>
      </c>
      <c r="K3" s="12">
        <f t="shared" ref="K3:K25" si="0">SUM(C3:I3)*50/(K$1-J3)</f>
        <v>114.16666666666667</v>
      </c>
      <c r="L3" s="6">
        <v>100</v>
      </c>
      <c r="M3" s="6">
        <v>100</v>
      </c>
      <c r="N3" s="6">
        <v>100</v>
      </c>
      <c r="O3" s="44">
        <f t="shared" ref="O3:O32" si="1">SUM(L3:N3)/O$1</f>
        <v>100</v>
      </c>
      <c r="P3" s="6">
        <v>100</v>
      </c>
      <c r="Q3" s="6">
        <v>55</v>
      </c>
      <c r="R3" s="6">
        <v>100</v>
      </c>
      <c r="S3" s="44">
        <f t="shared" ref="S3:S32" si="2">SUM(P3:R3)/S$1</f>
        <v>85</v>
      </c>
      <c r="T3" s="6">
        <v>77</v>
      </c>
      <c r="U3" s="29">
        <v>18</v>
      </c>
      <c r="V3" s="27">
        <f t="shared" ref="V3:V32" si="3">T3+U3</f>
        <v>95</v>
      </c>
      <c r="W3" s="29">
        <v>3</v>
      </c>
      <c r="X3" s="27">
        <f>MIN(100,K3*0.15+O3*0.15+S3*0.2+V3*0.5)+Table1[[#This Row],[EK]]</f>
        <v>99.625</v>
      </c>
    </row>
    <row r="4" spans="1:25" ht="12.6" customHeight="1" x14ac:dyDescent="0.25">
      <c r="A4" s="49"/>
      <c r="B4" s="3" t="s">
        <v>31</v>
      </c>
      <c r="C4" s="11">
        <v>0</v>
      </c>
      <c r="D4" s="7">
        <v>2</v>
      </c>
      <c r="E4" s="7">
        <v>2</v>
      </c>
      <c r="F4" s="7">
        <v>2</v>
      </c>
      <c r="G4" s="7">
        <v>1.8</v>
      </c>
      <c r="H4" s="7">
        <v>2</v>
      </c>
      <c r="I4" s="31">
        <v>2</v>
      </c>
      <c r="J4" s="29">
        <v>0</v>
      </c>
      <c r="K4" s="12">
        <f t="shared" si="0"/>
        <v>98.333333333333329</v>
      </c>
      <c r="L4" s="6">
        <v>100</v>
      </c>
      <c r="M4" s="6">
        <v>100</v>
      </c>
      <c r="N4" s="6">
        <v>100</v>
      </c>
      <c r="O4" s="44">
        <f t="shared" si="1"/>
        <v>100</v>
      </c>
      <c r="P4" s="6">
        <v>100</v>
      </c>
      <c r="Q4" s="6">
        <v>70</v>
      </c>
      <c r="R4" s="6">
        <v>80</v>
      </c>
      <c r="S4" s="44">
        <f t="shared" si="2"/>
        <v>83.333333333333329</v>
      </c>
      <c r="T4" s="6">
        <v>60</v>
      </c>
      <c r="U4" s="29">
        <v>18</v>
      </c>
      <c r="V4" s="27">
        <f t="shared" si="3"/>
        <v>78</v>
      </c>
      <c r="W4" s="29">
        <v>3</v>
      </c>
      <c r="X4" s="27">
        <f>MIN(100,K4*0.15+O4*0.15+S4*0.2+V4*0.5)+Table1[[#This Row],[EK]]</f>
        <v>88.416666666666671</v>
      </c>
    </row>
    <row r="5" spans="1:25" ht="12.6" customHeight="1" x14ac:dyDescent="0.25">
      <c r="A5" s="48"/>
      <c r="B5" s="3" t="s">
        <v>33</v>
      </c>
      <c r="C5" s="11">
        <v>0</v>
      </c>
      <c r="D5" s="7">
        <v>2</v>
      </c>
      <c r="E5" s="7">
        <v>1</v>
      </c>
      <c r="F5" s="7">
        <v>2</v>
      </c>
      <c r="G5" s="7">
        <v>0</v>
      </c>
      <c r="H5" s="7">
        <v>2</v>
      </c>
      <c r="I5" s="31">
        <v>2</v>
      </c>
      <c r="J5" s="29">
        <v>0</v>
      </c>
      <c r="K5" s="12">
        <f t="shared" si="0"/>
        <v>75</v>
      </c>
      <c r="L5" s="6">
        <v>100</v>
      </c>
      <c r="M5" s="6">
        <v>100</v>
      </c>
      <c r="N5" s="6">
        <v>100</v>
      </c>
      <c r="O5" s="44">
        <f t="shared" si="1"/>
        <v>100</v>
      </c>
      <c r="P5" s="6">
        <v>100</v>
      </c>
      <c r="Q5" s="6">
        <v>35</v>
      </c>
      <c r="R5" s="6">
        <v>50</v>
      </c>
      <c r="S5" s="44">
        <f t="shared" si="2"/>
        <v>61.666666666666664</v>
      </c>
      <c r="T5" s="6">
        <v>70</v>
      </c>
      <c r="U5" s="29">
        <v>18</v>
      </c>
      <c r="V5" s="27">
        <f t="shared" si="3"/>
        <v>88</v>
      </c>
      <c r="W5" s="29">
        <v>3</v>
      </c>
      <c r="X5" s="27">
        <f>MIN(100,K5*0.15+O5*0.15+S5*0.2+V5*0.5)+Table1[[#This Row],[EK]]</f>
        <v>85.583333333333343</v>
      </c>
      <c r="Y5" s="1" t="s">
        <v>5</v>
      </c>
    </row>
    <row r="6" spans="1:25" ht="12.6" customHeight="1" x14ac:dyDescent="0.25">
      <c r="A6" s="48"/>
      <c r="B6" s="3" t="s">
        <v>32</v>
      </c>
      <c r="C6" s="11">
        <v>0</v>
      </c>
      <c r="D6" s="7">
        <v>2</v>
      </c>
      <c r="E6" s="7">
        <v>1.8</v>
      </c>
      <c r="F6" s="7">
        <v>2</v>
      </c>
      <c r="G6" s="7">
        <v>1.7</v>
      </c>
      <c r="H6" s="7">
        <v>1.9</v>
      </c>
      <c r="I6" s="31">
        <v>2</v>
      </c>
      <c r="J6" s="29">
        <v>0</v>
      </c>
      <c r="K6" s="12">
        <f t="shared" si="0"/>
        <v>95</v>
      </c>
      <c r="L6" s="6">
        <v>75</v>
      </c>
      <c r="M6" s="6">
        <v>100</v>
      </c>
      <c r="N6" s="6">
        <v>100</v>
      </c>
      <c r="O6" s="44">
        <f t="shared" si="1"/>
        <v>91.666666666666671</v>
      </c>
      <c r="P6" s="6">
        <v>25</v>
      </c>
      <c r="Q6" s="6">
        <v>60</v>
      </c>
      <c r="R6" s="6">
        <v>80</v>
      </c>
      <c r="S6" s="44">
        <f t="shared" si="2"/>
        <v>55</v>
      </c>
      <c r="T6" s="6">
        <v>67</v>
      </c>
      <c r="U6" s="29">
        <v>18</v>
      </c>
      <c r="V6" s="27">
        <f t="shared" si="3"/>
        <v>85</v>
      </c>
      <c r="W6" s="29">
        <v>3</v>
      </c>
      <c r="X6" s="27">
        <f>MIN(100,K6*0.15+O6*0.15+S6*0.2+V6*0.5)+Table1[[#This Row],[EK]]</f>
        <v>84.5</v>
      </c>
    </row>
    <row r="7" spans="1:25" ht="12.6" customHeight="1" x14ac:dyDescent="0.25">
      <c r="A7" s="48"/>
      <c r="B7" s="3" t="s">
        <v>19</v>
      </c>
      <c r="C7" s="11">
        <v>2</v>
      </c>
      <c r="D7" s="7">
        <v>1.9</v>
      </c>
      <c r="E7" s="7">
        <v>1.8</v>
      </c>
      <c r="F7" s="7">
        <v>2</v>
      </c>
      <c r="G7" s="7">
        <v>2</v>
      </c>
      <c r="H7" s="7">
        <v>2</v>
      </c>
      <c r="I7" s="31">
        <v>1.9</v>
      </c>
      <c r="J7" s="29">
        <v>0</v>
      </c>
      <c r="K7" s="12">
        <f t="shared" si="0"/>
        <v>113.33333333333333</v>
      </c>
      <c r="L7" s="6">
        <v>95</v>
      </c>
      <c r="M7" s="6">
        <v>0</v>
      </c>
      <c r="N7" s="6">
        <v>100</v>
      </c>
      <c r="O7" s="44">
        <f t="shared" si="1"/>
        <v>65</v>
      </c>
      <c r="P7" s="6">
        <v>50</v>
      </c>
      <c r="Q7" s="6">
        <v>40</v>
      </c>
      <c r="R7" s="6">
        <v>75</v>
      </c>
      <c r="S7" s="44">
        <f t="shared" si="2"/>
        <v>55</v>
      </c>
      <c r="T7" s="6">
        <v>52</v>
      </c>
      <c r="U7" s="29">
        <v>18</v>
      </c>
      <c r="V7" s="27">
        <f t="shared" si="3"/>
        <v>70</v>
      </c>
      <c r="W7" s="29">
        <v>3</v>
      </c>
      <c r="X7" s="27">
        <f>MIN(100,K7*0.15+O7*0.15+S7*0.2+V7*0.5)+Table1[[#This Row],[EK]]</f>
        <v>75.75</v>
      </c>
    </row>
    <row r="8" spans="1:25" ht="12.6" customHeight="1" x14ac:dyDescent="0.25">
      <c r="A8" s="48"/>
      <c r="B8" s="3" t="s">
        <v>24</v>
      </c>
      <c r="C8" s="11">
        <v>2</v>
      </c>
      <c r="D8" s="7">
        <v>2</v>
      </c>
      <c r="E8" s="7">
        <v>0</v>
      </c>
      <c r="F8" s="7">
        <v>2</v>
      </c>
      <c r="G8" s="7">
        <v>2</v>
      </c>
      <c r="H8" s="7">
        <v>2</v>
      </c>
      <c r="I8" s="31">
        <v>2</v>
      </c>
      <c r="J8" s="29">
        <v>0</v>
      </c>
      <c r="K8" s="12">
        <f t="shared" si="0"/>
        <v>100</v>
      </c>
      <c r="L8" s="6">
        <v>95</v>
      </c>
      <c r="M8" s="6">
        <v>100</v>
      </c>
      <c r="N8" s="6">
        <v>100</v>
      </c>
      <c r="O8" s="44">
        <f t="shared" si="1"/>
        <v>98.333333333333329</v>
      </c>
      <c r="P8" s="6">
        <v>0</v>
      </c>
      <c r="Q8" s="6">
        <v>45</v>
      </c>
      <c r="R8" s="6">
        <v>65</v>
      </c>
      <c r="S8" s="44">
        <f t="shared" si="2"/>
        <v>36.666666666666664</v>
      </c>
      <c r="T8" s="6">
        <v>49</v>
      </c>
      <c r="U8" s="29">
        <v>18</v>
      </c>
      <c r="V8" s="27">
        <f t="shared" si="3"/>
        <v>67</v>
      </c>
      <c r="W8" s="29">
        <v>3</v>
      </c>
      <c r="X8" s="27">
        <f>MIN(100,K8*0.15+O8*0.15+S8*0.2+V8*0.5)+Table1[[#This Row],[EK]]</f>
        <v>73.583333333333343</v>
      </c>
    </row>
    <row r="9" spans="1:25" ht="12.6" customHeight="1" x14ac:dyDescent="0.25">
      <c r="A9" s="48"/>
      <c r="B9" s="3" t="s">
        <v>34</v>
      </c>
      <c r="C9" s="11">
        <v>0</v>
      </c>
      <c r="D9" s="7">
        <v>2</v>
      </c>
      <c r="E9" s="7">
        <v>1</v>
      </c>
      <c r="F9" s="7">
        <v>0</v>
      </c>
      <c r="G9" s="7">
        <v>2</v>
      </c>
      <c r="H9" s="7">
        <v>0</v>
      </c>
      <c r="I9" s="31">
        <v>2</v>
      </c>
      <c r="J9" s="29">
        <v>0</v>
      </c>
      <c r="K9" s="12">
        <f t="shared" si="0"/>
        <v>58.333333333333336</v>
      </c>
      <c r="L9" s="6">
        <v>0</v>
      </c>
      <c r="M9" s="6">
        <v>0</v>
      </c>
      <c r="N9" s="6"/>
      <c r="O9" s="44">
        <f t="shared" si="1"/>
        <v>0</v>
      </c>
      <c r="P9" s="6">
        <v>75</v>
      </c>
      <c r="Q9" s="6">
        <v>0</v>
      </c>
      <c r="R9" s="6">
        <v>95</v>
      </c>
      <c r="S9" s="44">
        <f t="shared" si="2"/>
        <v>56.666666666666664</v>
      </c>
      <c r="T9" s="6">
        <v>82</v>
      </c>
      <c r="U9" s="29">
        <v>18</v>
      </c>
      <c r="V9" s="27">
        <f t="shared" si="3"/>
        <v>100</v>
      </c>
      <c r="W9" s="29">
        <v>3</v>
      </c>
      <c r="X9" s="27">
        <f>MIN(100,K9*0.15+O9*0.15+S9*0.2+V9*0.5)+Table1[[#This Row],[EK]]</f>
        <v>73.083333333333343</v>
      </c>
    </row>
    <row r="10" spans="1:25" ht="12.6" customHeight="1" x14ac:dyDescent="0.25">
      <c r="A10" s="49"/>
      <c r="B10" s="3" t="s">
        <v>35</v>
      </c>
      <c r="C10" s="11">
        <v>0</v>
      </c>
      <c r="D10" s="7">
        <v>2</v>
      </c>
      <c r="E10" s="7">
        <v>2</v>
      </c>
      <c r="F10" s="7">
        <v>2</v>
      </c>
      <c r="G10" s="7">
        <v>2</v>
      </c>
      <c r="H10" s="7">
        <v>2</v>
      </c>
      <c r="I10" s="31">
        <v>0</v>
      </c>
      <c r="J10" s="29">
        <v>0</v>
      </c>
      <c r="K10" s="12">
        <f t="shared" si="0"/>
        <v>83.333333333333329</v>
      </c>
      <c r="L10" s="6">
        <v>0</v>
      </c>
      <c r="M10" s="6">
        <v>100</v>
      </c>
      <c r="N10" s="6"/>
      <c r="O10" s="44">
        <f t="shared" si="1"/>
        <v>33.333333333333336</v>
      </c>
      <c r="P10" s="6">
        <v>50</v>
      </c>
      <c r="Q10" s="6">
        <v>50</v>
      </c>
      <c r="R10" s="6">
        <v>100</v>
      </c>
      <c r="S10" s="44">
        <f t="shared" si="2"/>
        <v>66.666666666666671</v>
      </c>
      <c r="T10" s="63">
        <v>59</v>
      </c>
      <c r="U10" s="29">
        <v>18</v>
      </c>
      <c r="V10" s="27">
        <f t="shared" si="3"/>
        <v>77</v>
      </c>
      <c r="W10" s="29">
        <v>3</v>
      </c>
      <c r="X10" s="27">
        <f>MIN(100,K10*0.15+O10*0.15+S10*0.2+V10*0.5)+Table1[[#This Row],[EK]]</f>
        <v>72.333333333333343</v>
      </c>
    </row>
    <row r="11" spans="1:25" ht="12.6" customHeight="1" x14ac:dyDescent="0.25">
      <c r="A11" s="48"/>
      <c r="B11" s="3" t="s">
        <v>25</v>
      </c>
      <c r="C11" s="11">
        <v>0.5</v>
      </c>
      <c r="D11" s="7">
        <v>1.9</v>
      </c>
      <c r="E11" s="7">
        <v>0.7</v>
      </c>
      <c r="F11" s="7">
        <v>2</v>
      </c>
      <c r="G11" s="7">
        <v>1.8</v>
      </c>
      <c r="H11" s="7">
        <v>0</v>
      </c>
      <c r="I11" s="31">
        <v>1.8</v>
      </c>
      <c r="J11" s="29">
        <v>0</v>
      </c>
      <c r="K11" s="12">
        <f t="shared" si="0"/>
        <v>72.499999999999986</v>
      </c>
      <c r="L11" s="6">
        <v>95</v>
      </c>
      <c r="M11" s="6">
        <v>0</v>
      </c>
      <c r="N11" s="6"/>
      <c r="O11" s="44">
        <f t="shared" si="1"/>
        <v>31.666666666666668</v>
      </c>
      <c r="P11" s="6">
        <v>0</v>
      </c>
      <c r="Q11" s="6">
        <v>0</v>
      </c>
      <c r="R11" s="6">
        <v>70</v>
      </c>
      <c r="S11" s="44">
        <f t="shared" si="2"/>
        <v>23.333333333333332</v>
      </c>
      <c r="T11" s="6">
        <v>77</v>
      </c>
      <c r="U11" s="29">
        <v>18</v>
      </c>
      <c r="V11" s="27">
        <f t="shared" si="3"/>
        <v>95</v>
      </c>
      <c r="W11" s="29">
        <v>3</v>
      </c>
      <c r="X11" s="27">
        <f>MIN(100,K11*0.15+O11*0.15+S11*0.2+V11*0.5)+Table1[[#This Row],[EK]]</f>
        <v>70.791666666666657</v>
      </c>
    </row>
    <row r="12" spans="1:25" ht="12.6" customHeight="1" x14ac:dyDescent="0.25">
      <c r="A12" s="49"/>
      <c r="B12" s="3" t="s">
        <v>40</v>
      </c>
      <c r="C12" s="11">
        <v>0</v>
      </c>
      <c r="D12" s="7">
        <v>0</v>
      </c>
      <c r="E12" s="7">
        <v>0</v>
      </c>
      <c r="F12" s="7">
        <v>2</v>
      </c>
      <c r="G12" s="7">
        <v>0</v>
      </c>
      <c r="H12" s="7">
        <v>1.8</v>
      </c>
      <c r="I12" s="31">
        <v>1.9</v>
      </c>
      <c r="J12" s="29">
        <v>0</v>
      </c>
      <c r="K12" s="12">
        <f t="shared" si="0"/>
        <v>47.499999999999993</v>
      </c>
      <c r="L12" s="6">
        <v>0</v>
      </c>
      <c r="M12" s="6">
        <v>0</v>
      </c>
      <c r="N12" s="6">
        <v>100</v>
      </c>
      <c r="O12" s="44">
        <f t="shared" si="1"/>
        <v>33.333333333333336</v>
      </c>
      <c r="P12" s="6">
        <v>0</v>
      </c>
      <c r="Q12" s="6">
        <v>40</v>
      </c>
      <c r="R12" s="6">
        <v>100</v>
      </c>
      <c r="S12" s="44">
        <f t="shared" si="2"/>
        <v>46.666666666666664</v>
      </c>
      <c r="T12" s="63">
        <v>73</v>
      </c>
      <c r="U12" s="29">
        <v>18</v>
      </c>
      <c r="V12" s="27">
        <f t="shared" si="3"/>
        <v>91</v>
      </c>
      <c r="W12" s="29">
        <v>3</v>
      </c>
      <c r="X12" s="27">
        <f>MIN(100,K12*0.15+O12*0.15+S12*0.2+V12*0.5)+Table1[[#This Row],[EK]]</f>
        <v>69.958333333333343</v>
      </c>
    </row>
    <row r="13" spans="1:25" ht="12.6" customHeight="1" x14ac:dyDescent="0.25">
      <c r="A13" s="49"/>
      <c r="B13" s="3" t="s">
        <v>38</v>
      </c>
      <c r="C13" s="11">
        <v>0</v>
      </c>
      <c r="D13" s="7">
        <v>1</v>
      </c>
      <c r="E13" s="7">
        <v>0.9</v>
      </c>
      <c r="F13" s="7">
        <v>1.5</v>
      </c>
      <c r="G13" s="7">
        <v>1.2</v>
      </c>
      <c r="H13" s="7">
        <v>0</v>
      </c>
      <c r="I13" s="31">
        <v>1.1000000000000001</v>
      </c>
      <c r="J13" s="29">
        <v>0</v>
      </c>
      <c r="K13" s="12">
        <f t="shared" si="0"/>
        <v>47.499999999999993</v>
      </c>
      <c r="L13" s="6">
        <v>90</v>
      </c>
      <c r="M13" s="6">
        <v>0</v>
      </c>
      <c r="N13" s="6"/>
      <c r="O13" s="44">
        <f t="shared" si="1"/>
        <v>30</v>
      </c>
      <c r="P13" s="6">
        <v>75</v>
      </c>
      <c r="Q13" s="6">
        <v>0</v>
      </c>
      <c r="R13" s="6">
        <v>60</v>
      </c>
      <c r="S13" s="44">
        <f t="shared" si="2"/>
        <v>45</v>
      </c>
      <c r="T13" s="63">
        <v>67</v>
      </c>
      <c r="U13" s="29">
        <v>18</v>
      </c>
      <c r="V13" s="27">
        <f t="shared" si="3"/>
        <v>85</v>
      </c>
      <c r="W13" s="29">
        <v>3</v>
      </c>
      <c r="X13" s="27">
        <f>MIN(100,K13*0.15+O13*0.15+S13*0.2+V13*0.5)+Table1[[#This Row],[EK]]</f>
        <v>66.125</v>
      </c>
    </row>
    <row r="14" spans="1:25" ht="12.6" customHeight="1" x14ac:dyDescent="0.25">
      <c r="A14" s="48"/>
      <c r="B14" s="3" t="s">
        <v>21</v>
      </c>
      <c r="C14" s="11">
        <v>2</v>
      </c>
      <c r="D14" s="7">
        <v>2</v>
      </c>
      <c r="E14" s="7">
        <v>2</v>
      </c>
      <c r="F14" s="7">
        <v>0</v>
      </c>
      <c r="G14" s="7">
        <v>0</v>
      </c>
      <c r="H14" s="7">
        <v>1</v>
      </c>
      <c r="I14" s="31">
        <v>2</v>
      </c>
      <c r="J14" s="29">
        <v>0</v>
      </c>
      <c r="K14" s="12">
        <f t="shared" si="0"/>
        <v>75</v>
      </c>
      <c r="L14" s="6">
        <v>0</v>
      </c>
      <c r="M14" s="6">
        <v>0</v>
      </c>
      <c r="N14" s="6">
        <v>100</v>
      </c>
      <c r="O14" s="44">
        <f t="shared" si="1"/>
        <v>33.333333333333336</v>
      </c>
      <c r="P14" s="6">
        <v>50</v>
      </c>
      <c r="Q14" s="6">
        <v>0</v>
      </c>
      <c r="R14" s="6">
        <v>50</v>
      </c>
      <c r="S14" s="44">
        <f t="shared" si="2"/>
        <v>33.333333333333336</v>
      </c>
      <c r="T14" s="6">
        <v>62</v>
      </c>
      <c r="U14" s="29">
        <v>18</v>
      </c>
      <c r="V14" s="27">
        <f t="shared" si="3"/>
        <v>80</v>
      </c>
      <c r="W14" s="29">
        <v>3</v>
      </c>
      <c r="X14" s="27">
        <f>MIN(100,K14*0.15+O14*0.15+S14*0.2+V14*0.5)+Table1[[#This Row],[EK]]</f>
        <v>65.916666666666671</v>
      </c>
    </row>
    <row r="15" spans="1:25" ht="12.6" customHeight="1" x14ac:dyDescent="0.25">
      <c r="A15" s="49"/>
      <c r="B15" s="3" t="s">
        <v>36</v>
      </c>
      <c r="C15" s="11">
        <v>0</v>
      </c>
      <c r="D15" s="7">
        <v>2</v>
      </c>
      <c r="E15" s="7">
        <v>2</v>
      </c>
      <c r="F15" s="7">
        <v>0</v>
      </c>
      <c r="G15" s="7">
        <v>2</v>
      </c>
      <c r="H15" s="7">
        <v>2</v>
      </c>
      <c r="I15" s="31">
        <v>0</v>
      </c>
      <c r="J15" s="29">
        <v>0</v>
      </c>
      <c r="K15" s="12">
        <f t="shared" si="0"/>
        <v>66.666666666666671</v>
      </c>
      <c r="L15" s="6">
        <v>0</v>
      </c>
      <c r="M15" s="6">
        <v>100</v>
      </c>
      <c r="N15" s="6"/>
      <c r="O15" s="44">
        <f t="shared" si="1"/>
        <v>33.333333333333336</v>
      </c>
      <c r="P15" s="6">
        <v>50</v>
      </c>
      <c r="Q15" s="6">
        <v>25</v>
      </c>
      <c r="R15" s="6">
        <v>0</v>
      </c>
      <c r="S15" s="44">
        <f t="shared" si="2"/>
        <v>25</v>
      </c>
      <c r="T15" s="63">
        <v>66</v>
      </c>
      <c r="U15" s="29">
        <v>18</v>
      </c>
      <c r="V15" s="27">
        <f t="shared" si="3"/>
        <v>84</v>
      </c>
      <c r="W15" s="29">
        <v>3</v>
      </c>
      <c r="X15" s="27">
        <f>MIN(100,K15*0.15+O15*0.15+S15*0.2+V15*0.5)+Table1[[#This Row],[EK]]</f>
        <v>65</v>
      </c>
    </row>
    <row r="16" spans="1:25" s="28" customFormat="1" ht="12.6" customHeight="1" x14ac:dyDescent="0.25">
      <c r="A16" s="48"/>
      <c r="B16" s="3" t="s">
        <v>26</v>
      </c>
      <c r="C16" s="11">
        <v>0</v>
      </c>
      <c r="D16" s="7">
        <v>2</v>
      </c>
      <c r="E16" s="7">
        <v>0.9</v>
      </c>
      <c r="F16" s="7">
        <v>0</v>
      </c>
      <c r="G16" s="7">
        <v>1.5</v>
      </c>
      <c r="H16" s="7">
        <v>0.8</v>
      </c>
      <c r="I16" s="31">
        <v>0</v>
      </c>
      <c r="J16" s="29">
        <v>0</v>
      </c>
      <c r="K16" s="12">
        <f t="shared" si="0"/>
        <v>43.333333333333336</v>
      </c>
      <c r="L16" s="6">
        <v>0</v>
      </c>
      <c r="M16" s="6">
        <v>0</v>
      </c>
      <c r="N16" s="6"/>
      <c r="O16" s="44">
        <f t="shared" si="1"/>
        <v>0</v>
      </c>
      <c r="P16" s="6">
        <v>50</v>
      </c>
      <c r="Q16" s="6">
        <v>0</v>
      </c>
      <c r="R16" s="6">
        <v>0</v>
      </c>
      <c r="S16" s="44">
        <f t="shared" si="2"/>
        <v>16.666666666666668</v>
      </c>
      <c r="T16" s="63">
        <v>66</v>
      </c>
      <c r="U16" s="29">
        <v>18</v>
      </c>
      <c r="V16" s="27">
        <f t="shared" si="3"/>
        <v>84</v>
      </c>
      <c r="W16" s="29">
        <v>3</v>
      </c>
      <c r="X16" s="27">
        <f>MIN(100,K16*0.15+O16*0.15+S16*0.2+V16*0.5)+Table1[[#This Row],[EK]]</f>
        <v>54.833333333333336</v>
      </c>
      <c r="Y16" s="34"/>
    </row>
    <row r="17" spans="1:25" ht="12.6" customHeight="1" x14ac:dyDescent="0.25">
      <c r="A17" s="49"/>
      <c r="B17" s="3" t="s">
        <v>39</v>
      </c>
      <c r="C17" s="11">
        <v>0</v>
      </c>
      <c r="D17" s="7">
        <v>0</v>
      </c>
      <c r="E17" s="7">
        <v>1</v>
      </c>
      <c r="F17" s="7">
        <v>0</v>
      </c>
      <c r="G17" s="7">
        <v>2</v>
      </c>
      <c r="H17" s="7">
        <v>0</v>
      </c>
      <c r="I17" s="31">
        <v>0</v>
      </c>
      <c r="J17" s="29">
        <v>0</v>
      </c>
      <c r="K17" s="12">
        <f t="shared" si="0"/>
        <v>25</v>
      </c>
      <c r="L17" s="6">
        <v>0</v>
      </c>
      <c r="M17" s="6">
        <v>0</v>
      </c>
      <c r="N17" s="6"/>
      <c r="O17" s="44">
        <f t="shared" si="1"/>
        <v>0</v>
      </c>
      <c r="P17" s="6">
        <v>75</v>
      </c>
      <c r="Q17" s="6">
        <v>0</v>
      </c>
      <c r="R17" s="6">
        <v>0</v>
      </c>
      <c r="S17" s="44">
        <f t="shared" si="2"/>
        <v>25</v>
      </c>
      <c r="T17" s="63">
        <v>67</v>
      </c>
      <c r="U17" s="29">
        <v>18</v>
      </c>
      <c r="V17" s="27">
        <f t="shared" si="3"/>
        <v>85</v>
      </c>
      <c r="W17" s="29">
        <v>3</v>
      </c>
      <c r="X17" s="27">
        <f>MIN(100,K17*0.15+O17*0.15+S17*0.2+V17*0.5)+Table1[[#This Row],[EK]]</f>
        <v>54.25</v>
      </c>
    </row>
    <row r="18" spans="1:25" ht="12.6" customHeight="1" x14ac:dyDescent="0.25">
      <c r="A18" s="48"/>
      <c r="B18" s="3" t="s">
        <v>27</v>
      </c>
      <c r="C18" s="11">
        <v>0</v>
      </c>
      <c r="D18" s="7">
        <v>2</v>
      </c>
      <c r="E18" s="7">
        <v>0.9</v>
      </c>
      <c r="F18" s="7">
        <v>2</v>
      </c>
      <c r="G18" s="7">
        <v>2</v>
      </c>
      <c r="H18" s="7">
        <v>1</v>
      </c>
      <c r="I18" s="7">
        <v>0</v>
      </c>
      <c r="J18" s="29">
        <v>0</v>
      </c>
      <c r="K18" s="12">
        <f t="shared" si="0"/>
        <v>65.833333333333329</v>
      </c>
      <c r="L18" s="6">
        <v>0</v>
      </c>
      <c r="M18" s="6">
        <v>0</v>
      </c>
      <c r="N18" s="6"/>
      <c r="O18" s="44">
        <f t="shared" si="1"/>
        <v>0</v>
      </c>
      <c r="P18" s="6">
        <v>75</v>
      </c>
      <c r="Q18" s="6">
        <v>0</v>
      </c>
      <c r="R18" s="6">
        <v>0</v>
      </c>
      <c r="S18" s="44">
        <f t="shared" si="2"/>
        <v>25</v>
      </c>
      <c r="T18" s="6">
        <v>51</v>
      </c>
      <c r="U18" s="29">
        <v>18</v>
      </c>
      <c r="V18" s="27">
        <f t="shared" si="3"/>
        <v>69</v>
      </c>
      <c r="W18" s="29">
        <v>3</v>
      </c>
      <c r="X18" s="27">
        <f>MIN(100,K18*0.15+O18*0.15+S18*0.2+V18*0.5)+Table1[[#This Row],[EK]]</f>
        <v>52.375</v>
      </c>
    </row>
    <row r="19" spans="1:25" s="34" customFormat="1" ht="12.6" customHeight="1" x14ac:dyDescent="0.25">
      <c r="A19" s="48"/>
      <c r="B19" s="3" t="s">
        <v>22</v>
      </c>
      <c r="C19" s="11">
        <v>2</v>
      </c>
      <c r="D19" s="7">
        <v>2</v>
      </c>
      <c r="E19" s="7">
        <v>1.9</v>
      </c>
      <c r="F19" s="7">
        <v>2</v>
      </c>
      <c r="G19" s="7">
        <v>1.8</v>
      </c>
      <c r="H19" s="7">
        <v>2</v>
      </c>
      <c r="I19" s="31">
        <v>0</v>
      </c>
      <c r="J19" s="29">
        <v>0</v>
      </c>
      <c r="K19" s="12">
        <f t="shared" si="0"/>
        <v>97.5</v>
      </c>
      <c r="L19" s="6">
        <v>0</v>
      </c>
      <c r="M19" s="6">
        <v>0</v>
      </c>
      <c r="N19" s="6"/>
      <c r="O19" s="44">
        <f t="shared" si="1"/>
        <v>0</v>
      </c>
      <c r="P19" s="6">
        <v>75</v>
      </c>
      <c r="Q19" s="6">
        <v>70</v>
      </c>
      <c r="R19" s="6">
        <v>0</v>
      </c>
      <c r="S19" s="44">
        <f t="shared" si="2"/>
        <v>48.333333333333336</v>
      </c>
      <c r="T19" s="6">
        <v>29</v>
      </c>
      <c r="U19" s="29">
        <v>18</v>
      </c>
      <c r="V19" s="27">
        <f t="shared" si="3"/>
        <v>47</v>
      </c>
      <c r="W19" s="29">
        <v>3</v>
      </c>
      <c r="X19" s="27">
        <f>MIN(100,K19*0.15+O19*0.15+S19*0.2+V19*0.5)+Table1[[#This Row],[EK]]</f>
        <v>50.791666666666671</v>
      </c>
      <c r="Y19" s="9"/>
    </row>
    <row r="20" spans="1:25" s="34" customFormat="1" ht="12.6" customHeight="1" x14ac:dyDescent="0.25">
      <c r="A20" s="48"/>
      <c r="B20" s="3" t="s">
        <v>23</v>
      </c>
      <c r="C20" s="11">
        <v>2</v>
      </c>
      <c r="D20" s="7">
        <v>2</v>
      </c>
      <c r="E20" s="7">
        <v>1.9</v>
      </c>
      <c r="F20" s="7">
        <v>1.5</v>
      </c>
      <c r="G20" s="7">
        <v>0</v>
      </c>
      <c r="H20" s="7">
        <v>2</v>
      </c>
      <c r="I20" s="31">
        <v>0</v>
      </c>
      <c r="J20" s="29">
        <v>0</v>
      </c>
      <c r="K20" s="12">
        <f t="shared" si="0"/>
        <v>78.333333333333329</v>
      </c>
      <c r="L20" s="6">
        <v>0</v>
      </c>
      <c r="M20" s="6">
        <v>0</v>
      </c>
      <c r="N20" s="6"/>
      <c r="O20" s="44">
        <f t="shared" si="1"/>
        <v>0</v>
      </c>
      <c r="P20" s="6">
        <v>75</v>
      </c>
      <c r="Q20" s="6">
        <v>60</v>
      </c>
      <c r="R20" s="6">
        <v>0</v>
      </c>
      <c r="S20" s="44">
        <f t="shared" si="2"/>
        <v>45</v>
      </c>
      <c r="T20" s="6">
        <v>31</v>
      </c>
      <c r="U20" s="29">
        <v>18</v>
      </c>
      <c r="V20" s="27">
        <f t="shared" si="3"/>
        <v>49</v>
      </c>
      <c r="W20" s="29">
        <v>3</v>
      </c>
      <c r="X20" s="27">
        <f>MIN(100,K20*0.15+O20*0.15+S20*0.2+V20*0.5)+Table1[[#This Row],[EK]]</f>
        <v>48.25</v>
      </c>
    </row>
    <row r="21" spans="1:25" s="34" customFormat="1" ht="12.6" customHeight="1" x14ac:dyDescent="0.25">
      <c r="A21" s="49"/>
      <c r="B21" s="3" t="s">
        <v>37</v>
      </c>
      <c r="C21" s="11">
        <v>0</v>
      </c>
      <c r="D21" s="7">
        <v>2</v>
      </c>
      <c r="E21" s="7">
        <v>1</v>
      </c>
      <c r="F21" s="7">
        <v>2</v>
      </c>
      <c r="G21" s="7">
        <v>1.3</v>
      </c>
      <c r="H21" s="7">
        <v>0</v>
      </c>
      <c r="I21" s="31">
        <v>0</v>
      </c>
      <c r="J21" s="29">
        <v>0</v>
      </c>
      <c r="K21" s="12">
        <f t="shared" si="0"/>
        <v>52.5</v>
      </c>
      <c r="L21" s="6">
        <v>0</v>
      </c>
      <c r="M21" s="6">
        <v>0</v>
      </c>
      <c r="N21" s="6"/>
      <c r="O21" s="44">
        <f t="shared" si="1"/>
        <v>0</v>
      </c>
      <c r="P21" s="6">
        <v>25</v>
      </c>
      <c r="Q21" s="6">
        <v>0</v>
      </c>
      <c r="R21" s="6">
        <v>0</v>
      </c>
      <c r="S21" s="44">
        <f t="shared" si="2"/>
        <v>8.3333333333333339</v>
      </c>
      <c r="T21" s="63">
        <v>53</v>
      </c>
      <c r="U21" s="29">
        <v>18</v>
      </c>
      <c r="V21" s="27">
        <f t="shared" si="3"/>
        <v>71</v>
      </c>
      <c r="W21" s="29">
        <v>3</v>
      </c>
      <c r="X21" s="27">
        <f>MIN(100,K21*0.15+O21*0.15+S21*0.2+V21*0.5)+Table1[[#This Row],[EK]]</f>
        <v>48.041666666666671</v>
      </c>
    </row>
    <row r="22" spans="1:25" s="34" customFormat="1" ht="12.6" customHeight="1" x14ac:dyDescent="0.25">
      <c r="A22" s="48"/>
      <c r="B22" s="3" t="s">
        <v>30</v>
      </c>
      <c r="C22" s="11">
        <v>0</v>
      </c>
      <c r="D22" s="7">
        <v>2</v>
      </c>
      <c r="E22" s="7">
        <v>1</v>
      </c>
      <c r="F22" s="7">
        <v>0</v>
      </c>
      <c r="G22" s="7">
        <v>0</v>
      </c>
      <c r="H22" s="7">
        <v>0</v>
      </c>
      <c r="I22" s="31">
        <v>0</v>
      </c>
      <c r="J22" s="29">
        <v>0</v>
      </c>
      <c r="K22" s="12">
        <f t="shared" si="0"/>
        <v>25</v>
      </c>
      <c r="L22" s="6">
        <v>0</v>
      </c>
      <c r="M22" s="6">
        <v>0</v>
      </c>
      <c r="N22" s="6"/>
      <c r="O22" s="44">
        <f t="shared" si="1"/>
        <v>0</v>
      </c>
      <c r="P22" s="6">
        <v>25</v>
      </c>
      <c r="Q22" s="6">
        <v>0</v>
      </c>
      <c r="R22" s="6">
        <v>0</v>
      </c>
      <c r="S22" s="44">
        <f t="shared" si="2"/>
        <v>8.3333333333333339</v>
      </c>
      <c r="T22" s="63">
        <v>43</v>
      </c>
      <c r="U22" s="29">
        <v>18</v>
      </c>
      <c r="V22" s="27">
        <f t="shared" si="3"/>
        <v>61</v>
      </c>
      <c r="W22" s="29">
        <v>3</v>
      </c>
      <c r="X22" s="27">
        <f>MIN(100,K22*0.15+O22*0.15+S22*0.2+V22*0.5)+Table1[[#This Row],[EK]]</f>
        <v>38.916666666666664</v>
      </c>
    </row>
    <row r="23" spans="1:25" s="34" customFormat="1" ht="12.6" customHeight="1" x14ac:dyDescent="0.25">
      <c r="A23" s="49"/>
      <c r="B23" s="3" t="s">
        <v>41</v>
      </c>
      <c r="C23" s="11">
        <v>0</v>
      </c>
      <c r="D23" s="7">
        <v>0</v>
      </c>
      <c r="E23" s="7">
        <v>1.8</v>
      </c>
      <c r="F23" s="7">
        <v>2</v>
      </c>
      <c r="G23" s="7">
        <v>2</v>
      </c>
      <c r="H23" s="7">
        <v>0</v>
      </c>
      <c r="I23" s="31">
        <v>0</v>
      </c>
      <c r="J23" s="29">
        <v>0</v>
      </c>
      <c r="K23" s="12">
        <f t="shared" si="0"/>
        <v>48.333333333333336</v>
      </c>
      <c r="L23" s="6">
        <v>0</v>
      </c>
      <c r="M23" s="6">
        <v>0</v>
      </c>
      <c r="N23" s="6"/>
      <c r="O23" s="44">
        <f t="shared" si="1"/>
        <v>0</v>
      </c>
      <c r="P23" s="6">
        <v>50</v>
      </c>
      <c r="Q23" s="6">
        <v>0</v>
      </c>
      <c r="R23" s="6">
        <v>0</v>
      </c>
      <c r="S23" s="44">
        <f t="shared" si="2"/>
        <v>16.666666666666668</v>
      </c>
      <c r="T23" s="63">
        <v>32</v>
      </c>
      <c r="U23" s="29">
        <v>18</v>
      </c>
      <c r="V23" s="27">
        <f t="shared" si="3"/>
        <v>50</v>
      </c>
      <c r="W23" s="29">
        <v>3</v>
      </c>
      <c r="X23" s="27">
        <f>MIN(100,K23*0.15+O23*0.15+S23*0.2+V23*0.5)+Table1[[#This Row],[EK]]</f>
        <v>38.583333333333336</v>
      </c>
    </row>
    <row r="24" spans="1:25" s="34" customFormat="1" ht="12.6" customHeight="1" x14ac:dyDescent="0.25">
      <c r="A24" s="48"/>
      <c r="B24" s="3" t="s">
        <v>29</v>
      </c>
      <c r="C24" s="11">
        <v>0</v>
      </c>
      <c r="D24" s="7">
        <v>2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29">
        <v>0</v>
      </c>
      <c r="K24" s="12">
        <f t="shared" si="0"/>
        <v>16.666666666666668</v>
      </c>
      <c r="L24" s="6">
        <v>0</v>
      </c>
      <c r="M24" s="6">
        <v>0</v>
      </c>
      <c r="N24" s="6"/>
      <c r="O24" s="44">
        <f t="shared" si="1"/>
        <v>0</v>
      </c>
      <c r="P24" s="6">
        <v>0</v>
      </c>
      <c r="Q24" s="6">
        <v>0</v>
      </c>
      <c r="R24" s="6">
        <v>0</v>
      </c>
      <c r="S24" s="44">
        <f t="shared" si="2"/>
        <v>0</v>
      </c>
      <c r="T24" s="63">
        <v>48</v>
      </c>
      <c r="U24" s="29">
        <v>18</v>
      </c>
      <c r="V24" s="27">
        <f t="shared" si="3"/>
        <v>66</v>
      </c>
      <c r="W24" s="29">
        <v>3</v>
      </c>
      <c r="X24" s="27">
        <f>MIN(100,K24*0.15+O24*0.15+S24*0.2+V24*0.5)+Table1[[#This Row],[EK]]</f>
        <v>38.5</v>
      </c>
    </row>
    <row r="25" spans="1:25" s="34" customFormat="1" ht="12.6" customHeight="1" x14ac:dyDescent="0.25">
      <c r="A25" s="49"/>
      <c r="B25" s="3" t="s">
        <v>61</v>
      </c>
      <c r="C25" s="11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31">
        <v>0</v>
      </c>
      <c r="J25" s="29">
        <v>0</v>
      </c>
      <c r="K25" s="12">
        <f t="shared" si="0"/>
        <v>0</v>
      </c>
      <c r="L25" s="6">
        <v>0</v>
      </c>
      <c r="M25" s="6">
        <v>0</v>
      </c>
      <c r="N25" s="6"/>
      <c r="O25" s="44">
        <f t="shared" si="1"/>
        <v>0</v>
      </c>
      <c r="P25" s="6">
        <v>0</v>
      </c>
      <c r="Q25" s="6">
        <v>0</v>
      </c>
      <c r="R25" s="6">
        <v>0</v>
      </c>
      <c r="S25" s="44">
        <f t="shared" si="2"/>
        <v>0</v>
      </c>
      <c r="T25" s="63">
        <v>51</v>
      </c>
      <c r="U25" s="29">
        <v>18</v>
      </c>
      <c r="V25" s="68">
        <f t="shared" si="3"/>
        <v>69</v>
      </c>
      <c r="W25" s="29">
        <v>3</v>
      </c>
      <c r="X25" s="27">
        <f>MIN(100,K25*0.15+O25*0.15+S25*0.2+V25*0.5)+Table1[[#This Row],[EK]]</f>
        <v>37.5</v>
      </c>
    </row>
    <row r="26" spans="1:25" s="34" customFormat="1" ht="12.6" customHeight="1" x14ac:dyDescent="0.25">
      <c r="A26" s="49"/>
      <c r="B26" s="3" t="s">
        <v>60</v>
      </c>
      <c r="C26" s="11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31">
        <v>0</v>
      </c>
      <c r="J26" s="29">
        <v>0</v>
      </c>
      <c r="K26" s="66"/>
      <c r="L26" s="6">
        <v>0</v>
      </c>
      <c r="M26" s="6">
        <v>0</v>
      </c>
      <c r="N26" s="6"/>
      <c r="O26" s="44">
        <f t="shared" si="1"/>
        <v>0</v>
      </c>
      <c r="P26" s="6">
        <v>0</v>
      </c>
      <c r="Q26" s="6">
        <v>0</v>
      </c>
      <c r="R26" s="6">
        <v>0</v>
      </c>
      <c r="S26" s="44">
        <f t="shared" si="2"/>
        <v>0</v>
      </c>
      <c r="T26" s="63">
        <v>47</v>
      </c>
      <c r="U26" s="29">
        <v>18</v>
      </c>
      <c r="V26" s="27">
        <f t="shared" si="3"/>
        <v>65</v>
      </c>
      <c r="W26" s="29">
        <v>3</v>
      </c>
      <c r="X26" s="27">
        <f>MIN(100,K26*0.15+O26*0.15+S26*0.2+V26*0.5)+Table1[[#This Row],[EK]]</f>
        <v>35.5</v>
      </c>
    </row>
    <row r="27" spans="1:25" s="35" customFormat="1" ht="12.6" customHeight="1" x14ac:dyDescent="0.25">
      <c r="A27" s="64"/>
      <c r="B27" s="65" t="s">
        <v>63</v>
      </c>
      <c r="C27" s="55">
        <v>1</v>
      </c>
      <c r="D27" s="56">
        <v>1.9</v>
      </c>
      <c r="E27" s="56">
        <v>0</v>
      </c>
      <c r="F27" s="56">
        <v>1.5</v>
      </c>
      <c r="G27" s="56">
        <v>0</v>
      </c>
      <c r="H27" s="56">
        <v>0</v>
      </c>
      <c r="I27" s="57">
        <v>0</v>
      </c>
      <c r="J27" s="58">
        <v>0</v>
      </c>
      <c r="K27" s="67">
        <f t="shared" ref="K27:K32" si="4">SUM(C27:I27)*50/(K$1-J27)</f>
        <v>36.666666666666671</v>
      </c>
      <c r="L27" s="59">
        <v>0</v>
      </c>
      <c r="M27" s="59">
        <v>0</v>
      </c>
      <c r="N27" s="59"/>
      <c r="O27" s="44">
        <f t="shared" si="1"/>
        <v>0</v>
      </c>
      <c r="P27" s="59">
        <v>0</v>
      </c>
      <c r="Q27" s="59">
        <v>0</v>
      </c>
      <c r="R27" s="59">
        <v>0</v>
      </c>
      <c r="S27" s="44">
        <f t="shared" si="2"/>
        <v>0</v>
      </c>
      <c r="T27" s="63">
        <v>35</v>
      </c>
      <c r="U27" s="29">
        <v>18</v>
      </c>
      <c r="V27" s="27">
        <f t="shared" si="3"/>
        <v>53</v>
      </c>
      <c r="W27" s="29">
        <v>3</v>
      </c>
      <c r="X27" s="27">
        <f>MIN(100,K27*0.15+O27*0.15+S27*0.2+V27*0.5)+Table1[[#This Row],[EK]]</f>
        <v>35</v>
      </c>
      <c r="Y27" s="34"/>
    </row>
    <row r="28" spans="1:25" s="35" customFormat="1" ht="12.6" customHeight="1" x14ac:dyDescent="0.25">
      <c r="A28" s="49"/>
      <c r="B28" s="3" t="s">
        <v>62</v>
      </c>
      <c r="C28" s="11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31">
        <v>0</v>
      </c>
      <c r="J28" s="29">
        <v>0</v>
      </c>
      <c r="K28" s="67">
        <f t="shared" si="4"/>
        <v>0</v>
      </c>
      <c r="L28" s="6">
        <v>0</v>
      </c>
      <c r="M28" s="6">
        <v>0</v>
      </c>
      <c r="N28" s="6"/>
      <c r="O28" s="44">
        <f t="shared" si="1"/>
        <v>0</v>
      </c>
      <c r="P28" s="6">
        <v>0</v>
      </c>
      <c r="Q28" s="6">
        <v>0</v>
      </c>
      <c r="R28" s="6">
        <v>0</v>
      </c>
      <c r="S28" s="44">
        <f t="shared" si="2"/>
        <v>0</v>
      </c>
      <c r="T28" s="44">
        <v>43</v>
      </c>
      <c r="U28" s="29">
        <v>18</v>
      </c>
      <c r="V28" s="68">
        <f t="shared" si="3"/>
        <v>61</v>
      </c>
      <c r="W28" s="29">
        <v>3</v>
      </c>
      <c r="X28" s="27">
        <f>MIN(100,K28*0.15+O28*0.15+S28*0.2+V28*0.5)+Table1[[#This Row],[EK]]</f>
        <v>33.5</v>
      </c>
      <c r="Y28" s="34"/>
    </row>
    <row r="29" spans="1:25" s="35" customFormat="1" ht="12.6" customHeight="1" x14ac:dyDescent="0.25">
      <c r="A29" s="64"/>
      <c r="B29" s="65" t="s">
        <v>28</v>
      </c>
      <c r="C29" s="55">
        <v>0</v>
      </c>
      <c r="D29" s="56">
        <v>2</v>
      </c>
      <c r="E29" s="56">
        <v>0</v>
      </c>
      <c r="F29" s="56">
        <v>0</v>
      </c>
      <c r="G29" s="56">
        <v>2</v>
      </c>
      <c r="H29" s="56">
        <v>0</v>
      </c>
      <c r="I29" s="56">
        <v>0</v>
      </c>
      <c r="J29" s="58">
        <v>0</v>
      </c>
      <c r="K29" s="67">
        <f t="shared" si="4"/>
        <v>33.333333333333336</v>
      </c>
      <c r="L29" s="59">
        <v>0</v>
      </c>
      <c r="M29" s="59">
        <v>0</v>
      </c>
      <c r="N29" s="59"/>
      <c r="O29" s="44">
        <f t="shared" si="1"/>
        <v>0</v>
      </c>
      <c r="P29" s="59">
        <v>0</v>
      </c>
      <c r="Q29" s="59">
        <v>0</v>
      </c>
      <c r="R29" s="59">
        <v>0</v>
      </c>
      <c r="S29" s="44">
        <f t="shared" si="2"/>
        <v>0</v>
      </c>
      <c r="T29" s="60">
        <v>31</v>
      </c>
      <c r="U29" s="58">
        <v>18</v>
      </c>
      <c r="V29" s="70">
        <f t="shared" si="3"/>
        <v>49</v>
      </c>
      <c r="W29" s="29">
        <v>3</v>
      </c>
      <c r="X29" s="27">
        <f>MIN(100,K29*0.15+O29*0.15+S29*0.2+V29*0.5)+Table1[[#This Row],[EK]]</f>
        <v>32.5</v>
      </c>
      <c r="Y29" s="34"/>
    </row>
    <row r="30" spans="1:25" s="35" customFormat="1" ht="12.6" customHeight="1" x14ac:dyDescent="0.25">
      <c r="A30" s="49"/>
      <c r="B30" s="3" t="s">
        <v>65</v>
      </c>
      <c r="C30" s="11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31">
        <v>0</v>
      </c>
      <c r="J30" s="29"/>
      <c r="K30" s="67">
        <f t="shared" si="4"/>
        <v>0</v>
      </c>
      <c r="L30" s="6">
        <v>0</v>
      </c>
      <c r="M30" s="6">
        <v>0</v>
      </c>
      <c r="N30" s="6"/>
      <c r="O30" s="44">
        <f t="shared" si="1"/>
        <v>0</v>
      </c>
      <c r="P30" s="6">
        <v>0</v>
      </c>
      <c r="Q30" s="6">
        <v>0</v>
      </c>
      <c r="R30" s="6">
        <v>0</v>
      </c>
      <c r="S30" s="44">
        <f t="shared" si="2"/>
        <v>0</v>
      </c>
      <c r="T30" s="44">
        <v>0</v>
      </c>
      <c r="U30" s="58">
        <v>0</v>
      </c>
      <c r="V30" s="68">
        <f t="shared" si="3"/>
        <v>0</v>
      </c>
      <c r="W30" s="29"/>
      <c r="X30" s="27">
        <f>MIN(100,K30*0.15+O30*0.15+S30*0.2+V30*0.5)+Table1[[#This Row],[EK]]</f>
        <v>0</v>
      </c>
      <c r="Y30" s="34"/>
    </row>
    <row r="31" spans="1:25" s="35" customFormat="1" ht="12.6" customHeight="1" x14ac:dyDescent="0.25">
      <c r="A31" s="49"/>
      <c r="B31" s="3" t="s">
        <v>64</v>
      </c>
      <c r="C31" s="11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31">
        <v>0</v>
      </c>
      <c r="J31" s="29"/>
      <c r="K31" s="67">
        <f t="shared" si="4"/>
        <v>0</v>
      </c>
      <c r="L31" s="6">
        <v>0</v>
      </c>
      <c r="M31" s="6">
        <v>0</v>
      </c>
      <c r="N31" s="6"/>
      <c r="O31" s="44">
        <f t="shared" si="1"/>
        <v>0</v>
      </c>
      <c r="P31" s="6">
        <v>0</v>
      </c>
      <c r="Q31" s="6">
        <v>0</v>
      </c>
      <c r="R31" s="6">
        <v>0</v>
      </c>
      <c r="S31" s="44">
        <f t="shared" si="2"/>
        <v>0</v>
      </c>
      <c r="T31" s="44">
        <v>0</v>
      </c>
      <c r="U31" s="29">
        <v>0</v>
      </c>
      <c r="V31" s="68">
        <f t="shared" si="3"/>
        <v>0</v>
      </c>
      <c r="W31" s="29"/>
      <c r="X31" s="27">
        <f>MIN(100,K31*0.15+O31*0.15+S31*0.2+V31*0.5)+Table1[[#This Row],[EK]]</f>
        <v>0</v>
      </c>
      <c r="Y31" s="34"/>
    </row>
    <row r="32" spans="1:25" s="35" customFormat="1" ht="12.6" customHeight="1" x14ac:dyDescent="0.25">
      <c r="A32" s="54"/>
      <c r="B32" s="65"/>
      <c r="C32" s="55"/>
      <c r="D32" s="56"/>
      <c r="E32" s="56"/>
      <c r="F32" s="56"/>
      <c r="G32" s="56"/>
      <c r="H32" s="56"/>
      <c r="I32" s="57"/>
      <c r="J32" s="58"/>
      <c r="K32" s="67">
        <f t="shared" si="4"/>
        <v>0</v>
      </c>
      <c r="L32" s="59"/>
      <c r="M32" s="59"/>
      <c r="N32" s="59"/>
      <c r="O32" s="44">
        <f t="shared" si="1"/>
        <v>0</v>
      </c>
      <c r="P32" s="59"/>
      <c r="Q32" s="59"/>
      <c r="R32" s="59"/>
      <c r="S32" s="44">
        <f t="shared" si="2"/>
        <v>0</v>
      </c>
      <c r="T32" s="60"/>
      <c r="U32" s="58">
        <v>0</v>
      </c>
      <c r="V32" s="69">
        <f t="shared" si="3"/>
        <v>0</v>
      </c>
      <c r="W32" s="29"/>
      <c r="X32" s="27">
        <f>MIN(100,K32*0.15+O32*0.15+S32*0.2+V32*0.5)+Table1[[#This Row],[EK]]</f>
        <v>0</v>
      </c>
      <c r="Y32" s="34"/>
    </row>
    <row r="33" spans="1:20" ht="12.6" customHeight="1" x14ac:dyDescent="0.25">
      <c r="A33" s="8"/>
      <c r="B33" s="8"/>
      <c r="C33" s="8"/>
      <c r="D33" s="8"/>
      <c r="E33" s="8"/>
      <c r="F33" s="8"/>
      <c r="I33" s="32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 spans="1:20" ht="12.6" customHeight="1" x14ac:dyDescent="0.25">
      <c r="A34" s="8"/>
      <c r="B34" s="8"/>
      <c r="C34" s="8"/>
      <c r="D34" s="8"/>
      <c r="E34" s="8"/>
      <c r="F34" s="8"/>
      <c r="I34" s="32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 spans="1:20" ht="12.6" customHeight="1" x14ac:dyDescent="0.25">
      <c r="A35" s="8"/>
      <c r="B35" s="8"/>
      <c r="C35" s="8"/>
      <c r="D35" s="8"/>
      <c r="E35" s="8"/>
      <c r="F35" s="8"/>
      <c r="I35" s="32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</row>
    <row r="36" spans="1:20" ht="12.6" customHeight="1" x14ac:dyDescent="0.25">
      <c r="A36" s="8"/>
      <c r="B36" s="8"/>
      <c r="C36" s="8"/>
      <c r="D36" s="8"/>
      <c r="E36" s="8"/>
      <c r="F36" s="8"/>
      <c r="I36" s="32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</row>
    <row r="37" spans="1:20" ht="12.6" customHeight="1" x14ac:dyDescent="0.25">
      <c r="A37" s="8"/>
      <c r="B37" s="8"/>
      <c r="C37" s="8"/>
      <c r="D37" s="8"/>
      <c r="E37" s="8"/>
      <c r="F37" s="8"/>
      <c r="I37" s="32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</row>
    <row r="38" spans="1:20" ht="12.6" customHeight="1" x14ac:dyDescent="0.25">
      <c r="A38" s="8"/>
      <c r="B38" s="8"/>
      <c r="C38" s="8"/>
      <c r="D38" s="8"/>
      <c r="E38" s="8"/>
      <c r="F38" s="8"/>
      <c r="I38" s="32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 spans="1:20" ht="12.6" customHeight="1" x14ac:dyDescent="0.25">
      <c r="A39" s="8"/>
      <c r="B39" s="8"/>
      <c r="C39" s="8"/>
      <c r="D39" s="8"/>
      <c r="E39" s="8"/>
      <c r="F39" s="8"/>
      <c r="I39" s="32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</row>
    <row r="40" spans="1:20" ht="12.6" customHeight="1" x14ac:dyDescent="0.25">
      <c r="A40" s="8"/>
      <c r="B40" s="8"/>
      <c r="C40" s="8"/>
      <c r="D40" s="8"/>
      <c r="E40" s="8"/>
      <c r="F40" s="8"/>
      <c r="I40" s="32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</row>
    <row r="41" spans="1:20" ht="12.6" customHeight="1" x14ac:dyDescent="0.25">
      <c r="A41" s="8"/>
      <c r="B41" s="8"/>
      <c r="C41" s="8"/>
      <c r="D41" s="8"/>
      <c r="E41" s="8"/>
      <c r="F41" s="8"/>
      <c r="I41" s="32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 spans="1:20" ht="12.6" customHeight="1" x14ac:dyDescent="0.25">
      <c r="A42" s="8"/>
      <c r="B42" s="8"/>
      <c r="C42" s="8"/>
      <c r="D42" s="8"/>
      <c r="E42" s="8"/>
      <c r="F42" s="8"/>
      <c r="I42" s="32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</row>
    <row r="43" spans="1:20" ht="12.6" customHeight="1" x14ac:dyDescent="0.25">
      <c r="A43" s="8"/>
      <c r="B43" s="8"/>
      <c r="C43" s="8"/>
      <c r="D43" s="8"/>
      <c r="E43" s="8"/>
      <c r="F43" s="8"/>
      <c r="I43" s="32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</row>
    <row r="44" spans="1:20" ht="12.6" customHeight="1" x14ac:dyDescent="0.25">
      <c r="A44" s="8"/>
      <c r="B44" s="8"/>
      <c r="C44" s="8"/>
      <c r="D44" s="8"/>
      <c r="E44" s="8"/>
      <c r="F44" s="8"/>
      <c r="I44" s="32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</row>
    <row r="45" spans="1:20" ht="12.6" customHeight="1" x14ac:dyDescent="0.25">
      <c r="A45" s="8"/>
      <c r="B45" s="8"/>
      <c r="C45" s="8"/>
      <c r="D45" s="8"/>
      <c r="E45" s="8"/>
      <c r="F45" s="8"/>
      <c r="I45" s="32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2.6" customHeight="1" x14ac:dyDescent="0.25">
      <c r="A46" s="8"/>
      <c r="B46" s="8"/>
      <c r="C46" s="8"/>
      <c r="D46" s="8"/>
      <c r="E46" s="8"/>
      <c r="F46" s="8"/>
      <c r="I46" s="32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 spans="1:20" ht="12.6" customHeight="1" x14ac:dyDescent="0.25">
      <c r="A47" s="8"/>
      <c r="B47" s="8"/>
      <c r="C47" s="8"/>
      <c r="D47" s="8"/>
      <c r="E47" s="8"/>
      <c r="F47" s="8"/>
      <c r="I47" s="32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ht="12.6" customHeight="1" x14ac:dyDescent="0.25">
      <c r="A48" s="8"/>
      <c r="B48" s="8"/>
      <c r="C48" s="8"/>
      <c r="D48" s="8"/>
      <c r="E48" s="8"/>
      <c r="F48" s="8"/>
      <c r="I48" s="32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 spans="1:20" ht="12.6" customHeight="1" x14ac:dyDescent="0.25">
      <c r="A49" s="8"/>
      <c r="B49" s="8"/>
      <c r="C49" s="8"/>
      <c r="D49" s="8"/>
      <c r="E49" s="8"/>
      <c r="F49" s="8"/>
      <c r="I49" s="32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 spans="1:20" ht="12.6" customHeight="1" x14ac:dyDescent="0.25">
      <c r="A50" s="8"/>
      <c r="B50" s="8"/>
      <c r="C50" s="8"/>
      <c r="D50" s="8"/>
      <c r="E50" s="8"/>
      <c r="F50" s="8"/>
      <c r="I50" s="32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 spans="1:20" ht="12.6" customHeight="1" x14ac:dyDescent="0.25">
      <c r="A51" s="8"/>
      <c r="B51" s="8"/>
      <c r="C51" s="8"/>
      <c r="D51" s="8"/>
      <c r="E51" s="8"/>
      <c r="F51" s="8"/>
      <c r="I51" s="32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 spans="1:20" ht="12.6" customHeight="1" x14ac:dyDescent="0.25">
      <c r="A52" s="8"/>
      <c r="B52" s="8"/>
      <c r="C52" s="8"/>
      <c r="D52" s="8"/>
      <c r="E52" s="8"/>
      <c r="F52" s="8"/>
      <c r="I52" s="32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 spans="1:20" ht="12.6" customHeight="1" x14ac:dyDescent="0.25">
      <c r="A53" s="8"/>
      <c r="B53" s="8"/>
      <c r="C53" s="8"/>
      <c r="D53" s="8"/>
      <c r="E53" s="8"/>
      <c r="F53" s="8"/>
      <c r="I53" s="32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 spans="1:20" ht="12.6" customHeight="1" x14ac:dyDescent="0.25">
      <c r="A54" s="8"/>
      <c r="B54" s="8"/>
      <c r="C54" s="8"/>
      <c r="D54" s="8"/>
      <c r="E54" s="8"/>
      <c r="F54" s="8"/>
      <c r="I54" s="32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</row>
    <row r="55" spans="1:20" ht="12.6" customHeight="1" x14ac:dyDescent="0.25">
      <c r="A55" s="8"/>
      <c r="B55" s="8"/>
      <c r="C55" s="8"/>
      <c r="D55" s="8"/>
      <c r="E55" s="8"/>
      <c r="F55" s="8"/>
      <c r="I55" s="32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</row>
    <row r="56" spans="1:20" ht="12.6" customHeight="1" x14ac:dyDescent="0.25">
      <c r="A56" s="8"/>
      <c r="B56" s="8"/>
      <c r="C56" s="8"/>
      <c r="D56" s="8"/>
      <c r="E56" s="8"/>
      <c r="F56" s="8"/>
      <c r="I56" s="32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ht="12.6" customHeight="1" x14ac:dyDescent="0.25">
      <c r="A57" s="8"/>
      <c r="B57" s="8"/>
      <c r="C57" s="8"/>
      <c r="D57" s="8"/>
      <c r="E57" s="8"/>
      <c r="F57" s="8"/>
      <c r="I57" s="32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</row>
    <row r="58" spans="1:20" ht="12.6" customHeight="1" x14ac:dyDescent="0.25">
      <c r="A58" s="8"/>
      <c r="B58" s="8"/>
      <c r="C58" s="8"/>
      <c r="D58" s="8"/>
      <c r="E58" s="8"/>
      <c r="F58" s="8"/>
      <c r="I58" s="32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 spans="1:20" ht="12.6" customHeight="1" x14ac:dyDescent="0.25">
      <c r="A59" s="8"/>
      <c r="B59" s="8"/>
      <c r="C59" s="8"/>
      <c r="D59" s="8"/>
      <c r="E59" s="8"/>
      <c r="F59" s="8"/>
      <c r="I59" s="32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 spans="1:20" ht="12.6" customHeight="1" x14ac:dyDescent="0.25">
      <c r="A60" s="8"/>
      <c r="B60" s="8"/>
      <c r="C60" s="8"/>
      <c r="D60" s="8"/>
      <c r="E60" s="8"/>
      <c r="F60" s="8"/>
      <c r="I60" s="32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spans="1:20" ht="12.6" customHeight="1" x14ac:dyDescent="0.25">
      <c r="A61" s="8"/>
      <c r="B61" s="8"/>
      <c r="C61" s="8"/>
      <c r="D61" s="8"/>
      <c r="E61" s="8"/>
      <c r="F61" s="8"/>
      <c r="I61" s="32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 spans="1:20" ht="12.6" customHeight="1" x14ac:dyDescent="0.25">
      <c r="A62" s="8"/>
      <c r="B62" s="8"/>
      <c r="C62" s="8"/>
      <c r="D62" s="8"/>
      <c r="E62" s="8"/>
      <c r="F62" s="8"/>
      <c r="I62" s="32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 spans="1:20" ht="12.6" customHeight="1" x14ac:dyDescent="0.25">
      <c r="A63" s="8"/>
      <c r="B63" s="8"/>
      <c r="C63" s="8"/>
      <c r="D63" s="8"/>
      <c r="E63" s="8"/>
      <c r="F63" s="8"/>
      <c r="I63" s="32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 spans="1:20" ht="12.6" customHeight="1" x14ac:dyDescent="0.25">
      <c r="A64" s="8"/>
      <c r="B64" s="8"/>
      <c r="C64" s="8"/>
      <c r="D64" s="8"/>
      <c r="E64" s="8"/>
      <c r="F64" s="8"/>
      <c r="I64" s="32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 spans="1:20" ht="12.6" customHeight="1" x14ac:dyDescent="0.25">
      <c r="A65" s="8"/>
      <c r="B65" s="8"/>
      <c r="C65" s="8"/>
      <c r="D65" s="8"/>
      <c r="E65" s="8"/>
      <c r="F65" s="8"/>
      <c r="I65" s="32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 spans="1:20" ht="12.6" customHeight="1" x14ac:dyDescent="0.25">
      <c r="A66" s="8"/>
      <c r="B66" s="8"/>
      <c r="C66" s="8"/>
      <c r="D66" s="8"/>
      <c r="E66" s="8"/>
      <c r="F66" s="8"/>
      <c r="I66" s="32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 spans="1:20" ht="12.6" customHeight="1" x14ac:dyDescent="0.25">
      <c r="A67" s="8"/>
      <c r="B67" s="8"/>
      <c r="C67" s="8"/>
      <c r="D67" s="8"/>
      <c r="E67" s="8"/>
      <c r="F67" s="8"/>
      <c r="I67" s="32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</row>
    <row r="68" spans="1:20" ht="12.6" customHeight="1" x14ac:dyDescent="0.25">
      <c r="A68" s="8"/>
      <c r="B68" s="8"/>
      <c r="C68" s="8"/>
      <c r="D68" s="8"/>
      <c r="E68" s="8"/>
      <c r="F68" s="8"/>
      <c r="I68" s="32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 spans="1:20" ht="12.6" customHeight="1" x14ac:dyDescent="0.25">
      <c r="A69" s="8"/>
      <c r="B69" s="8"/>
      <c r="C69" s="8"/>
      <c r="D69" s="8"/>
      <c r="E69" s="8"/>
      <c r="F69" s="8"/>
      <c r="I69" s="32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</row>
    <row r="70" spans="1:20" ht="12.6" customHeight="1" x14ac:dyDescent="0.25">
      <c r="A70" s="8"/>
      <c r="B70" s="8"/>
      <c r="C70" s="8"/>
      <c r="D70" s="8"/>
      <c r="E70" s="8"/>
      <c r="F70" s="8"/>
      <c r="I70" s="32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 spans="1:20" ht="12.6" customHeight="1" x14ac:dyDescent="0.25">
      <c r="A71" s="8"/>
      <c r="B71" s="8"/>
      <c r="C71" s="8"/>
      <c r="D71" s="8"/>
      <c r="E71" s="8"/>
      <c r="F71" s="8"/>
      <c r="I71" s="32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 spans="1:20" ht="12.6" customHeight="1" x14ac:dyDescent="0.25">
      <c r="A72" s="8"/>
      <c r="B72" s="8"/>
      <c r="C72" s="8"/>
      <c r="D72" s="8"/>
      <c r="E72" s="8"/>
      <c r="F72" s="8"/>
      <c r="I72" s="32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 spans="1:20" ht="12.6" customHeight="1" x14ac:dyDescent="0.25">
      <c r="A73" s="8"/>
      <c r="B73" s="8"/>
      <c r="C73" s="8"/>
      <c r="D73" s="8"/>
      <c r="E73" s="8"/>
      <c r="F73" s="8"/>
      <c r="I73" s="32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 spans="1:20" ht="12.6" customHeight="1" x14ac:dyDescent="0.25">
      <c r="A74" s="8"/>
      <c r="B74" s="8"/>
      <c r="C74" s="8"/>
      <c r="D74" s="8"/>
      <c r="E74" s="8"/>
      <c r="F74" s="8"/>
      <c r="I74" s="32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</row>
  </sheetData>
  <sortState ref="A3:AB27">
    <sortCondition descending="1" ref="X2"/>
  </sortState>
  <mergeCells count="4">
    <mergeCell ref="C1:J1"/>
    <mergeCell ref="T1:V1"/>
    <mergeCell ref="L1:N1"/>
    <mergeCell ref="P1:R1"/>
  </mergeCells>
  <conditionalFormatting sqref="C3:I32">
    <cfRule type="cellIs" dxfId="152" priority="153" operator="between">
      <formula>0.1</formula>
      <formula>1.99</formula>
    </cfRule>
    <cfRule type="cellIs" dxfId="151" priority="154" operator="equal">
      <formula>0</formula>
    </cfRule>
    <cfRule type="cellIs" dxfId="150" priority="155" operator="equal">
      <formula>2</formula>
    </cfRule>
  </conditionalFormatting>
  <conditionalFormatting sqref="V3:V32">
    <cfRule type="cellIs" dxfId="149" priority="144" operator="between">
      <formula>0.1</formula>
      <formula>59.9</formula>
    </cfRule>
    <cfRule type="cellIs" dxfId="148" priority="145" operator="equal">
      <formula>0</formula>
    </cfRule>
    <cfRule type="cellIs" dxfId="147" priority="146" operator="between">
      <formula>60</formula>
      <formula>79</formula>
    </cfRule>
    <cfRule type="cellIs" dxfId="146" priority="147" operator="between">
      <formula>80</formula>
      <formula>100</formula>
    </cfRule>
  </conditionalFormatting>
  <conditionalFormatting sqref="S3:S32 K3:K32 O3:O32">
    <cfRule type="dataBar" priority="4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{009E1CAE-8ACF-4AAE-873A-4C543C34901A}</x14:id>
        </ext>
      </extLst>
    </cfRule>
  </conditionalFormatting>
  <conditionalFormatting sqref="T3:T19">
    <cfRule type="cellIs" dxfId="145" priority="131" operator="between">
      <formula>0.1</formula>
      <formula>59.9</formula>
    </cfRule>
    <cfRule type="cellIs" dxfId="144" priority="132" operator="equal">
      <formula>0</formula>
    </cfRule>
    <cfRule type="cellIs" dxfId="143" priority="133" operator="between">
      <formula>60</formula>
      <formula>79</formula>
    </cfRule>
    <cfRule type="cellIs" dxfId="142" priority="134" operator="between">
      <formula>80</formula>
      <formula>100</formula>
    </cfRule>
  </conditionalFormatting>
  <conditionalFormatting sqref="P3:Q20">
    <cfRule type="cellIs" dxfId="141" priority="127" operator="between">
      <formula>0.1</formula>
      <formula>59.9</formula>
    </cfRule>
    <cfRule type="cellIs" dxfId="140" priority="128" operator="equal">
      <formula>0</formula>
    </cfRule>
    <cfRule type="cellIs" dxfId="139" priority="129" operator="between">
      <formula>60</formula>
      <formula>79</formula>
    </cfRule>
    <cfRule type="cellIs" dxfId="138" priority="130" operator="between">
      <formula>80</formula>
      <formula>100</formula>
    </cfRule>
  </conditionalFormatting>
  <conditionalFormatting sqref="P27:Q27 P21:P26 Q23:Q26 Q21">
    <cfRule type="cellIs" dxfId="137" priority="123" operator="between">
      <formula>0.1</formula>
      <formula>59.9</formula>
    </cfRule>
    <cfRule type="cellIs" dxfId="136" priority="124" operator="equal">
      <formula>0</formula>
    </cfRule>
    <cfRule type="cellIs" dxfId="135" priority="125" operator="between">
      <formula>60</formula>
      <formula>79</formula>
    </cfRule>
    <cfRule type="cellIs" dxfId="134" priority="126" operator="between">
      <formula>80</formula>
      <formula>100</formula>
    </cfRule>
  </conditionalFormatting>
  <conditionalFormatting sqref="Q22">
    <cfRule type="cellIs" dxfId="133" priority="119" operator="between">
      <formula>0.1</formula>
      <formula>59.9</formula>
    </cfRule>
    <cfRule type="cellIs" dxfId="132" priority="120" operator="equal">
      <formula>0</formula>
    </cfRule>
    <cfRule type="cellIs" dxfId="131" priority="121" operator="between">
      <formula>60</formula>
      <formula>79</formula>
    </cfRule>
    <cfRule type="cellIs" dxfId="130" priority="122" operator="between">
      <formula>80</formula>
      <formula>100</formula>
    </cfRule>
  </conditionalFormatting>
  <conditionalFormatting sqref="L3:N32">
    <cfRule type="cellIs" dxfId="129" priority="115" operator="between">
      <formula>0.1</formula>
      <formula>59.9</formula>
    </cfRule>
    <cfRule type="cellIs" dxfId="128" priority="116" operator="equal">
      <formula>0</formula>
    </cfRule>
    <cfRule type="cellIs" dxfId="127" priority="117" operator="between">
      <formula>60</formula>
      <formula>79</formula>
    </cfRule>
    <cfRule type="cellIs" dxfId="126" priority="118" operator="between">
      <formula>80</formula>
      <formula>100</formula>
    </cfRule>
  </conditionalFormatting>
  <conditionalFormatting sqref="R3:R32">
    <cfRule type="cellIs" dxfId="125" priority="111" operator="between">
      <formula>0.1</formula>
      <formula>59.9</formula>
    </cfRule>
    <cfRule type="cellIs" dxfId="124" priority="112" operator="equal">
      <formula>0</formula>
    </cfRule>
    <cfRule type="cellIs" dxfId="123" priority="113" operator="between">
      <formula>60</formula>
      <formula>79</formula>
    </cfRule>
    <cfRule type="cellIs" dxfId="122" priority="114" operator="between">
      <formula>80</formula>
      <formula>100</formula>
    </cfRule>
  </conditionalFormatting>
  <conditionalFormatting sqref="T20:T27">
    <cfRule type="cellIs" dxfId="121" priority="107" operator="between">
      <formula>0.1</formula>
      <formula>59.9</formula>
    </cfRule>
    <cfRule type="cellIs" dxfId="120" priority="108" operator="equal">
      <formula>0</formula>
    </cfRule>
    <cfRule type="cellIs" dxfId="119" priority="109" operator="between">
      <formula>60</formula>
      <formula>79</formula>
    </cfRule>
    <cfRule type="cellIs" dxfId="118" priority="110" operator="between">
      <formula>80</formula>
      <formula>100</formula>
    </cfRule>
  </conditionalFormatting>
  <conditionalFormatting sqref="C28:I28">
    <cfRule type="cellIs" dxfId="117" priority="102" operator="between">
      <formula>0.1</formula>
      <formula>1.99</formula>
    </cfRule>
    <cfRule type="cellIs" dxfId="116" priority="103" operator="equal">
      <formula>0</formula>
    </cfRule>
    <cfRule type="cellIs" dxfId="115" priority="104" operator="equal">
      <formula>2</formula>
    </cfRule>
  </conditionalFormatting>
  <conditionalFormatting sqref="V28">
    <cfRule type="cellIs" dxfId="114" priority="98" operator="between">
      <formula>0.1</formula>
      <formula>59.9</formula>
    </cfRule>
    <cfRule type="cellIs" dxfId="113" priority="99" operator="equal">
      <formula>0</formula>
    </cfRule>
    <cfRule type="cellIs" dxfId="112" priority="100" operator="between">
      <formula>60</formula>
      <formula>79</formula>
    </cfRule>
    <cfRule type="cellIs" dxfId="111" priority="101" operator="between">
      <formula>80</formula>
      <formula>100</formula>
    </cfRule>
  </conditionalFormatting>
  <conditionalFormatting sqref="K28 O28 S28">
    <cfRule type="dataBar" priority="1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{EA8BEF0D-873B-4BA9-B27D-79925A3E734F}</x14:id>
        </ext>
      </extLst>
    </cfRule>
  </conditionalFormatting>
  <conditionalFormatting sqref="P28:Q28">
    <cfRule type="cellIs" dxfId="110" priority="94" operator="between">
      <formula>0.1</formula>
      <formula>59.9</formula>
    </cfRule>
    <cfRule type="cellIs" dxfId="109" priority="95" operator="equal">
      <formula>0</formula>
    </cfRule>
    <cfRule type="cellIs" dxfId="108" priority="96" operator="between">
      <formula>60</formula>
      <formula>79</formula>
    </cfRule>
    <cfRule type="cellIs" dxfId="107" priority="97" operator="between">
      <formula>80</formula>
      <formula>100</formula>
    </cfRule>
  </conditionalFormatting>
  <conditionalFormatting sqref="L28:N28">
    <cfRule type="cellIs" dxfId="106" priority="90" operator="between">
      <formula>0.1</formula>
      <formula>59.9</formula>
    </cfRule>
    <cfRule type="cellIs" dxfId="105" priority="91" operator="equal">
      <formula>0</formula>
    </cfRule>
    <cfRule type="cellIs" dxfId="104" priority="92" operator="between">
      <formula>60</formula>
      <formula>79</formula>
    </cfRule>
    <cfRule type="cellIs" dxfId="103" priority="93" operator="between">
      <formula>80</formula>
      <formula>100</formula>
    </cfRule>
  </conditionalFormatting>
  <conditionalFormatting sqref="R28">
    <cfRule type="cellIs" dxfId="102" priority="86" operator="between">
      <formula>0.1</formula>
      <formula>59.9</formula>
    </cfRule>
    <cfRule type="cellIs" dxfId="101" priority="87" operator="equal">
      <formula>0</formula>
    </cfRule>
    <cfRule type="cellIs" dxfId="100" priority="88" operator="between">
      <formula>60</formula>
      <formula>79</formula>
    </cfRule>
    <cfRule type="cellIs" dxfId="99" priority="89" operator="between">
      <formula>80</formula>
      <formula>100</formula>
    </cfRule>
  </conditionalFormatting>
  <conditionalFormatting sqref="T28">
    <cfRule type="cellIs" dxfId="98" priority="82" operator="between">
      <formula>0.1</formula>
      <formula>59.9</formula>
    </cfRule>
    <cfRule type="cellIs" dxfId="97" priority="83" operator="equal">
      <formula>0</formula>
    </cfRule>
    <cfRule type="cellIs" dxfId="96" priority="84" operator="between">
      <formula>60</formula>
      <formula>79</formula>
    </cfRule>
    <cfRule type="cellIs" dxfId="95" priority="85" operator="between">
      <formula>80</formula>
      <formula>100</formula>
    </cfRule>
  </conditionalFormatting>
  <conditionalFormatting sqref="C29:I30">
    <cfRule type="cellIs" dxfId="94" priority="77" operator="between">
      <formula>0.1</formula>
      <formula>1.99</formula>
    </cfRule>
    <cfRule type="cellIs" dxfId="93" priority="78" operator="equal">
      <formula>0</formula>
    </cfRule>
    <cfRule type="cellIs" dxfId="92" priority="79" operator="equal">
      <formula>2</formula>
    </cfRule>
  </conditionalFormatting>
  <conditionalFormatting sqref="V29:V30">
    <cfRule type="cellIs" dxfId="91" priority="73" operator="between">
      <formula>0.1</formula>
      <formula>59.9</formula>
    </cfRule>
    <cfRule type="cellIs" dxfId="90" priority="74" operator="equal">
      <formula>0</formula>
    </cfRule>
    <cfRule type="cellIs" dxfId="89" priority="75" operator="between">
      <formula>60</formula>
      <formula>79</formula>
    </cfRule>
    <cfRule type="cellIs" dxfId="88" priority="76" operator="between">
      <formula>80</formula>
      <formula>100</formula>
    </cfRule>
  </conditionalFormatting>
  <conditionalFormatting sqref="O29:O30 S29:S30 K29:K30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{748DCDFD-2F10-4C25-8B1C-1998D9B04FA8}</x14:id>
        </ext>
      </extLst>
    </cfRule>
  </conditionalFormatting>
  <conditionalFormatting sqref="P29:Q30">
    <cfRule type="cellIs" dxfId="87" priority="69" operator="between">
      <formula>0.1</formula>
      <formula>59.9</formula>
    </cfRule>
    <cfRule type="cellIs" dxfId="86" priority="70" operator="equal">
      <formula>0</formula>
    </cfRule>
    <cfRule type="cellIs" dxfId="85" priority="71" operator="between">
      <formula>60</formula>
      <formula>79</formula>
    </cfRule>
    <cfRule type="cellIs" dxfId="84" priority="72" operator="between">
      <formula>80</formula>
      <formula>100</formula>
    </cfRule>
  </conditionalFormatting>
  <conditionalFormatting sqref="L29:N30">
    <cfRule type="cellIs" dxfId="83" priority="65" operator="between">
      <formula>0.1</formula>
      <formula>59.9</formula>
    </cfRule>
    <cfRule type="cellIs" dxfId="82" priority="66" operator="equal">
      <formula>0</formula>
    </cfRule>
    <cfRule type="cellIs" dxfId="81" priority="67" operator="between">
      <formula>60</formula>
      <formula>79</formula>
    </cfRule>
    <cfRule type="cellIs" dxfId="80" priority="68" operator="between">
      <formula>80</formula>
      <formula>100</formula>
    </cfRule>
  </conditionalFormatting>
  <conditionalFormatting sqref="R29:R30">
    <cfRule type="cellIs" dxfId="79" priority="61" operator="between">
      <formula>0.1</formula>
      <formula>59.9</formula>
    </cfRule>
    <cfRule type="cellIs" dxfId="78" priority="62" operator="equal">
      <formula>0</formula>
    </cfRule>
    <cfRule type="cellIs" dxfId="77" priority="63" operator="between">
      <formula>60</formula>
      <formula>79</formula>
    </cfRule>
    <cfRule type="cellIs" dxfId="76" priority="64" operator="between">
      <formula>80</formula>
      <formula>100</formula>
    </cfRule>
  </conditionalFormatting>
  <conditionalFormatting sqref="T29:T30">
    <cfRule type="cellIs" dxfId="75" priority="57" operator="between">
      <formula>0.1</formula>
      <formula>59.9</formula>
    </cfRule>
    <cfRule type="cellIs" dxfId="74" priority="58" operator="equal">
      <formula>0</formula>
    </cfRule>
    <cfRule type="cellIs" dxfId="73" priority="59" operator="between">
      <formula>60</formula>
      <formula>79</formula>
    </cfRule>
    <cfRule type="cellIs" dxfId="72" priority="60" operator="between">
      <formula>80</formula>
      <formula>100</formula>
    </cfRule>
  </conditionalFormatting>
  <conditionalFormatting sqref="C31:I31">
    <cfRule type="cellIs" dxfId="71" priority="52" operator="between">
      <formula>0.1</formula>
      <formula>1.99</formula>
    </cfRule>
    <cfRule type="cellIs" dxfId="70" priority="53" operator="equal">
      <formula>0</formula>
    </cfRule>
    <cfRule type="cellIs" dxfId="69" priority="54" operator="equal">
      <formula>2</formula>
    </cfRule>
  </conditionalFormatting>
  <conditionalFormatting sqref="V31">
    <cfRule type="cellIs" dxfId="68" priority="48" operator="between">
      <formula>0.1</formula>
      <formula>59.9</formula>
    </cfRule>
    <cfRule type="cellIs" dxfId="67" priority="49" operator="equal">
      <formula>0</formula>
    </cfRule>
    <cfRule type="cellIs" dxfId="66" priority="50" operator="between">
      <formula>60</formula>
      <formula>79</formula>
    </cfRule>
    <cfRule type="cellIs" dxfId="65" priority="51" operator="between">
      <formula>80</formula>
      <formula>100</formula>
    </cfRule>
  </conditionalFormatting>
  <conditionalFormatting sqref="O31 K31 S31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{7E494985-865D-4273-BBC8-6ED06FF9F16B}</x14:id>
        </ext>
      </extLst>
    </cfRule>
  </conditionalFormatting>
  <conditionalFormatting sqref="P31:Q31">
    <cfRule type="cellIs" dxfId="64" priority="44" operator="between">
      <formula>0.1</formula>
      <formula>59.9</formula>
    </cfRule>
    <cfRule type="cellIs" dxfId="63" priority="45" operator="equal">
      <formula>0</formula>
    </cfRule>
    <cfRule type="cellIs" dxfId="62" priority="46" operator="between">
      <formula>60</formula>
      <formula>79</formula>
    </cfRule>
    <cfRule type="cellIs" dxfId="61" priority="47" operator="between">
      <formula>80</formula>
      <formula>100</formula>
    </cfRule>
  </conditionalFormatting>
  <conditionalFormatting sqref="L31:N31">
    <cfRule type="cellIs" dxfId="60" priority="40" operator="between">
      <formula>0.1</formula>
      <formula>59.9</formula>
    </cfRule>
    <cfRule type="cellIs" dxfId="59" priority="41" operator="equal">
      <formula>0</formula>
    </cfRule>
    <cfRule type="cellIs" dxfId="58" priority="42" operator="between">
      <formula>60</formula>
      <formula>79</formula>
    </cfRule>
    <cfRule type="cellIs" dxfId="57" priority="43" operator="between">
      <formula>80</formula>
      <formula>100</formula>
    </cfRule>
  </conditionalFormatting>
  <conditionalFormatting sqref="R31">
    <cfRule type="cellIs" dxfId="56" priority="36" operator="between">
      <formula>0.1</formula>
      <formula>59.9</formula>
    </cfRule>
    <cfRule type="cellIs" dxfId="55" priority="37" operator="equal">
      <formula>0</formula>
    </cfRule>
    <cfRule type="cellIs" dxfId="54" priority="38" operator="between">
      <formula>60</formula>
      <formula>79</formula>
    </cfRule>
    <cfRule type="cellIs" dxfId="53" priority="39" operator="between">
      <formula>80</formula>
      <formula>100</formula>
    </cfRule>
  </conditionalFormatting>
  <conditionalFormatting sqref="T31">
    <cfRule type="cellIs" dxfId="52" priority="32" operator="between">
      <formula>0.1</formula>
      <formula>59.9</formula>
    </cfRule>
    <cfRule type="cellIs" dxfId="51" priority="33" operator="equal">
      <formula>0</formula>
    </cfRule>
    <cfRule type="cellIs" dxfId="50" priority="34" operator="between">
      <formula>60</formula>
      <formula>79</formula>
    </cfRule>
    <cfRule type="cellIs" dxfId="49" priority="35" operator="between">
      <formula>80</formula>
      <formula>100</formula>
    </cfRule>
  </conditionalFormatting>
  <conditionalFormatting sqref="C32:I32">
    <cfRule type="cellIs" dxfId="48" priority="27" operator="between">
      <formula>0.1</formula>
      <formula>1.99</formula>
    </cfRule>
    <cfRule type="cellIs" dxfId="47" priority="28" operator="equal">
      <formula>0</formula>
    </cfRule>
    <cfRule type="cellIs" dxfId="46" priority="29" operator="equal">
      <formula>2</formula>
    </cfRule>
  </conditionalFormatting>
  <conditionalFormatting sqref="V32">
    <cfRule type="cellIs" dxfId="45" priority="23" operator="between">
      <formula>0.1</formula>
      <formula>59.9</formula>
    </cfRule>
    <cfRule type="cellIs" dxfId="44" priority="24" operator="equal">
      <formula>0</formula>
    </cfRule>
    <cfRule type="cellIs" dxfId="43" priority="25" operator="between">
      <formula>60</formula>
      <formula>79</formula>
    </cfRule>
    <cfRule type="cellIs" dxfId="42" priority="26" operator="between">
      <formula>80</formula>
      <formula>100</formula>
    </cfRule>
  </conditionalFormatting>
  <conditionalFormatting sqref="O32 K32 S32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{6CDD8B9E-C18A-4A83-9F52-9446949DECDA}</x14:id>
        </ext>
      </extLst>
    </cfRule>
  </conditionalFormatting>
  <conditionalFormatting sqref="P32:Q32">
    <cfRule type="cellIs" dxfId="41" priority="19" operator="between">
      <formula>0.1</formula>
      <formula>59.9</formula>
    </cfRule>
    <cfRule type="cellIs" dxfId="40" priority="20" operator="equal">
      <formula>0</formula>
    </cfRule>
    <cfRule type="cellIs" dxfId="39" priority="21" operator="between">
      <formula>60</formula>
      <formula>79</formula>
    </cfRule>
    <cfRule type="cellIs" dxfId="38" priority="22" operator="between">
      <formula>80</formula>
      <formula>100</formula>
    </cfRule>
  </conditionalFormatting>
  <conditionalFormatting sqref="L32:N32">
    <cfRule type="cellIs" dxfId="37" priority="15" operator="between">
      <formula>0.1</formula>
      <formula>59.9</formula>
    </cfRule>
    <cfRule type="cellIs" dxfId="36" priority="16" operator="equal">
      <formula>0</formula>
    </cfRule>
    <cfRule type="cellIs" dxfId="35" priority="17" operator="between">
      <formula>60</formula>
      <formula>79</formula>
    </cfRule>
    <cfRule type="cellIs" dxfId="34" priority="18" operator="between">
      <formula>80</formula>
      <formula>100</formula>
    </cfRule>
  </conditionalFormatting>
  <conditionalFormatting sqref="R32">
    <cfRule type="cellIs" dxfId="33" priority="11" operator="between">
      <formula>0.1</formula>
      <formula>59.9</formula>
    </cfRule>
    <cfRule type="cellIs" dxfId="32" priority="12" operator="equal">
      <formula>0</formula>
    </cfRule>
    <cfRule type="cellIs" dxfId="31" priority="13" operator="between">
      <formula>60</formula>
      <formula>79</formula>
    </cfRule>
    <cfRule type="cellIs" dxfId="30" priority="14" operator="between">
      <formula>80</formula>
      <formula>100</formula>
    </cfRule>
  </conditionalFormatting>
  <conditionalFormatting sqref="T32">
    <cfRule type="cellIs" dxfId="29" priority="7" operator="between">
      <formula>0.1</formula>
      <formula>59.9</formula>
    </cfRule>
    <cfRule type="cellIs" dxfId="28" priority="8" operator="equal">
      <formula>0</formula>
    </cfRule>
    <cfRule type="cellIs" dxfId="27" priority="9" operator="between">
      <formula>60</formula>
      <formula>79</formula>
    </cfRule>
    <cfRule type="cellIs" dxfId="26" priority="10" operator="between">
      <formula>80</formula>
      <formula>100</formula>
    </cfRule>
  </conditionalFormatting>
  <conditionalFormatting sqref="X3:X32">
    <cfRule type="cellIs" dxfId="25" priority="1" operator="between">
      <formula>0.1</formula>
      <formula>59.9</formula>
    </cfRule>
    <cfRule type="cellIs" dxfId="24" priority="2" operator="equal">
      <formula>0</formula>
    </cfRule>
    <cfRule type="cellIs" dxfId="23" priority="3" operator="between">
      <formula>60</formula>
      <formula>79</formula>
    </cfRule>
    <cfRule type="cellIs" dxfId="22" priority="4" operator="between">
      <formula>80</formula>
      <formula>100</formula>
    </cfRule>
  </conditionalFormatting>
  <pageMargins left="0.7" right="0.7" top="0.75" bottom="0.75" header="0.3" footer="0.3"/>
  <pageSetup orientation="portrait" horizontalDpi="90" verticalDpi="90"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9E1CAE-8ACF-4AAE-873A-4C543C349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S3:S32 K3:K32 O3:O32</xm:sqref>
        </x14:conditionalFormatting>
        <x14:conditionalFormatting xmlns:xm="http://schemas.microsoft.com/office/excel/2006/main">
          <x14:cfRule type="dataBar" id="{EA8BEF0D-873B-4BA9-B27D-79925A3E73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K28 O28 S28</xm:sqref>
        </x14:conditionalFormatting>
        <x14:conditionalFormatting xmlns:xm="http://schemas.microsoft.com/office/excel/2006/main">
          <x14:cfRule type="dataBar" id="{748DCDFD-2F10-4C25-8B1C-1998D9B04F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O29:O30 S29:S30 K29:K30</xm:sqref>
        </x14:conditionalFormatting>
        <x14:conditionalFormatting xmlns:xm="http://schemas.microsoft.com/office/excel/2006/main">
          <x14:cfRule type="dataBar" id="{7E494985-865D-4273-BBC8-6ED06FF9F1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O31 K31 S31</xm:sqref>
        </x14:conditionalFormatting>
        <x14:conditionalFormatting xmlns:xm="http://schemas.microsoft.com/office/excel/2006/main">
          <x14:cfRule type="dataBar" id="{6CDD8B9E-C18A-4A83-9F52-9446949DEC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O32 K32 S32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W78"/>
  <sheetViews>
    <sheetView tabSelected="1" zoomScale="130" zoomScaleNormal="130" workbookViewId="0">
      <pane ySplit="2" topLeftCell="A3" activePane="bottomLeft" state="frozen"/>
      <selection pane="bottomLeft" activeCell="D13" sqref="D13"/>
    </sheetView>
  </sheetViews>
  <sheetFormatPr defaultRowHeight="12.6" customHeight="1" x14ac:dyDescent="0.25"/>
  <cols>
    <col min="1" max="1" width="7.33203125" style="2" bestFit="1" customWidth="1"/>
    <col min="2" max="2" width="19.21875" style="2" customWidth="1"/>
    <col min="3" max="3" width="9.109375" style="39" customWidth="1"/>
    <col min="4" max="5" width="3.21875" style="2" bestFit="1" customWidth="1"/>
    <col min="6" max="6" width="2.44140625" style="2" bestFit="1" customWidth="1"/>
    <col min="7" max="9" width="2.44140625" style="2" customWidth="1"/>
    <col min="10" max="10" width="2.44140625" style="2" bestFit="1" customWidth="1"/>
    <col min="11" max="12" width="2.44140625" style="8" customWidth="1"/>
    <col min="13" max="13" width="4.44140625" style="1" customWidth="1"/>
    <col min="14" max="14" width="2.77734375" style="1" bestFit="1" customWidth="1"/>
    <col min="15" max="15" width="4.77734375" style="1" customWidth="1"/>
    <col min="16" max="16" width="7" style="1" bestFit="1" customWidth="1"/>
    <col min="17" max="18" width="5.77734375" style="1" customWidth="1"/>
    <col min="19" max="19" width="8.21875" style="43" bestFit="1" customWidth="1"/>
    <col min="20" max="20" width="8.88671875" style="1"/>
    <col min="21" max="23" width="5.77734375" style="1" customWidth="1"/>
    <col min="24" max="16384" width="8.88671875" style="1"/>
  </cols>
  <sheetData>
    <row r="1" spans="1:23" s="4" customFormat="1" ht="42" thickBot="1" x14ac:dyDescent="0.3">
      <c r="A1" s="22">
        <v>1</v>
      </c>
      <c r="B1" s="13"/>
      <c r="C1" s="36"/>
      <c r="D1" s="79" t="s">
        <v>16</v>
      </c>
      <c r="E1" s="80"/>
      <c r="F1" s="80"/>
      <c r="G1" s="80"/>
      <c r="H1" s="80"/>
      <c r="I1" s="80"/>
      <c r="J1" s="80"/>
      <c r="K1" s="80"/>
      <c r="L1" s="80"/>
      <c r="M1" s="81"/>
      <c r="N1" s="80" t="s">
        <v>14</v>
      </c>
      <c r="O1" s="81"/>
      <c r="P1" s="71" t="s">
        <v>17</v>
      </c>
      <c r="Q1" s="14" t="s">
        <v>6</v>
      </c>
      <c r="R1" s="14" t="s">
        <v>7</v>
      </c>
      <c r="S1" s="41"/>
      <c r="U1" s="82" t="s">
        <v>10</v>
      </c>
      <c r="V1" s="82" t="s">
        <v>11</v>
      </c>
      <c r="W1" s="82" t="s">
        <v>12</v>
      </c>
    </row>
    <row r="2" spans="1:23" s="5" customFormat="1" ht="11.4" customHeight="1" x14ac:dyDescent="0.25">
      <c r="A2" s="17" t="s">
        <v>0</v>
      </c>
      <c r="B2" s="18" t="s">
        <v>18</v>
      </c>
      <c r="C2" s="37" t="s">
        <v>2</v>
      </c>
      <c r="D2" s="23">
        <v>1</v>
      </c>
      <c r="E2" s="20">
        <v>2</v>
      </c>
      <c r="F2" s="20">
        <v>3</v>
      </c>
      <c r="G2" s="20">
        <v>4</v>
      </c>
      <c r="H2" s="20">
        <v>5</v>
      </c>
      <c r="I2" s="20">
        <v>6</v>
      </c>
      <c r="J2" s="20">
        <v>7</v>
      </c>
      <c r="K2" s="40">
        <v>8</v>
      </c>
      <c r="L2" s="40" t="s">
        <v>9</v>
      </c>
      <c r="M2" s="21" t="s">
        <v>1</v>
      </c>
      <c r="N2" s="20" t="s">
        <v>15</v>
      </c>
      <c r="O2" s="21" t="s">
        <v>1</v>
      </c>
      <c r="P2" s="19" t="s">
        <v>4</v>
      </c>
      <c r="Q2" s="14" t="s">
        <v>3</v>
      </c>
      <c r="R2" s="14" t="s">
        <v>3</v>
      </c>
      <c r="S2" s="42"/>
      <c r="U2" s="83"/>
      <c r="V2" s="83"/>
      <c r="W2" s="83"/>
    </row>
    <row r="3" spans="1:23" ht="12.6" customHeight="1" x14ac:dyDescent="0.25">
      <c r="A3" s="15"/>
      <c r="B3" s="3" t="s">
        <v>20</v>
      </c>
      <c r="C3" s="16">
        <v>99.625</v>
      </c>
      <c r="D3" s="24">
        <v>2</v>
      </c>
      <c r="E3" s="7"/>
      <c r="F3" s="7"/>
      <c r="G3" s="7"/>
      <c r="H3" s="7"/>
      <c r="I3" s="7"/>
      <c r="J3" s="7"/>
      <c r="K3" s="7"/>
      <c r="L3" s="29"/>
      <c r="M3" s="12">
        <f t="shared" ref="M3:M30" si="0">SUM(D3:J3)*50/(A$1-L3)</f>
        <v>100</v>
      </c>
      <c r="N3" s="6"/>
      <c r="O3" s="12">
        <f t="shared" ref="O3:O19" si="1">N3</f>
        <v>0</v>
      </c>
      <c r="P3" s="6"/>
      <c r="Q3" s="16">
        <f>MIN(100,M3*(0.4+0.1)+O3*(0)+(P3)*(0.6+0.15))</f>
        <v>50</v>
      </c>
      <c r="R3" s="16">
        <f>ROUND(C3,2)*0.4+Q3*0.6</f>
        <v>69.852000000000004</v>
      </c>
      <c r="U3" s="16"/>
      <c r="V3" s="16"/>
      <c r="W3" s="16"/>
    </row>
    <row r="4" spans="1:23" ht="12.6" customHeight="1" x14ac:dyDescent="0.25">
      <c r="A4" s="15"/>
      <c r="B4" s="3" t="s">
        <v>31</v>
      </c>
      <c r="C4" s="16">
        <v>88.416666666666671</v>
      </c>
      <c r="D4" s="24">
        <v>2</v>
      </c>
      <c r="E4" s="7"/>
      <c r="F4" s="7"/>
      <c r="G4" s="7"/>
      <c r="H4" s="7"/>
      <c r="I4" s="7"/>
      <c r="J4" s="7"/>
      <c r="K4" s="7"/>
      <c r="L4" s="29"/>
      <c r="M4" s="12">
        <f t="shared" si="0"/>
        <v>100</v>
      </c>
      <c r="N4" s="6"/>
      <c r="O4" s="12">
        <f t="shared" si="1"/>
        <v>0</v>
      </c>
      <c r="P4" s="6"/>
      <c r="Q4" s="16">
        <f t="shared" ref="Q4:Q19" si="2">MIN(100,M4*(0.4+0.1)+O4*(0)+(P4)*(0.6+0.15))</f>
        <v>50</v>
      </c>
      <c r="R4" s="16">
        <f t="shared" ref="R4:R19" si="3">ROUND(C4,2)*0.4+Q4*0.6</f>
        <v>65.367999999999995</v>
      </c>
      <c r="U4" s="16"/>
      <c r="V4" s="16"/>
      <c r="W4" s="16"/>
    </row>
    <row r="5" spans="1:23" ht="12.6" customHeight="1" x14ac:dyDescent="0.25">
      <c r="A5" s="15"/>
      <c r="B5" s="3" t="s">
        <v>33</v>
      </c>
      <c r="C5" s="16">
        <v>85.583333333333343</v>
      </c>
      <c r="D5" s="24">
        <v>0</v>
      </c>
      <c r="E5" s="7"/>
      <c r="F5" s="7"/>
      <c r="G5" s="7"/>
      <c r="H5" s="7"/>
      <c r="I5" s="7"/>
      <c r="J5" s="7"/>
      <c r="K5" s="7"/>
      <c r="L5" s="29"/>
      <c r="M5" s="12">
        <f t="shared" si="0"/>
        <v>0</v>
      </c>
      <c r="N5" s="6"/>
      <c r="O5" s="12">
        <f t="shared" si="1"/>
        <v>0</v>
      </c>
      <c r="P5" s="6"/>
      <c r="Q5" s="16">
        <f t="shared" si="2"/>
        <v>0</v>
      </c>
      <c r="R5" s="16">
        <f t="shared" si="3"/>
        <v>34.231999999999999</v>
      </c>
      <c r="U5" s="16"/>
      <c r="V5" s="16"/>
      <c r="W5" s="16"/>
    </row>
    <row r="6" spans="1:23" ht="12.6" customHeight="1" x14ac:dyDescent="0.25">
      <c r="A6" s="15"/>
      <c r="B6" s="3" t="s">
        <v>32</v>
      </c>
      <c r="C6" s="16">
        <v>84.5</v>
      </c>
      <c r="D6" s="24">
        <v>2</v>
      </c>
      <c r="E6" s="7"/>
      <c r="F6" s="7"/>
      <c r="G6" s="7"/>
      <c r="H6" s="7"/>
      <c r="I6" s="7"/>
      <c r="J6" s="7"/>
      <c r="K6" s="7"/>
      <c r="L6" s="29"/>
      <c r="M6" s="12">
        <f t="shared" si="0"/>
        <v>100</v>
      </c>
      <c r="N6" s="6"/>
      <c r="O6" s="12">
        <f t="shared" si="1"/>
        <v>0</v>
      </c>
      <c r="P6" s="6"/>
      <c r="Q6" s="16">
        <f t="shared" si="2"/>
        <v>50</v>
      </c>
      <c r="R6" s="16">
        <f t="shared" si="3"/>
        <v>63.800000000000004</v>
      </c>
      <c r="U6" s="16"/>
      <c r="V6" s="16"/>
      <c r="W6" s="16"/>
    </row>
    <row r="7" spans="1:23" ht="12.6" customHeight="1" x14ac:dyDescent="0.25">
      <c r="A7" s="15"/>
      <c r="B7" s="3" t="s">
        <v>19</v>
      </c>
      <c r="C7" s="16">
        <v>75.75</v>
      </c>
      <c r="D7" s="24">
        <v>2</v>
      </c>
      <c r="E7" s="7"/>
      <c r="F7" s="7"/>
      <c r="G7" s="7"/>
      <c r="H7" s="7"/>
      <c r="I7" s="7"/>
      <c r="J7" s="7"/>
      <c r="K7" s="7"/>
      <c r="L7" s="29"/>
      <c r="M7" s="12">
        <f t="shared" si="0"/>
        <v>100</v>
      </c>
      <c r="N7" s="6"/>
      <c r="O7" s="12">
        <f t="shared" si="1"/>
        <v>0</v>
      </c>
      <c r="P7" s="6"/>
      <c r="Q7" s="16">
        <f t="shared" si="2"/>
        <v>50</v>
      </c>
      <c r="R7" s="16">
        <f t="shared" si="3"/>
        <v>60.3</v>
      </c>
      <c r="U7" s="16"/>
      <c r="V7" s="16"/>
      <c r="W7" s="16"/>
    </row>
    <row r="8" spans="1:23" ht="12.6" customHeight="1" x14ac:dyDescent="0.25">
      <c r="A8" s="15"/>
      <c r="B8" s="3" t="s">
        <v>24</v>
      </c>
      <c r="C8" s="16">
        <v>73.583333333333343</v>
      </c>
      <c r="D8" s="24">
        <v>2</v>
      </c>
      <c r="E8" s="7"/>
      <c r="F8" s="7"/>
      <c r="G8" s="7"/>
      <c r="H8" s="7"/>
      <c r="I8" s="7"/>
      <c r="J8" s="7"/>
      <c r="K8" s="7"/>
      <c r="L8" s="29"/>
      <c r="M8" s="12">
        <f t="shared" si="0"/>
        <v>100</v>
      </c>
      <c r="N8" s="6"/>
      <c r="O8" s="12">
        <f t="shared" si="1"/>
        <v>0</v>
      </c>
      <c r="P8" s="6"/>
      <c r="Q8" s="16">
        <f t="shared" si="2"/>
        <v>50</v>
      </c>
      <c r="R8" s="16">
        <f t="shared" si="3"/>
        <v>59.432000000000002</v>
      </c>
      <c r="U8" s="16"/>
      <c r="V8" s="16"/>
      <c r="W8" s="16"/>
    </row>
    <row r="9" spans="1:23" ht="12.6" customHeight="1" x14ac:dyDescent="0.25">
      <c r="A9" s="15"/>
      <c r="B9" s="3" t="s">
        <v>34</v>
      </c>
      <c r="C9" s="16">
        <v>73.083333333333343</v>
      </c>
      <c r="D9" s="24">
        <v>2</v>
      </c>
      <c r="E9" s="7"/>
      <c r="F9" s="7"/>
      <c r="G9" s="7"/>
      <c r="H9" s="7"/>
      <c r="I9" s="7"/>
      <c r="J9" s="7"/>
      <c r="K9" s="7"/>
      <c r="L9" s="29"/>
      <c r="M9" s="12">
        <f t="shared" si="0"/>
        <v>100</v>
      </c>
      <c r="N9" s="6"/>
      <c r="O9" s="12">
        <f t="shared" si="1"/>
        <v>0</v>
      </c>
      <c r="P9" s="6"/>
      <c r="Q9" s="16">
        <f t="shared" si="2"/>
        <v>50</v>
      </c>
      <c r="R9" s="16">
        <f t="shared" si="3"/>
        <v>59.231999999999999</v>
      </c>
      <c r="U9" s="16"/>
      <c r="V9" s="16"/>
      <c r="W9" s="16"/>
    </row>
    <row r="10" spans="1:23" ht="12.6" customHeight="1" x14ac:dyDescent="0.25">
      <c r="A10" s="15"/>
      <c r="B10" s="3" t="s">
        <v>35</v>
      </c>
      <c r="C10" s="16">
        <v>72.333333333333343</v>
      </c>
      <c r="D10" s="24">
        <v>2</v>
      </c>
      <c r="E10" s="7"/>
      <c r="F10" s="7"/>
      <c r="G10" s="7"/>
      <c r="H10" s="7"/>
      <c r="I10" s="7"/>
      <c r="J10" s="7"/>
      <c r="K10" s="7"/>
      <c r="L10" s="29"/>
      <c r="M10" s="12">
        <f t="shared" si="0"/>
        <v>100</v>
      </c>
      <c r="N10" s="6"/>
      <c r="O10" s="12">
        <f t="shared" si="1"/>
        <v>0</v>
      </c>
      <c r="P10" s="6"/>
      <c r="Q10" s="16">
        <f t="shared" si="2"/>
        <v>50</v>
      </c>
      <c r="R10" s="16">
        <f t="shared" si="3"/>
        <v>58.932000000000002</v>
      </c>
      <c r="U10" s="16"/>
      <c r="V10" s="16"/>
      <c r="W10" s="16"/>
    </row>
    <row r="11" spans="1:23" ht="12.6" customHeight="1" x14ac:dyDescent="0.25">
      <c r="A11" s="15"/>
      <c r="B11" s="3" t="s">
        <v>25</v>
      </c>
      <c r="C11" s="16">
        <v>70.791666666666657</v>
      </c>
      <c r="D11" s="24">
        <v>1.5</v>
      </c>
      <c r="E11" s="7"/>
      <c r="F11" s="7"/>
      <c r="G11" s="7"/>
      <c r="H11" s="7"/>
      <c r="I11" s="7"/>
      <c r="J11" s="7"/>
      <c r="K11" s="7"/>
      <c r="L11" s="29"/>
      <c r="M11" s="12">
        <f t="shared" si="0"/>
        <v>75</v>
      </c>
      <c r="N11" s="6"/>
      <c r="O11" s="12">
        <f t="shared" si="1"/>
        <v>0</v>
      </c>
      <c r="P11" s="6"/>
      <c r="Q11" s="16">
        <f t="shared" si="2"/>
        <v>37.5</v>
      </c>
      <c r="R11" s="16">
        <f t="shared" si="3"/>
        <v>50.816000000000003</v>
      </c>
      <c r="U11" s="16"/>
      <c r="V11" s="16"/>
      <c r="W11" s="16"/>
    </row>
    <row r="12" spans="1:23" ht="12.6" customHeight="1" x14ac:dyDescent="0.25">
      <c r="A12" s="15"/>
      <c r="B12" s="3" t="s">
        <v>40</v>
      </c>
      <c r="C12" s="16">
        <v>69.958333333333343</v>
      </c>
      <c r="D12" s="24">
        <v>0</v>
      </c>
      <c r="E12" s="7"/>
      <c r="F12" s="7"/>
      <c r="G12" s="7"/>
      <c r="H12" s="7"/>
      <c r="I12" s="7"/>
      <c r="J12" s="7"/>
      <c r="K12" s="7"/>
      <c r="L12" s="29"/>
      <c r="M12" s="12">
        <f t="shared" si="0"/>
        <v>0</v>
      </c>
      <c r="N12" s="6"/>
      <c r="O12" s="12">
        <f t="shared" si="1"/>
        <v>0</v>
      </c>
      <c r="P12" s="6"/>
      <c r="Q12" s="16">
        <f t="shared" si="2"/>
        <v>0</v>
      </c>
      <c r="R12" s="16">
        <f t="shared" si="3"/>
        <v>27.983999999999998</v>
      </c>
      <c r="U12" s="16"/>
      <c r="V12" s="16"/>
      <c r="W12" s="16"/>
    </row>
    <row r="13" spans="1:23" ht="12.6" customHeight="1" x14ac:dyDescent="0.25">
      <c r="A13" s="15"/>
      <c r="B13" s="3" t="s">
        <v>38</v>
      </c>
      <c r="C13" s="16">
        <v>66.125</v>
      </c>
      <c r="D13" s="24">
        <v>1.5</v>
      </c>
      <c r="E13" s="25"/>
      <c r="F13" s="7"/>
      <c r="G13" s="7"/>
      <c r="H13" s="7"/>
      <c r="I13" s="7"/>
      <c r="J13" s="7"/>
      <c r="K13" s="7"/>
      <c r="L13" s="29"/>
      <c r="M13" s="12">
        <f t="shared" si="0"/>
        <v>75</v>
      </c>
      <c r="N13" s="6"/>
      <c r="O13" s="12">
        <f t="shared" si="1"/>
        <v>0</v>
      </c>
      <c r="P13" s="6"/>
      <c r="Q13" s="16">
        <f t="shared" si="2"/>
        <v>37.5</v>
      </c>
      <c r="R13" s="16">
        <f t="shared" si="3"/>
        <v>48.951999999999998</v>
      </c>
      <c r="U13" s="16"/>
      <c r="V13" s="16"/>
      <c r="W13" s="16"/>
    </row>
    <row r="14" spans="1:23" ht="12.6" customHeight="1" x14ac:dyDescent="0.25">
      <c r="A14" s="15"/>
      <c r="B14" s="3" t="s">
        <v>21</v>
      </c>
      <c r="C14" s="16">
        <v>65.916666666666671</v>
      </c>
      <c r="D14" s="24">
        <v>2</v>
      </c>
      <c r="E14" s="7"/>
      <c r="F14" s="7"/>
      <c r="G14" s="7"/>
      <c r="H14" s="7"/>
      <c r="I14" s="7"/>
      <c r="J14" s="7"/>
      <c r="K14" s="7"/>
      <c r="L14" s="29"/>
      <c r="M14" s="12">
        <f t="shared" si="0"/>
        <v>100</v>
      </c>
      <c r="N14" s="6"/>
      <c r="O14" s="12">
        <f t="shared" si="1"/>
        <v>0</v>
      </c>
      <c r="P14" s="6"/>
      <c r="Q14" s="16">
        <f t="shared" si="2"/>
        <v>50</v>
      </c>
      <c r="R14" s="16">
        <f t="shared" si="3"/>
        <v>56.368000000000002</v>
      </c>
      <c r="U14" s="16"/>
      <c r="V14" s="16"/>
      <c r="W14" s="16"/>
    </row>
    <row r="15" spans="1:23" ht="12.6" customHeight="1" x14ac:dyDescent="0.25">
      <c r="A15" s="15"/>
      <c r="B15" s="3" t="s">
        <v>36</v>
      </c>
      <c r="C15" s="16">
        <v>65</v>
      </c>
      <c r="D15" s="24">
        <v>0</v>
      </c>
      <c r="E15" s="7"/>
      <c r="F15" s="7"/>
      <c r="G15" s="7"/>
      <c r="H15" s="7"/>
      <c r="I15" s="7"/>
      <c r="J15" s="7"/>
      <c r="K15" s="7"/>
      <c r="L15" s="29"/>
      <c r="M15" s="12">
        <f t="shared" si="0"/>
        <v>0</v>
      </c>
      <c r="N15" s="6"/>
      <c r="O15" s="12">
        <f t="shared" si="1"/>
        <v>0</v>
      </c>
      <c r="P15" s="6"/>
      <c r="Q15" s="16">
        <f t="shared" si="2"/>
        <v>0</v>
      </c>
      <c r="R15" s="16">
        <f t="shared" si="3"/>
        <v>26</v>
      </c>
      <c r="U15" s="16"/>
      <c r="V15" s="16"/>
      <c r="W15" s="16"/>
    </row>
    <row r="16" spans="1:23" ht="12.6" customHeight="1" x14ac:dyDescent="0.25">
      <c r="A16" s="15"/>
      <c r="B16" s="3" t="s">
        <v>26</v>
      </c>
      <c r="C16" s="16">
        <v>54.833333333333336</v>
      </c>
      <c r="D16" s="24">
        <v>0</v>
      </c>
      <c r="E16" s="7"/>
      <c r="F16" s="7"/>
      <c r="G16" s="7"/>
      <c r="H16" s="7"/>
      <c r="I16" s="7"/>
      <c r="J16" s="7"/>
      <c r="K16" s="7"/>
      <c r="L16" s="29"/>
      <c r="M16" s="12">
        <f t="shared" si="0"/>
        <v>0</v>
      </c>
      <c r="N16" s="6"/>
      <c r="O16" s="12">
        <f t="shared" si="1"/>
        <v>0</v>
      </c>
      <c r="P16" s="6"/>
      <c r="Q16" s="16">
        <f t="shared" si="2"/>
        <v>0</v>
      </c>
      <c r="R16" s="16">
        <f t="shared" si="3"/>
        <v>21.932000000000002</v>
      </c>
      <c r="U16" s="16"/>
      <c r="V16" s="16"/>
      <c r="W16" s="16"/>
    </row>
    <row r="17" spans="1:23" ht="12.6" customHeight="1" x14ac:dyDescent="0.25">
      <c r="A17" s="15"/>
      <c r="B17" s="3" t="s">
        <v>39</v>
      </c>
      <c r="C17" s="16">
        <v>54.25</v>
      </c>
      <c r="D17" s="24">
        <v>0</v>
      </c>
      <c r="E17" s="7"/>
      <c r="F17" s="7"/>
      <c r="G17" s="7"/>
      <c r="H17" s="7"/>
      <c r="I17" s="7"/>
      <c r="J17" s="7"/>
      <c r="K17" s="7"/>
      <c r="L17" s="29"/>
      <c r="M17" s="12">
        <f t="shared" si="0"/>
        <v>0</v>
      </c>
      <c r="N17" s="6"/>
      <c r="O17" s="12">
        <f t="shared" si="1"/>
        <v>0</v>
      </c>
      <c r="P17" s="6"/>
      <c r="Q17" s="16">
        <f t="shared" si="2"/>
        <v>0</v>
      </c>
      <c r="R17" s="16">
        <f t="shared" si="3"/>
        <v>21.700000000000003</v>
      </c>
      <c r="U17" s="16"/>
      <c r="V17" s="16"/>
      <c r="W17" s="16"/>
    </row>
    <row r="18" spans="1:23" ht="12.6" customHeight="1" x14ac:dyDescent="0.25">
      <c r="A18" s="15"/>
      <c r="B18" s="3" t="s">
        <v>27</v>
      </c>
      <c r="C18" s="16">
        <v>52.375</v>
      </c>
      <c r="D18" s="24">
        <v>0</v>
      </c>
      <c r="E18" s="7"/>
      <c r="F18" s="7"/>
      <c r="G18" s="7"/>
      <c r="H18" s="7"/>
      <c r="I18" s="7"/>
      <c r="J18" s="7"/>
      <c r="K18" s="7"/>
      <c r="L18" s="29"/>
      <c r="M18" s="12">
        <f t="shared" si="0"/>
        <v>0</v>
      </c>
      <c r="N18" s="6"/>
      <c r="O18" s="12">
        <f t="shared" si="1"/>
        <v>0</v>
      </c>
      <c r="P18" s="6"/>
      <c r="Q18" s="16">
        <f t="shared" si="2"/>
        <v>0</v>
      </c>
      <c r="R18" s="16">
        <f t="shared" si="3"/>
        <v>20.952000000000002</v>
      </c>
      <c r="U18" s="16"/>
      <c r="V18" s="16"/>
      <c r="W18" s="16"/>
    </row>
    <row r="19" spans="1:23" ht="12.6" customHeight="1" x14ac:dyDescent="0.25">
      <c r="A19" s="15"/>
      <c r="B19" s="3" t="s">
        <v>22</v>
      </c>
      <c r="C19" s="16">
        <v>50.791666666666671</v>
      </c>
      <c r="D19" s="24">
        <v>0</v>
      </c>
      <c r="E19" s="7"/>
      <c r="F19" s="7"/>
      <c r="G19" s="7"/>
      <c r="H19" s="7"/>
      <c r="I19" s="7"/>
      <c r="J19" s="7"/>
      <c r="K19" s="7"/>
      <c r="L19" s="29"/>
      <c r="M19" s="12">
        <f t="shared" si="0"/>
        <v>0</v>
      </c>
      <c r="N19" s="6"/>
      <c r="O19" s="12">
        <f t="shared" si="1"/>
        <v>0</v>
      </c>
      <c r="P19" s="6"/>
      <c r="Q19" s="16">
        <f t="shared" si="2"/>
        <v>0</v>
      </c>
      <c r="R19" s="16">
        <f t="shared" si="3"/>
        <v>20.316000000000003</v>
      </c>
      <c r="U19" s="16"/>
      <c r="V19" s="16"/>
      <c r="W19" s="16"/>
    </row>
    <row r="20" spans="1:23" ht="12.6" customHeight="1" x14ac:dyDescent="0.25">
      <c r="A20" s="15"/>
      <c r="B20" s="3" t="s">
        <v>23</v>
      </c>
      <c r="C20" s="16">
        <v>48.25</v>
      </c>
      <c r="D20" s="24">
        <v>0</v>
      </c>
      <c r="E20" s="7"/>
      <c r="F20" s="7"/>
      <c r="G20" s="7"/>
      <c r="H20" s="7"/>
      <c r="I20" s="7"/>
      <c r="J20" s="7"/>
      <c r="K20" s="7"/>
      <c r="L20" s="29"/>
      <c r="M20" s="12">
        <f t="shared" si="0"/>
        <v>0</v>
      </c>
      <c r="N20" s="6"/>
      <c r="O20" s="12"/>
      <c r="P20" s="6"/>
      <c r="Q20" s="16"/>
      <c r="R20" s="16"/>
      <c r="U20" s="16"/>
      <c r="V20" s="16"/>
      <c r="W20" s="16"/>
    </row>
    <row r="21" spans="1:23" ht="12.6" customHeight="1" x14ac:dyDescent="0.25">
      <c r="A21" s="15"/>
      <c r="B21" s="3" t="s">
        <v>37</v>
      </c>
      <c r="C21" s="16">
        <v>48.041666666666671</v>
      </c>
      <c r="D21" s="24">
        <v>1.1000000000000001</v>
      </c>
      <c r="E21" s="7"/>
      <c r="F21" s="7"/>
      <c r="G21" s="7"/>
      <c r="H21" s="7"/>
      <c r="I21" s="7"/>
      <c r="J21" s="7"/>
      <c r="K21" s="7"/>
      <c r="L21" s="29"/>
      <c r="M21" s="12">
        <f t="shared" si="0"/>
        <v>55.000000000000007</v>
      </c>
      <c r="N21" s="6"/>
      <c r="O21" s="12"/>
      <c r="P21" s="6"/>
      <c r="Q21" s="16"/>
      <c r="R21" s="16"/>
      <c r="U21" s="16"/>
      <c r="V21" s="16"/>
      <c r="W21" s="16"/>
    </row>
    <row r="22" spans="1:23" ht="12.6" customHeight="1" x14ac:dyDescent="0.25">
      <c r="A22" s="15"/>
      <c r="B22" s="3" t="s">
        <v>30</v>
      </c>
      <c r="C22" s="16">
        <v>38.916666666666664</v>
      </c>
      <c r="D22" s="24">
        <v>0</v>
      </c>
      <c r="E22" s="7"/>
      <c r="F22" s="7"/>
      <c r="G22" s="7"/>
      <c r="H22" s="7"/>
      <c r="I22" s="7"/>
      <c r="J22" s="7"/>
      <c r="K22" s="7"/>
      <c r="L22" s="29"/>
      <c r="M22" s="12">
        <f t="shared" si="0"/>
        <v>0</v>
      </c>
      <c r="N22" s="6"/>
      <c r="O22" s="12"/>
      <c r="P22" s="6"/>
      <c r="Q22" s="16"/>
      <c r="R22" s="16"/>
      <c r="U22" s="16"/>
      <c r="V22" s="16"/>
      <c r="W22" s="16"/>
    </row>
    <row r="23" spans="1:23" ht="12.6" customHeight="1" x14ac:dyDescent="0.25">
      <c r="A23" s="15"/>
      <c r="B23" s="3" t="s">
        <v>41</v>
      </c>
      <c r="C23" s="16">
        <v>38.583333333333336</v>
      </c>
      <c r="D23" s="24">
        <v>0</v>
      </c>
      <c r="E23" s="7"/>
      <c r="F23" s="7"/>
      <c r="G23" s="7"/>
      <c r="H23" s="7"/>
      <c r="I23" s="7"/>
      <c r="J23" s="7"/>
      <c r="K23" s="7"/>
      <c r="L23" s="29"/>
      <c r="M23" s="12">
        <f t="shared" si="0"/>
        <v>0</v>
      </c>
      <c r="N23" s="6"/>
      <c r="O23" s="12"/>
      <c r="P23" s="6"/>
      <c r="Q23" s="16"/>
      <c r="R23" s="16"/>
      <c r="U23" s="16"/>
      <c r="V23" s="16"/>
      <c r="W23" s="16"/>
    </row>
    <row r="24" spans="1:23" ht="12.6" customHeight="1" x14ac:dyDescent="0.25">
      <c r="A24" s="15"/>
      <c r="B24" s="3" t="s">
        <v>29</v>
      </c>
      <c r="C24" s="16">
        <v>38.5</v>
      </c>
      <c r="D24" s="24">
        <v>0</v>
      </c>
      <c r="E24" s="7"/>
      <c r="F24" s="7"/>
      <c r="G24" s="7"/>
      <c r="H24" s="7"/>
      <c r="I24" s="7"/>
      <c r="J24" s="7"/>
      <c r="K24" s="7"/>
      <c r="L24" s="29"/>
      <c r="M24" s="12">
        <f t="shared" si="0"/>
        <v>0</v>
      </c>
      <c r="N24" s="6"/>
      <c r="O24" s="12"/>
      <c r="P24" s="6"/>
      <c r="Q24" s="16"/>
      <c r="R24" s="16"/>
      <c r="U24" s="16"/>
      <c r="V24" s="16"/>
      <c r="W24" s="16"/>
    </row>
    <row r="25" spans="1:23" ht="12.6" customHeight="1" x14ac:dyDescent="0.25">
      <c r="A25" s="15"/>
      <c r="B25" s="3" t="s">
        <v>61</v>
      </c>
      <c r="C25" s="16">
        <v>37.5</v>
      </c>
      <c r="D25" s="24">
        <v>0</v>
      </c>
      <c r="E25" s="11"/>
      <c r="F25" s="7"/>
      <c r="G25" s="7"/>
      <c r="H25" s="7"/>
      <c r="I25" s="7"/>
      <c r="J25" s="7"/>
      <c r="K25" s="7"/>
      <c r="L25" s="29"/>
      <c r="M25" s="12">
        <f t="shared" si="0"/>
        <v>0</v>
      </c>
      <c r="N25" s="6"/>
      <c r="O25" s="12"/>
      <c r="P25" s="6"/>
      <c r="Q25" s="16"/>
      <c r="R25" s="16"/>
      <c r="U25" s="16"/>
      <c r="V25" s="16"/>
      <c r="W25" s="16"/>
    </row>
    <row r="26" spans="1:23" ht="12.6" customHeight="1" x14ac:dyDescent="0.25">
      <c r="A26" s="15"/>
      <c r="B26" s="3" t="s">
        <v>60</v>
      </c>
      <c r="C26" s="16">
        <v>35.5</v>
      </c>
      <c r="D26" s="24">
        <v>0</v>
      </c>
      <c r="E26" s="7"/>
      <c r="F26" s="7"/>
      <c r="G26" s="7"/>
      <c r="H26" s="7"/>
      <c r="I26" s="7"/>
      <c r="J26" s="7"/>
      <c r="K26" s="7"/>
      <c r="L26" s="29"/>
      <c r="M26" s="12">
        <f t="shared" si="0"/>
        <v>0</v>
      </c>
      <c r="N26" s="6"/>
      <c r="O26" s="12"/>
      <c r="P26" s="6"/>
      <c r="Q26" s="16"/>
      <c r="R26" s="16"/>
      <c r="U26" s="16"/>
      <c r="V26" s="16"/>
      <c r="W26" s="16"/>
    </row>
    <row r="27" spans="1:23" ht="12.6" customHeight="1" x14ac:dyDescent="0.25">
      <c r="A27" s="15"/>
      <c r="B27" s="3" t="s">
        <v>70</v>
      </c>
      <c r="C27" s="16">
        <v>35</v>
      </c>
      <c r="D27" s="24">
        <v>0</v>
      </c>
      <c r="E27" s="7"/>
      <c r="F27" s="7"/>
      <c r="G27" s="7"/>
      <c r="H27" s="7"/>
      <c r="I27" s="7"/>
      <c r="J27" s="7"/>
      <c r="K27" s="7"/>
      <c r="L27" s="29"/>
      <c r="M27" s="12">
        <f t="shared" si="0"/>
        <v>0</v>
      </c>
      <c r="N27" s="6"/>
      <c r="O27" s="12"/>
      <c r="P27" s="6"/>
      <c r="Q27" s="16"/>
      <c r="R27" s="16"/>
      <c r="U27" s="16"/>
      <c r="V27" s="16"/>
      <c r="W27" s="16"/>
    </row>
    <row r="28" spans="1:23" ht="12.6" customHeight="1" x14ac:dyDescent="0.25">
      <c r="A28" s="15"/>
      <c r="B28" s="3" t="s">
        <v>62</v>
      </c>
      <c r="C28" s="16">
        <v>33.5</v>
      </c>
      <c r="D28" s="24">
        <v>0</v>
      </c>
      <c r="E28" s="7"/>
      <c r="F28" s="7"/>
      <c r="G28" s="7"/>
      <c r="H28" s="7"/>
      <c r="I28" s="7"/>
      <c r="J28" s="7"/>
      <c r="K28" s="7"/>
      <c r="L28" s="29"/>
      <c r="M28" s="12">
        <f t="shared" si="0"/>
        <v>0</v>
      </c>
      <c r="N28" s="6"/>
      <c r="O28" s="12"/>
      <c r="P28" s="6"/>
      <c r="Q28" s="16"/>
      <c r="R28" s="16"/>
      <c r="U28" s="16"/>
      <c r="V28" s="16"/>
      <c r="W28" s="16"/>
    </row>
    <row r="29" spans="1:23" ht="12.6" customHeight="1" x14ac:dyDescent="0.25">
      <c r="A29" s="15"/>
      <c r="B29" s="3" t="s">
        <v>28</v>
      </c>
      <c r="C29" s="16">
        <v>32.5</v>
      </c>
      <c r="D29" s="24">
        <v>0</v>
      </c>
      <c r="E29" s="7"/>
      <c r="F29" s="7"/>
      <c r="G29" s="7"/>
      <c r="H29" s="7"/>
      <c r="I29" s="7"/>
      <c r="J29" s="7"/>
      <c r="K29" s="7"/>
      <c r="L29" s="29"/>
      <c r="M29" s="12">
        <f t="shared" si="0"/>
        <v>0</v>
      </c>
      <c r="N29" s="6"/>
      <c r="O29" s="12"/>
      <c r="P29" s="6"/>
      <c r="Q29" s="16"/>
      <c r="R29" s="16"/>
      <c r="U29" s="16"/>
      <c r="V29" s="16"/>
      <c r="W29" s="16"/>
    </row>
    <row r="30" spans="1:23" ht="12.6" customHeight="1" x14ac:dyDescent="0.25">
      <c r="A30" s="15"/>
      <c r="B30" s="3" t="s">
        <v>65</v>
      </c>
      <c r="C30" s="16">
        <v>0</v>
      </c>
      <c r="D30" s="24">
        <v>0</v>
      </c>
      <c r="E30" s="7"/>
      <c r="F30" s="7"/>
      <c r="G30" s="7"/>
      <c r="H30" s="7"/>
      <c r="I30" s="7"/>
      <c r="J30" s="7"/>
      <c r="K30" s="7"/>
      <c r="L30" s="29"/>
      <c r="M30" s="12">
        <f t="shared" si="0"/>
        <v>0</v>
      </c>
      <c r="N30" s="6"/>
      <c r="O30" s="12"/>
      <c r="P30" s="6"/>
      <c r="Q30" s="16"/>
      <c r="R30" s="16"/>
      <c r="U30" s="16"/>
      <c r="V30" s="16"/>
      <c r="W30" s="16"/>
    </row>
    <row r="31" spans="1:23" s="9" customFormat="1" ht="12.6" customHeight="1" x14ac:dyDescent="0.25">
      <c r="A31" s="15"/>
      <c r="B31" s="3" t="s">
        <v>64</v>
      </c>
      <c r="C31" s="16">
        <v>0</v>
      </c>
      <c r="D31" s="24">
        <v>0</v>
      </c>
      <c r="E31" s="7"/>
      <c r="F31" s="7"/>
      <c r="G31" s="7"/>
      <c r="H31" s="7"/>
      <c r="I31" s="7"/>
      <c r="J31" s="7"/>
      <c r="K31" s="7"/>
      <c r="L31" s="29"/>
      <c r="M31" s="12">
        <f t="shared" ref="M31" si="4">SUM(D31:J31)*50/(A$1-L31)</f>
        <v>0</v>
      </c>
      <c r="N31" s="6"/>
      <c r="O31" s="12"/>
      <c r="P31" s="6"/>
      <c r="Q31" s="16"/>
      <c r="R31" s="16"/>
      <c r="S31" s="43"/>
      <c r="T31" s="1"/>
      <c r="U31" s="16"/>
      <c r="V31" s="16"/>
      <c r="W31" s="16"/>
    </row>
    <row r="32" spans="1:23" ht="12.6" customHeight="1" x14ac:dyDescent="0.25">
      <c r="A32" s="8"/>
      <c r="B32" s="8"/>
      <c r="C32" s="84">
        <v>0</v>
      </c>
      <c r="D32" s="8"/>
      <c r="E32" s="8"/>
      <c r="F32" s="8"/>
      <c r="G32" s="8"/>
      <c r="H32" s="8"/>
      <c r="I32" s="8"/>
      <c r="J32" s="8"/>
      <c r="M32" s="9"/>
      <c r="N32" s="9"/>
      <c r="O32" s="9"/>
    </row>
    <row r="33" spans="1:15" ht="12.6" customHeight="1" x14ac:dyDescent="0.25">
      <c r="A33" s="8"/>
      <c r="B33" s="8"/>
      <c r="C33" s="38"/>
      <c r="D33" s="8"/>
      <c r="E33" s="8"/>
      <c r="F33" s="8"/>
      <c r="G33" s="8"/>
      <c r="H33" s="8"/>
      <c r="I33" s="8"/>
      <c r="J33" s="8"/>
      <c r="M33" s="9"/>
      <c r="N33" s="9"/>
      <c r="O33" s="9"/>
    </row>
    <row r="34" spans="1:15" ht="12.6" customHeight="1" x14ac:dyDescent="0.25">
      <c r="A34" s="8"/>
      <c r="B34" s="8"/>
      <c r="C34" s="38"/>
      <c r="D34" s="8"/>
      <c r="E34" s="8"/>
      <c r="F34" s="8"/>
      <c r="G34" s="8"/>
      <c r="H34" s="8"/>
      <c r="I34" s="8"/>
      <c r="J34" s="8"/>
      <c r="M34" s="9"/>
      <c r="N34" s="9"/>
      <c r="O34" s="9"/>
    </row>
    <row r="35" spans="1:15" ht="12.6" customHeight="1" x14ac:dyDescent="0.25">
      <c r="A35" s="8"/>
      <c r="B35" s="8"/>
      <c r="C35" s="38"/>
      <c r="D35" s="8"/>
      <c r="E35" s="8"/>
      <c r="F35" s="8"/>
      <c r="G35" s="8"/>
      <c r="H35" s="8"/>
      <c r="I35" s="8"/>
      <c r="J35" s="8"/>
      <c r="M35" s="9"/>
      <c r="N35" s="9"/>
      <c r="O35" s="9"/>
    </row>
    <row r="36" spans="1:15" ht="12.6" customHeight="1" x14ac:dyDescent="0.25">
      <c r="A36" s="8"/>
      <c r="B36" s="8"/>
      <c r="C36" s="38"/>
      <c r="D36" s="8"/>
      <c r="E36" s="8"/>
      <c r="F36" s="8"/>
      <c r="G36" s="8"/>
      <c r="H36" s="8"/>
      <c r="I36" s="8"/>
      <c r="J36" s="8"/>
      <c r="M36" s="9"/>
      <c r="N36" s="9"/>
      <c r="O36" s="9"/>
    </row>
    <row r="37" spans="1:15" ht="12.6" customHeight="1" x14ac:dyDescent="0.25">
      <c r="A37" s="8"/>
      <c r="B37" s="8"/>
      <c r="C37" s="38"/>
      <c r="D37" s="8"/>
      <c r="E37" s="8"/>
      <c r="F37" s="8"/>
      <c r="G37" s="8"/>
      <c r="H37" s="8"/>
      <c r="I37" s="8"/>
      <c r="J37" s="8"/>
      <c r="M37" s="9"/>
      <c r="N37" s="9"/>
      <c r="O37" s="9"/>
    </row>
    <row r="38" spans="1:15" ht="12.6" customHeight="1" x14ac:dyDescent="0.25">
      <c r="A38" s="8"/>
      <c r="B38" s="8"/>
      <c r="C38" s="38"/>
      <c r="D38" s="8"/>
      <c r="E38" s="8"/>
      <c r="F38" s="8"/>
      <c r="G38" s="8"/>
      <c r="H38" s="8"/>
      <c r="I38" s="8"/>
      <c r="J38" s="8"/>
      <c r="M38" s="9"/>
      <c r="N38" s="9"/>
      <c r="O38" s="9"/>
    </row>
    <row r="39" spans="1:15" ht="12.6" customHeight="1" x14ac:dyDescent="0.25">
      <c r="A39" s="8"/>
      <c r="B39" s="8"/>
      <c r="C39" s="38"/>
      <c r="D39" s="8"/>
      <c r="E39" s="8"/>
      <c r="F39" s="8"/>
      <c r="G39" s="8"/>
      <c r="H39" s="8"/>
      <c r="I39" s="8"/>
      <c r="J39" s="8"/>
      <c r="M39" s="9"/>
      <c r="N39" s="9"/>
      <c r="O39" s="9"/>
    </row>
    <row r="40" spans="1:15" ht="12.6" customHeight="1" x14ac:dyDescent="0.25">
      <c r="A40" s="8"/>
      <c r="B40" s="8"/>
      <c r="C40" s="38"/>
      <c r="D40" s="8"/>
      <c r="E40" s="8"/>
      <c r="F40" s="8"/>
      <c r="G40" s="8"/>
      <c r="H40" s="8"/>
      <c r="I40" s="8"/>
      <c r="J40" s="8"/>
      <c r="M40" s="9"/>
      <c r="N40" s="9"/>
      <c r="O40" s="9"/>
    </row>
    <row r="41" spans="1:15" ht="12.6" customHeight="1" x14ac:dyDescent="0.25">
      <c r="A41" s="8"/>
      <c r="B41" s="8"/>
      <c r="C41" s="38"/>
      <c r="D41" s="8"/>
      <c r="E41" s="8"/>
      <c r="F41" s="8"/>
      <c r="G41" s="8"/>
      <c r="H41" s="8"/>
      <c r="I41" s="8"/>
      <c r="J41" s="8"/>
      <c r="M41" s="9"/>
      <c r="N41" s="9"/>
      <c r="O41" s="9"/>
    </row>
    <row r="42" spans="1:15" ht="12.6" customHeight="1" x14ac:dyDescent="0.25">
      <c r="A42" s="8"/>
      <c r="B42" s="8"/>
      <c r="C42" s="38"/>
      <c r="D42" s="8"/>
      <c r="E42" s="8"/>
      <c r="F42" s="8"/>
      <c r="G42" s="8"/>
      <c r="H42" s="8"/>
      <c r="I42" s="8"/>
      <c r="J42" s="8"/>
      <c r="M42" s="9"/>
      <c r="N42" s="9"/>
      <c r="O42" s="9"/>
    </row>
    <row r="43" spans="1:15" ht="12.6" customHeight="1" x14ac:dyDescent="0.25">
      <c r="A43" s="8"/>
      <c r="B43" s="8"/>
      <c r="C43" s="38"/>
      <c r="D43" s="8"/>
      <c r="E43" s="8"/>
      <c r="F43" s="8"/>
      <c r="G43" s="8"/>
      <c r="H43" s="8"/>
      <c r="I43" s="8"/>
      <c r="J43" s="8"/>
      <c r="M43" s="9"/>
      <c r="N43" s="9"/>
      <c r="O43" s="9"/>
    </row>
    <row r="44" spans="1:15" ht="12.6" customHeight="1" x14ac:dyDescent="0.25">
      <c r="A44" s="8"/>
      <c r="B44" s="8"/>
      <c r="C44" s="38"/>
      <c r="D44" s="8"/>
      <c r="E44" s="8"/>
      <c r="F44" s="8"/>
      <c r="G44" s="8"/>
      <c r="H44" s="8"/>
      <c r="I44" s="8"/>
      <c r="J44" s="8"/>
      <c r="M44" s="9"/>
      <c r="N44" s="9"/>
      <c r="O44" s="9"/>
    </row>
    <row r="45" spans="1:15" ht="12.6" customHeight="1" x14ac:dyDescent="0.25">
      <c r="A45" s="8"/>
      <c r="B45" s="8"/>
      <c r="C45" s="38"/>
      <c r="D45" s="8"/>
      <c r="E45" s="8"/>
      <c r="F45" s="8"/>
      <c r="G45" s="8"/>
      <c r="H45" s="8"/>
      <c r="I45" s="8"/>
      <c r="J45" s="8"/>
      <c r="M45" s="9"/>
      <c r="N45" s="9"/>
      <c r="O45" s="9"/>
    </row>
    <row r="46" spans="1:15" ht="12.6" customHeight="1" x14ac:dyDescent="0.25">
      <c r="A46" s="8"/>
      <c r="B46" s="8"/>
      <c r="C46" s="38"/>
      <c r="D46" s="8"/>
      <c r="E46" s="8"/>
      <c r="F46" s="8"/>
      <c r="G46" s="8"/>
      <c r="H46" s="8"/>
      <c r="I46" s="8"/>
      <c r="J46" s="8"/>
      <c r="M46" s="9"/>
      <c r="N46" s="9"/>
      <c r="O46" s="9"/>
    </row>
    <row r="47" spans="1:15" ht="12.6" customHeight="1" x14ac:dyDescent="0.25">
      <c r="A47" s="8"/>
      <c r="B47" s="8"/>
      <c r="C47" s="38"/>
      <c r="D47" s="8"/>
      <c r="E47" s="8"/>
      <c r="F47" s="8"/>
      <c r="G47" s="8"/>
      <c r="H47" s="8"/>
      <c r="I47" s="8"/>
      <c r="J47" s="8"/>
      <c r="M47" s="9"/>
      <c r="N47" s="9"/>
      <c r="O47" s="9"/>
    </row>
    <row r="48" spans="1:15" ht="12.6" customHeight="1" x14ac:dyDescent="0.25">
      <c r="A48" s="8"/>
      <c r="B48" s="8"/>
      <c r="C48" s="38"/>
      <c r="D48" s="8"/>
      <c r="E48" s="8"/>
      <c r="F48" s="8"/>
      <c r="G48" s="8"/>
      <c r="H48" s="8"/>
      <c r="I48" s="8"/>
      <c r="J48" s="8"/>
      <c r="M48" s="9"/>
      <c r="N48" s="9"/>
      <c r="O48" s="9"/>
    </row>
    <row r="49" spans="1:15" ht="12.6" customHeight="1" x14ac:dyDescent="0.25">
      <c r="A49" s="8"/>
      <c r="B49" s="8"/>
      <c r="C49" s="38"/>
      <c r="D49" s="8"/>
      <c r="E49" s="8"/>
      <c r="F49" s="8"/>
      <c r="G49" s="8"/>
      <c r="H49" s="8"/>
      <c r="I49" s="8"/>
      <c r="J49" s="8"/>
      <c r="M49" s="9"/>
      <c r="N49" s="9"/>
      <c r="O49" s="9"/>
    </row>
    <row r="50" spans="1:15" ht="12.6" customHeight="1" x14ac:dyDescent="0.25">
      <c r="A50" s="8"/>
      <c r="B50" s="8"/>
      <c r="C50" s="38"/>
      <c r="D50" s="8"/>
      <c r="E50" s="8"/>
      <c r="F50" s="8"/>
      <c r="G50" s="8"/>
      <c r="H50" s="8"/>
      <c r="I50" s="8"/>
      <c r="J50" s="8"/>
      <c r="M50" s="9"/>
      <c r="N50" s="9"/>
      <c r="O50" s="9"/>
    </row>
    <row r="51" spans="1:15" ht="12.6" customHeight="1" x14ac:dyDescent="0.25">
      <c r="A51" s="8"/>
      <c r="B51" s="8"/>
      <c r="C51" s="38"/>
      <c r="D51" s="8"/>
      <c r="E51" s="8"/>
      <c r="F51" s="8"/>
      <c r="G51" s="8"/>
      <c r="H51" s="8"/>
      <c r="I51" s="8"/>
      <c r="J51" s="8"/>
      <c r="M51" s="9"/>
      <c r="N51" s="9"/>
      <c r="O51" s="9"/>
    </row>
    <row r="52" spans="1:15" ht="12.6" customHeight="1" x14ac:dyDescent="0.25">
      <c r="A52" s="8"/>
      <c r="B52" s="8"/>
      <c r="C52" s="38"/>
      <c r="D52" s="8"/>
      <c r="E52" s="8"/>
      <c r="F52" s="8"/>
      <c r="G52" s="8"/>
      <c r="H52" s="8"/>
      <c r="I52" s="8"/>
      <c r="J52" s="8"/>
      <c r="M52" s="9"/>
      <c r="N52" s="9"/>
      <c r="O52" s="9"/>
    </row>
    <row r="53" spans="1:15" ht="12.6" customHeight="1" x14ac:dyDescent="0.25">
      <c r="A53" s="8"/>
      <c r="B53" s="8"/>
      <c r="C53" s="38"/>
      <c r="D53" s="8"/>
      <c r="E53" s="8"/>
      <c r="F53" s="8"/>
      <c r="G53" s="8"/>
      <c r="H53" s="8"/>
      <c r="I53" s="8"/>
      <c r="J53" s="8"/>
      <c r="M53" s="9"/>
      <c r="N53" s="9"/>
      <c r="O53" s="9"/>
    </row>
    <row r="54" spans="1:15" ht="12.6" customHeight="1" x14ac:dyDescent="0.25">
      <c r="A54" s="8"/>
      <c r="B54" s="8"/>
      <c r="C54" s="38"/>
      <c r="D54" s="8"/>
      <c r="E54" s="8"/>
      <c r="F54" s="8"/>
      <c r="G54" s="8"/>
      <c r="H54" s="8"/>
      <c r="I54" s="8"/>
      <c r="J54" s="8"/>
      <c r="M54" s="9"/>
      <c r="N54" s="9"/>
      <c r="O54" s="9"/>
    </row>
    <row r="55" spans="1:15" ht="12.6" customHeight="1" x14ac:dyDescent="0.25">
      <c r="A55" s="8"/>
      <c r="B55" s="8"/>
      <c r="C55" s="38"/>
      <c r="D55" s="8"/>
      <c r="E55" s="8"/>
      <c r="F55" s="8"/>
      <c r="G55" s="8"/>
      <c r="H55" s="8"/>
      <c r="I55" s="8"/>
      <c r="J55" s="8"/>
      <c r="M55" s="9"/>
      <c r="N55" s="9"/>
      <c r="O55" s="9"/>
    </row>
    <row r="56" spans="1:15" ht="12.6" customHeight="1" x14ac:dyDescent="0.25">
      <c r="A56" s="8"/>
      <c r="B56" s="8"/>
      <c r="C56" s="38"/>
      <c r="D56" s="8"/>
      <c r="E56" s="8"/>
      <c r="F56" s="8"/>
      <c r="G56" s="8"/>
      <c r="H56" s="8"/>
      <c r="I56" s="8"/>
      <c r="J56" s="8"/>
      <c r="M56" s="9"/>
      <c r="N56" s="9"/>
      <c r="O56" s="9"/>
    </row>
    <row r="57" spans="1:15" ht="12.6" customHeight="1" x14ac:dyDescent="0.25">
      <c r="A57" s="8"/>
      <c r="B57" s="8"/>
      <c r="C57" s="38"/>
      <c r="D57" s="8"/>
      <c r="E57" s="8"/>
      <c r="F57" s="8"/>
      <c r="G57" s="8"/>
      <c r="H57" s="8"/>
      <c r="I57" s="8"/>
      <c r="J57" s="8"/>
      <c r="M57" s="9"/>
      <c r="N57" s="9"/>
      <c r="O57" s="9"/>
    </row>
    <row r="58" spans="1:15" ht="12.6" customHeight="1" x14ac:dyDescent="0.25">
      <c r="A58" s="8"/>
      <c r="B58" s="8"/>
      <c r="C58" s="38"/>
      <c r="D58" s="8"/>
      <c r="E58" s="8"/>
      <c r="F58" s="8"/>
      <c r="G58" s="8"/>
      <c r="H58" s="8"/>
      <c r="I58" s="8"/>
      <c r="J58" s="8"/>
      <c r="M58" s="9"/>
      <c r="N58" s="9"/>
      <c r="O58" s="9"/>
    </row>
    <row r="59" spans="1:15" ht="12.6" customHeight="1" x14ac:dyDescent="0.25">
      <c r="A59" s="8"/>
      <c r="B59" s="8"/>
      <c r="C59" s="38"/>
      <c r="D59" s="8"/>
      <c r="E59" s="8"/>
      <c r="F59" s="8"/>
      <c r="G59" s="8"/>
      <c r="H59" s="8"/>
      <c r="I59" s="8"/>
      <c r="J59" s="8"/>
      <c r="M59" s="9"/>
      <c r="N59" s="9"/>
      <c r="O59" s="9"/>
    </row>
    <row r="60" spans="1:15" ht="12.6" customHeight="1" x14ac:dyDescent="0.25">
      <c r="A60" s="8"/>
      <c r="B60" s="8"/>
      <c r="C60" s="38"/>
      <c r="D60" s="8"/>
      <c r="E60" s="8"/>
      <c r="F60" s="8"/>
      <c r="G60" s="8"/>
      <c r="H60" s="8"/>
      <c r="I60" s="8"/>
      <c r="J60" s="8"/>
      <c r="M60" s="9"/>
      <c r="N60" s="9"/>
      <c r="O60" s="9"/>
    </row>
    <row r="61" spans="1:15" ht="12.6" customHeight="1" x14ac:dyDescent="0.25">
      <c r="A61" s="8"/>
      <c r="B61" s="8"/>
      <c r="C61" s="38"/>
      <c r="D61" s="8"/>
      <c r="E61" s="8"/>
      <c r="F61" s="8"/>
      <c r="G61" s="8"/>
      <c r="H61" s="8"/>
      <c r="I61" s="8"/>
      <c r="J61" s="8"/>
      <c r="M61" s="9"/>
      <c r="N61" s="9"/>
      <c r="O61" s="9"/>
    </row>
    <row r="62" spans="1:15" ht="12.6" customHeight="1" x14ac:dyDescent="0.25">
      <c r="A62" s="8"/>
      <c r="B62" s="8"/>
      <c r="C62" s="38"/>
      <c r="D62" s="8"/>
      <c r="E62" s="8"/>
      <c r="F62" s="8"/>
      <c r="G62" s="8"/>
      <c r="H62" s="8"/>
      <c r="I62" s="8"/>
      <c r="J62" s="8"/>
      <c r="M62" s="9"/>
      <c r="N62" s="9"/>
      <c r="O62" s="9"/>
    </row>
    <row r="63" spans="1:15" ht="12.6" customHeight="1" x14ac:dyDescent="0.25">
      <c r="A63" s="8"/>
      <c r="B63" s="8"/>
      <c r="C63" s="38"/>
      <c r="D63" s="8"/>
      <c r="E63" s="8"/>
      <c r="F63" s="8"/>
      <c r="G63" s="8"/>
      <c r="H63" s="8"/>
      <c r="I63" s="8"/>
      <c r="J63" s="8"/>
      <c r="M63" s="9"/>
      <c r="N63" s="9"/>
      <c r="O63" s="9"/>
    </row>
    <row r="64" spans="1:15" ht="12.6" customHeight="1" x14ac:dyDescent="0.25">
      <c r="A64" s="8"/>
      <c r="B64" s="8"/>
      <c r="C64" s="38"/>
      <c r="D64" s="8"/>
      <c r="E64" s="8"/>
      <c r="F64" s="8"/>
      <c r="G64" s="8"/>
      <c r="H64" s="8"/>
      <c r="I64" s="8"/>
      <c r="J64" s="8"/>
      <c r="M64" s="9"/>
      <c r="N64" s="9"/>
      <c r="O64" s="9"/>
    </row>
    <row r="65" spans="1:15" ht="12.6" customHeight="1" x14ac:dyDescent="0.25">
      <c r="A65" s="8"/>
      <c r="B65" s="8"/>
      <c r="C65" s="38"/>
      <c r="D65" s="8"/>
      <c r="E65" s="8"/>
      <c r="F65" s="8"/>
      <c r="G65" s="8"/>
      <c r="H65" s="8"/>
      <c r="I65" s="8"/>
      <c r="J65" s="8"/>
      <c r="M65" s="9"/>
      <c r="N65" s="9"/>
      <c r="O65" s="9"/>
    </row>
    <row r="66" spans="1:15" ht="12.6" customHeight="1" x14ac:dyDescent="0.25">
      <c r="A66" s="8"/>
      <c r="B66" s="8"/>
      <c r="C66" s="38"/>
      <c r="D66" s="8"/>
      <c r="E66" s="8"/>
      <c r="F66" s="8"/>
      <c r="G66" s="8"/>
      <c r="H66" s="8"/>
      <c r="I66" s="8"/>
      <c r="J66" s="8"/>
      <c r="M66" s="9"/>
      <c r="N66" s="9"/>
      <c r="O66" s="9"/>
    </row>
    <row r="67" spans="1:15" ht="12.6" customHeight="1" x14ac:dyDescent="0.25">
      <c r="A67" s="8"/>
      <c r="B67" s="8"/>
      <c r="C67" s="38"/>
      <c r="D67" s="8"/>
      <c r="E67" s="8"/>
      <c r="F67" s="8"/>
      <c r="G67" s="8"/>
      <c r="H67" s="8"/>
      <c r="I67" s="8"/>
      <c r="J67" s="8"/>
      <c r="M67" s="9"/>
      <c r="N67" s="9"/>
      <c r="O67" s="9"/>
    </row>
    <row r="68" spans="1:15" ht="12.6" customHeight="1" x14ac:dyDescent="0.25">
      <c r="A68" s="8"/>
      <c r="B68" s="8"/>
      <c r="C68" s="38"/>
      <c r="D68" s="8"/>
      <c r="E68" s="8"/>
      <c r="F68" s="8"/>
      <c r="G68" s="8"/>
      <c r="H68" s="8"/>
      <c r="I68" s="8"/>
      <c r="J68" s="8"/>
      <c r="M68" s="9"/>
      <c r="N68" s="9"/>
      <c r="O68" s="9"/>
    </row>
    <row r="69" spans="1:15" ht="12.6" customHeight="1" x14ac:dyDescent="0.25">
      <c r="A69" s="8"/>
      <c r="B69" s="8"/>
      <c r="C69" s="38"/>
      <c r="D69" s="8"/>
      <c r="E69" s="8"/>
      <c r="F69" s="8"/>
      <c r="G69" s="8"/>
      <c r="H69" s="8"/>
      <c r="I69" s="8"/>
      <c r="J69" s="8"/>
      <c r="M69" s="9"/>
      <c r="N69" s="9"/>
      <c r="O69" s="9"/>
    </row>
    <row r="70" spans="1:15" ht="12.6" customHeight="1" x14ac:dyDescent="0.25">
      <c r="A70" s="8"/>
      <c r="B70" s="8"/>
      <c r="C70" s="38"/>
      <c r="D70" s="8"/>
      <c r="E70" s="8"/>
      <c r="F70" s="8"/>
      <c r="G70" s="8"/>
      <c r="H70" s="8"/>
      <c r="I70" s="8"/>
      <c r="J70" s="8"/>
      <c r="M70" s="9"/>
      <c r="N70" s="9"/>
      <c r="O70" s="9"/>
    </row>
    <row r="71" spans="1:15" ht="12.6" customHeight="1" x14ac:dyDescent="0.25">
      <c r="A71" s="8"/>
      <c r="B71" s="8"/>
      <c r="C71" s="38"/>
      <c r="D71" s="8"/>
      <c r="E71" s="8"/>
      <c r="F71" s="8"/>
      <c r="G71" s="8"/>
      <c r="H71" s="8"/>
      <c r="I71" s="8"/>
      <c r="J71" s="8"/>
      <c r="M71" s="9"/>
      <c r="N71" s="9"/>
      <c r="O71" s="9"/>
    </row>
    <row r="72" spans="1:15" ht="12.6" customHeight="1" x14ac:dyDescent="0.25">
      <c r="A72" s="8"/>
      <c r="B72" s="8"/>
      <c r="C72" s="38"/>
      <c r="D72" s="8"/>
      <c r="E72" s="8"/>
      <c r="F72" s="8"/>
      <c r="G72" s="8"/>
      <c r="H72" s="8"/>
      <c r="I72" s="8"/>
      <c r="J72" s="8"/>
      <c r="M72" s="9"/>
      <c r="N72" s="9"/>
      <c r="O72" s="9"/>
    </row>
    <row r="73" spans="1:15" ht="12.6" customHeight="1" x14ac:dyDescent="0.25">
      <c r="A73" s="8"/>
      <c r="B73" s="8"/>
      <c r="C73" s="38"/>
      <c r="D73" s="8"/>
      <c r="E73" s="8"/>
      <c r="F73" s="8"/>
      <c r="G73" s="8"/>
      <c r="H73" s="8"/>
      <c r="I73" s="8"/>
      <c r="J73" s="8"/>
      <c r="M73" s="9"/>
      <c r="N73" s="9"/>
      <c r="O73" s="9"/>
    </row>
    <row r="74" spans="1:15" ht="12.6" customHeight="1" x14ac:dyDescent="0.25">
      <c r="A74" s="8"/>
      <c r="B74" s="8"/>
      <c r="C74" s="38"/>
      <c r="D74" s="8"/>
      <c r="E74" s="8"/>
      <c r="F74" s="8"/>
      <c r="G74" s="8"/>
      <c r="H74" s="8"/>
      <c r="I74" s="8"/>
      <c r="J74" s="8"/>
      <c r="M74" s="9"/>
      <c r="N74" s="9"/>
      <c r="O74" s="9"/>
    </row>
    <row r="75" spans="1:15" ht="12.6" customHeight="1" x14ac:dyDescent="0.25">
      <c r="A75" s="8"/>
      <c r="B75" s="8"/>
      <c r="C75" s="38"/>
      <c r="D75" s="8"/>
      <c r="E75" s="8"/>
      <c r="F75" s="8"/>
      <c r="G75" s="8"/>
      <c r="H75" s="8"/>
      <c r="I75" s="8"/>
      <c r="J75" s="8"/>
      <c r="M75" s="9"/>
      <c r="N75" s="9"/>
      <c r="O75" s="9"/>
    </row>
    <row r="76" spans="1:15" ht="12.6" customHeight="1" x14ac:dyDescent="0.25">
      <c r="A76" s="8"/>
      <c r="B76" s="8"/>
      <c r="C76" s="38"/>
      <c r="D76" s="8"/>
      <c r="E76" s="8"/>
      <c r="F76" s="8"/>
      <c r="G76" s="8"/>
      <c r="H76" s="8"/>
      <c r="I76" s="8"/>
      <c r="J76" s="8"/>
      <c r="M76" s="9"/>
      <c r="N76" s="9"/>
      <c r="O76" s="9"/>
    </row>
    <row r="77" spans="1:15" ht="12.6" customHeight="1" x14ac:dyDescent="0.25">
      <c r="A77" s="8"/>
      <c r="B77" s="8"/>
      <c r="C77" s="38"/>
      <c r="D77" s="8"/>
      <c r="E77" s="8"/>
      <c r="F77" s="8"/>
      <c r="G77" s="8"/>
      <c r="H77" s="8"/>
      <c r="I77" s="8"/>
      <c r="J77" s="8"/>
      <c r="M77" s="9"/>
      <c r="N77" s="9"/>
      <c r="O77" s="9"/>
    </row>
    <row r="78" spans="1:15" ht="12.6" customHeight="1" x14ac:dyDescent="0.25">
      <c r="A78" s="8"/>
      <c r="B78" s="8"/>
      <c r="C78" s="38"/>
      <c r="D78" s="8"/>
      <c r="E78" s="8"/>
      <c r="F78" s="8"/>
      <c r="G78" s="8"/>
      <c r="H78" s="8"/>
      <c r="I78" s="8"/>
      <c r="J78" s="8"/>
      <c r="M78" s="9"/>
      <c r="N78" s="9"/>
      <c r="O78" s="9"/>
    </row>
  </sheetData>
  <sortState ref="A3:T30">
    <sortCondition descending="1" ref="R12"/>
  </sortState>
  <mergeCells count="5">
    <mergeCell ref="D1:M1"/>
    <mergeCell ref="N1:O1"/>
    <mergeCell ref="U1:U2"/>
    <mergeCell ref="V1:V2"/>
    <mergeCell ref="W1:W2"/>
  </mergeCells>
  <conditionalFormatting sqref="D3:K31">
    <cfRule type="cellIs" dxfId="21" priority="29" operator="between">
      <formula>0.1</formula>
      <formula>1.99</formula>
    </cfRule>
    <cfRule type="cellIs" dxfId="20" priority="30" operator="equal">
      <formula>0</formula>
    </cfRule>
    <cfRule type="cellIs" dxfId="19" priority="31" operator="equal">
      <formula>2</formula>
    </cfRule>
  </conditionalFormatting>
  <conditionalFormatting sqref="N3:N31">
    <cfRule type="cellIs" dxfId="18" priority="20" operator="between">
      <formula>0.1</formula>
      <formula>59.9</formula>
    </cfRule>
    <cfRule type="cellIs" dxfId="17" priority="21" operator="equal">
      <formula>0</formula>
    </cfRule>
    <cfRule type="cellIs" dxfId="16" priority="22" operator="between">
      <formula>60</formula>
      <formula>79</formula>
    </cfRule>
    <cfRule type="cellIs" dxfId="15" priority="23" operator="between">
      <formula>80</formula>
      <formula>100</formula>
    </cfRule>
  </conditionalFormatting>
  <conditionalFormatting sqref="C7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{5152AADF-8FC6-4ED1-821D-0A79F65C7F2C}</x14:id>
        </ext>
      </extLst>
    </cfRule>
  </conditionalFormatting>
  <conditionalFormatting sqref="P3:P31">
    <cfRule type="cellIs" dxfId="14" priority="5" operator="between">
      <formula>0.1</formula>
      <formula>59.9</formula>
    </cfRule>
    <cfRule type="cellIs" dxfId="13" priority="6" operator="equal">
      <formula>0</formula>
    </cfRule>
    <cfRule type="cellIs" dxfId="12" priority="7" operator="between">
      <formula>60</formula>
      <formula>79</formula>
    </cfRule>
    <cfRule type="cellIs" dxfId="11" priority="8" operator="greaterThanOrEqual">
      <formula>80</formula>
    </cfRule>
  </conditionalFormatting>
  <conditionalFormatting sqref="C1:C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{71125D8B-F38D-441C-A719-0BEE1515DAA1}</x14:id>
        </ext>
      </extLst>
    </cfRule>
  </conditionalFormatting>
  <conditionalFormatting sqref="M3:M31">
    <cfRule type="dataBar" priority="3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{3F325F88-05E0-41BA-AA33-7B854FBE8033}</x14:id>
        </ext>
      </extLst>
    </cfRule>
  </conditionalFormatting>
  <conditionalFormatting sqref="O3:O31">
    <cfRule type="dataBar" priority="3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{22C9DC09-E768-4CCB-8C68-41B5A3538743}</x14:id>
        </ext>
      </extLst>
    </cfRule>
  </conditionalFormatting>
  <conditionalFormatting sqref="Q3:Q31">
    <cfRule type="dataBar" priority="3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{F9C7B28C-32E1-4B0D-97BC-F416D05D2AA7}</x14:id>
        </ext>
      </extLst>
    </cfRule>
  </conditionalFormatting>
  <conditionalFormatting sqref="R3:R31">
    <cfRule type="dataBar" priority="3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{2008DEFA-B118-4E92-B0F8-C5059B874A32}</x14:id>
        </ext>
      </extLst>
    </cfRule>
  </conditionalFormatting>
  <conditionalFormatting sqref="C3:C31">
    <cfRule type="dataBar" priority="3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{FF44BC67-0C1D-46A1-8F9C-F95AA3B0ECDF}</x14:id>
        </ext>
      </extLst>
    </cfRule>
  </conditionalFormatting>
  <conditionalFormatting sqref="U3:U31">
    <cfRule type="dataBar" priority="3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{BF843C8A-B269-4D72-852C-A7007E8E7593}</x14:id>
        </ext>
      </extLst>
    </cfRule>
  </conditionalFormatting>
  <conditionalFormatting sqref="V3:V31">
    <cfRule type="dataBar" priority="3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{FD11F04D-4F39-4ECF-9A10-1B557EAB081C}</x14:id>
        </ext>
      </extLst>
    </cfRule>
  </conditionalFormatting>
  <conditionalFormatting sqref="W3:W31">
    <cfRule type="dataBar" priority="3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{E17DD4D3-1A79-45E5-85F3-F9DE9D06FB78}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152AADF-8FC6-4ED1-821D-0A79F65C7F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</xm:sqref>
        </x14:conditionalFormatting>
        <x14:conditionalFormatting xmlns:xm="http://schemas.microsoft.com/office/excel/2006/main">
          <x14:cfRule type="dataBar" id="{71125D8B-F38D-441C-A719-0BEE1515DA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3F325F88-05E0-41BA-AA33-7B854FBE8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M3:M31</xm:sqref>
        </x14:conditionalFormatting>
        <x14:conditionalFormatting xmlns:xm="http://schemas.microsoft.com/office/excel/2006/main">
          <x14:cfRule type="dataBar" id="{22C9DC09-E768-4CCB-8C68-41B5A35387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O3:O31</xm:sqref>
        </x14:conditionalFormatting>
        <x14:conditionalFormatting xmlns:xm="http://schemas.microsoft.com/office/excel/2006/main">
          <x14:cfRule type="dataBar" id="{F9C7B28C-32E1-4B0D-97BC-F416D05D2A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Q3:Q31</xm:sqref>
        </x14:conditionalFormatting>
        <x14:conditionalFormatting xmlns:xm="http://schemas.microsoft.com/office/excel/2006/main">
          <x14:cfRule type="dataBar" id="{2008DEFA-B118-4E92-B0F8-C5059B874A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R3:R31</xm:sqref>
        </x14:conditionalFormatting>
        <x14:conditionalFormatting xmlns:xm="http://schemas.microsoft.com/office/excel/2006/main">
          <x14:cfRule type="dataBar" id="{FF44BC67-0C1D-46A1-8F9C-F95AA3B0EC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BF843C8A-B269-4D72-852C-A7007E8E75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U3:U31</xm:sqref>
        </x14:conditionalFormatting>
        <x14:conditionalFormatting xmlns:xm="http://schemas.microsoft.com/office/excel/2006/main">
          <x14:cfRule type="dataBar" id="{FD11F04D-4F39-4ECF-9A10-1B557EAB08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V3:V31</xm:sqref>
        </x14:conditionalFormatting>
        <x14:conditionalFormatting xmlns:xm="http://schemas.microsoft.com/office/excel/2006/main">
          <x14:cfRule type="dataBar" id="{E17DD4D3-1A79-45E5-85F3-F9DE9D06FB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Vize</vt:lpstr>
      <vt:lpstr>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Sari, Ozkan</cp:lastModifiedBy>
  <dcterms:created xsi:type="dcterms:W3CDTF">2017-10-25T19:40:59Z</dcterms:created>
  <dcterms:modified xsi:type="dcterms:W3CDTF">2019-04-20T11:10:44Z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16.2.6.0</vt:lpwstr>
  </property>
</Properties>
</file>