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M28" i="2" l="1"/>
  <c r="M27" i="2"/>
  <c r="M26" i="2"/>
  <c r="M25" i="2"/>
  <c r="M24" i="2"/>
  <c r="M23" i="2"/>
  <c r="M22" i="2"/>
  <c r="M21" i="2"/>
  <c r="M20" i="2"/>
  <c r="S24" i="1" l="1"/>
  <c r="S11" i="1"/>
  <c r="S8" i="1"/>
  <c r="S4" i="1"/>
  <c r="S17" i="1"/>
  <c r="S6" i="1"/>
  <c r="S7" i="1"/>
  <c r="S14" i="1"/>
  <c r="S10" i="1"/>
  <c r="S16" i="1"/>
  <c r="S15" i="1"/>
  <c r="S25" i="1"/>
  <c r="S21" i="1"/>
  <c r="S22" i="1"/>
  <c r="S3" i="1"/>
  <c r="S23" i="1"/>
  <c r="S12" i="1"/>
  <c r="S20" i="1"/>
  <c r="S18" i="1"/>
  <c r="S19" i="1"/>
  <c r="S5" i="1"/>
  <c r="S26" i="1"/>
  <c r="S13" i="1"/>
  <c r="S27" i="1"/>
  <c r="S9" i="1"/>
  <c r="O28" i="1"/>
  <c r="K28" i="1"/>
  <c r="T28" i="1" s="1"/>
  <c r="O23" i="1"/>
  <c r="O25" i="1"/>
  <c r="K23" i="1"/>
  <c r="T23" i="1" s="1"/>
  <c r="K25" i="1"/>
  <c r="T25" i="1" l="1"/>
  <c r="O20" i="1"/>
  <c r="O16" i="1"/>
  <c r="O7" i="1"/>
  <c r="O3" i="1"/>
  <c r="O4" i="1"/>
  <c r="O21" i="1"/>
  <c r="O5" i="1"/>
  <c r="O8" i="1"/>
  <c r="O26" i="1"/>
  <c r="O19" i="1"/>
  <c r="O18" i="1"/>
  <c r="O11" i="1"/>
  <c r="O6" i="1"/>
  <c r="O17" i="1"/>
  <c r="O24" i="1"/>
  <c r="O27" i="1"/>
  <c r="O12" i="1"/>
  <c r="O13" i="1"/>
  <c r="O15" i="1"/>
  <c r="O10" i="1"/>
  <c r="O14" i="1"/>
  <c r="O22" i="1"/>
  <c r="O9" i="1"/>
  <c r="O10" i="2" l="1"/>
  <c r="K6" i="1" l="1"/>
  <c r="T6" i="1" s="1"/>
  <c r="M3" i="2" l="1"/>
  <c r="O3" i="2"/>
  <c r="M4" i="2"/>
  <c r="O4" i="2"/>
  <c r="M5" i="2"/>
  <c r="O5" i="2"/>
  <c r="M6" i="2"/>
  <c r="Q6" i="2" s="1"/>
  <c r="O6" i="2"/>
  <c r="M7" i="2"/>
  <c r="O7" i="2"/>
  <c r="M8" i="2"/>
  <c r="O8" i="2"/>
  <c r="M9" i="2"/>
  <c r="O9" i="2"/>
  <c r="M10" i="2"/>
  <c r="Q10" i="2" s="1"/>
  <c r="M11" i="2"/>
  <c r="O11" i="2"/>
  <c r="M12" i="2"/>
  <c r="O12" i="2"/>
  <c r="M13" i="2"/>
  <c r="O13" i="2"/>
  <c r="M14" i="2"/>
  <c r="O14" i="2"/>
  <c r="M15" i="2"/>
  <c r="O15" i="2"/>
  <c r="M16" i="2"/>
  <c r="O16" i="2"/>
  <c r="M17" i="2"/>
  <c r="O17" i="2"/>
  <c r="M18" i="2"/>
  <c r="O18" i="2"/>
  <c r="M19" i="2"/>
  <c r="O19" i="2"/>
  <c r="Q14" i="2" l="1"/>
  <c r="Q17" i="2"/>
  <c r="Q9" i="2"/>
  <c r="Q12" i="2"/>
  <c r="Q18" i="2"/>
  <c r="Q5" i="2"/>
  <c r="Q4" i="2"/>
  <c r="Q7" i="2"/>
  <c r="Q3" i="2"/>
  <c r="Q13" i="2"/>
  <c r="Q8" i="2"/>
  <c r="Q16" i="2"/>
  <c r="Q19" i="2"/>
  <c r="Q15" i="2"/>
  <c r="Q11" i="2"/>
  <c r="K11" i="1" l="1"/>
  <c r="T11" i="1" l="1"/>
  <c r="K8" i="1"/>
  <c r="K21" i="1"/>
  <c r="K3" i="1"/>
  <c r="K5" i="1"/>
  <c r="K9" i="1"/>
  <c r="K20" i="1"/>
  <c r="K4" i="1"/>
  <c r="K7" i="1"/>
  <c r="K19" i="1"/>
  <c r="K18" i="1"/>
  <c r="K17" i="1"/>
  <c r="K26" i="1"/>
  <c r="K13" i="1"/>
  <c r="T13" i="1" s="1"/>
  <c r="K10" i="1"/>
  <c r="T10" i="1" s="1"/>
  <c r="K12" i="1"/>
  <c r="T12" i="1" s="1"/>
  <c r="K22" i="1"/>
  <c r="T22" i="1" s="1"/>
  <c r="K14" i="1"/>
  <c r="T14" i="1" s="1"/>
  <c r="K15" i="1"/>
  <c r="T15" i="1" s="1"/>
  <c r="K24" i="1"/>
  <c r="K27" i="1"/>
  <c r="T27" i="1" s="1"/>
  <c r="K16" i="1"/>
  <c r="T5" i="1" l="1"/>
  <c r="T24" i="1"/>
  <c r="T3" i="1"/>
  <c r="T18" i="1"/>
  <c r="T20" i="1"/>
  <c r="T9" i="1"/>
  <c r="T8" i="1"/>
  <c r="T16" i="1"/>
  <c r="T26" i="1"/>
  <c r="T17" i="1"/>
  <c r="T19" i="1"/>
  <c r="T7" i="1"/>
  <c r="T21" i="1"/>
  <c r="R15" i="2" s="1"/>
  <c r="T4" i="1"/>
  <c r="R18" i="2" l="1"/>
  <c r="R16" i="2"/>
  <c r="R13" i="2"/>
  <c r="R19" i="2"/>
  <c r="R17" i="2"/>
  <c r="R3" i="2"/>
  <c r="R5" i="2" l="1"/>
  <c r="R12" i="2"/>
  <c r="R4" i="2"/>
  <c r="R9" i="2"/>
  <c r="R6" i="2"/>
  <c r="R11" i="2"/>
  <c r="R14" i="2" l="1"/>
  <c r="R10" i="2"/>
  <c r="R8" i="2"/>
  <c r="R7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<sst xmlns="http://schemas.openxmlformats.org/spreadsheetml/2006/main" count="96" uniqueCount="63">
  <si>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</si>
  <si>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</si>
  <si>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</si>
  <si>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</si>
  <si>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</si>
  <si>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</si>
  <si>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</si>
  <si>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</si>
  <si>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M</t>
  </si>
  <si>
    <t>BÜT PROJESİ</t>
  </si>
  <si>
    <t>BÜT NOTU</t>
  </si>
  <si>
    <t>DERS NOTU SONUÇ</t>
  </si>
  <si>
    <t>NO</t>
  </si>
  <si>
    <t>ODEV 
(yok)</t>
  </si>
  <si>
    <t>-</t>
  </si>
  <si>
    <t>FINAL SINAVI
(%60 + 13puan)</t>
  </si>
  <si>
    <t>Adı Soyadı</t>
  </si>
  <si>
    <t>BERKEHAN DOĞRU</t>
  </si>
  <si>
    <t>BARIŞ KÖKSAL</t>
  </si>
  <si>
    <t>AHMET TAVAR</t>
  </si>
  <si>
    <t>ENES DEMİRCİOĞLU</t>
  </si>
  <si>
    <t>ORHAN BERKE BAÇ</t>
  </si>
  <si>
    <t>AHMET ŞİMŞAK</t>
  </si>
  <si>
    <t>ÜMİTCAN MUTİ</t>
  </si>
  <si>
    <t>MUSTAFA EROĞUL</t>
  </si>
  <si>
    <t>MUSA TURAN</t>
  </si>
  <si>
    <t>AHMET SARIDAĞ</t>
  </si>
  <si>
    <t>AZİZ BİRİNCİ</t>
  </si>
  <si>
    <t>ALPER ŞENOL</t>
  </si>
  <si>
    <t xml:space="preserve">ABDULLAH ENES ÖZAYMAN </t>
  </si>
  <si>
    <r>
      <t xml:space="preserve">ABDÜL </t>
    </r>
    <r>
      <rPr>
        <b/>
        <sz val="8"/>
        <color theme="1"/>
        <rFont val="Arial Narrow"/>
        <family val="2"/>
      </rPr>
      <t>GANİ</t>
    </r>
    <r>
      <rPr>
        <sz val="8"/>
        <color theme="1"/>
        <rFont val="Arial Narrow"/>
        <family val="2"/>
      </rPr>
      <t xml:space="preserve"> AKYÜZ</t>
    </r>
  </si>
  <si>
    <r>
      <t xml:space="preserve">MUHAMMET </t>
    </r>
    <r>
      <rPr>
        <b/>
        <sz val="8"/>
        <color theme="1"/>
        <rFont val="Arial Narrow"/>
        <family val="2"/>
      </rPr>
      <t>EMRE</t>
    </r>
    <r>
      <rPr>
        <sz val="8"/>
        <color theme="1"/>
        <rFont val="Arial Narrow"/>
        <family val="2"/>
      </rPr>
      <t xml:space="preserve"> ARSLAN</t>
    </r>
  </si>
  <si>
    <r>
      <t xml:space="preserve">İHSAN </t>
    </r>
    <r>
      <rPr>
        <b/>
        <sz val="8"/>
        <color theme="1"/>
        <rFont val="Arial Narrow"/>
        <family val="2"/>
      </rPr>
      <t>İLKER</t>
    </r>
    <r>
      <rPr>
        <sz val="8"/>
        <color theme="1"/>
        <rFont val="Arial Narrow"/>
        <family val="2"/>
      </rPr>
      <t xml:space="preserve"> PİRİNÇ</t>
    </r>
  </si>
  <si>
    <t>YUSUF OGÜN YILDIRIM</t>
  </si>
  <si>
    <t>MÜCAHİT ENSAR DÜZEN</t>
  </si>
  <si>
    <t>VOLKAN PEKTAŞ</t>
  </si>
  <si>
    <t>DOĞUKAN DEMİR</t>
  </si>
  <si>
    <t>BATUHAN KÖZ</t>
  </si>
  <si>
    <t>BATUHAN AKKAYA</t>
  </si>
  <si>
    <t>İBRAHİM DEMİR</t>
  </si>
  <si>
    <t>DEVAM DURUMU (%20)</t>
  </si>
  <si>
    <t>SINAV (%40)</t>
  </si>
  <si>
    <t>DEVAM DURUMU 
(%20)</t>
  </si>
  <si>
    <t>LAB (%15)</t>
  </si>
  <si>
    <t>PROJE (%25)</t>
  </si>
  <si>
    <t>1</t>
  </si>
  <si>
    <t>2</t>
  </si>
  <si>
    <t>3</t>
  </si>
  <si>
    <t>4</t>
  </si>
  <si>
    <t>5</t>
  </si>
  <si>
    <t>6</t>
  </si>
  <si>
    <t>7</t>
  </si>
  <si>
    <t>12</t>
  </si>
  <si>
    <t>23</t>
  </si>
  <si>
    <t>34</t>
  </si>
  <si>
    <t>T5</t>
  </si>
  <si>
    <t>SONUÇ6</t>
  </si>
  <si>
    <t>SONUÇ7</t>
  </si>
  <si>
    <t>Ekstra</t>
  </si>
  <si>
    <t>Puan</t>
  </si>
  <si>
    <t>MERTCAN ABLAK</t>
  </si>
  <si>
    <t>EBRU GÜVEN</t>
  </si>
  <si>
    <t>NECMİ MURAT ÇAKIN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</si>
</sst>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4" xfId="0" applyNumberFormat="1" applyFont="1" applyBorder="1" applyAlignment="1"/>
    <xf numFmtId="0" fontId="3" fillId="0" borderId="1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164" fontId="4" fillId="0" borderId="16" xfId="0" applyNumberFormat="1" applyFont="1" applyBorder="1" applyAlignment="1"/>
    <xf numFmtId="164" fontId="4" fillId="3" borderId="1" xfId="0" applyNumberFormat="1" applyFont="1" applyFill="1" applyBorder="1" applyAlignment="1"/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center" wrapText="1"/>
    </xf>
    <xf numFmtId="2" fontId="4" fillId="0" borderId="14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4" fillId="2" borderId="3" xfId="0" applyNumberFormat="1" applyFont="1" applyFill="1" applyBorder="1" applyAlignment="1"/>
    <xf numFmtId="0" fontId="3" fillId="0" borderId="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4" fillId="0" borderId="16" xfId="0" applyFont="1" applyBorder="1" applyAlignment="1"/>
    <xf numFmtId="0" fontId="7" fillId="0" borderId="16" xfId="0" applyFont="1" applyBorder="1" applyAlignment="1"/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1" fontId="4" fillId="2" borderId="15" xfId="0" applyNumberFormat="1" applyFont="1" applyFill="1" applyBorder="1" applyAlignment="1"/>
    <xf numFmtId="1" fontId="4" fillId="0" borderId="15" xfId="0" applyNumberFormat="1" applyFont="1" applyBorder="1" applyAlignment="1"/>
    <xf numFmtId="1" fontId="7" fillId="2" borderId="15" xfId="0" applyNumberFormat="1" applyFont="1" applyFill="1" applyBorder="1" applyAlignment="1"/>
    <xf numFmtId="0" fontId="2" fillId="0" borderId="15" xfId="0" applyFont="1" applyBorder="1"/>
    <xf numFmtId="0" fontId="4" fillId="0" borderId="2" xfId="0" applyFont="1" applyBorder="1" applyAlignment="1"/>
    <xf numFmtId="0" fontId="4" fillId="0" borderId="19" xfId="0" applyFont="1" applyBorder="1" applyAlignment="1"/>
    <xf numFmtId="164" fontId="7" fillId="0" borderId="1" xfId="0" applyNumberFormat="1" applyFont="1" applyBorder="1" applyAlignment="1"/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0" borderId="26" xfId="0" applyFont="1" applyBorder="1" applyAlignment="1"/>
    <xf numFmtId="0" fontId="7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/>
    <xf numFmtId="1" fontId="4" fillId="0" borderId="21" xfId="0" applyNumberFormat="1" applyFont="1" applyBorder="1" applyAlignment="1"/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T27" totalsRowShown="0" headerRowDxfId="64" tableBorderDxfId="63">
  <autoFilter ref="A2:T27"/>
  <sortState ref="A3:T27">
    <sortCondition descending="1" ref="T2:T27"/>
  </sortState>
  <tableColumns count="20">
    <tableColumn id="1" name="NO" dataDxfId="62"/>
    <tableColumn id="2" name="Adı Soyadı" dataDxfId="61"/>
    <tableColumn id="3" name="1" dataDxfId="60"/>
    <tableColumn id="4" name="2" dataDxfId="59"/>
    <tableColumn id="5" name="3" dataDxfId="58"/>
    <tableColumn id="6" name="4" dataDxfId="57"/>
    <tableColumn id="7" name="5" dataDxfId="56"/>
    <tableColumn id="8" name="6" dataDxfId="55"/>
    <tableColumn id="9" name="7" dataDxfId="54"/>
    <tableColumn id="10" name="M" dataDxfId="53"/>
    <tableColumn id="11" name="T" dataDxfId="52"/>
    <tableColumn id="12" name="12" dataDxfId="51"/>
    <tableColumn id="13" name="23" dataDxfId="50"/>
    <tableColumn id="14" name="34" dataDxfId="49"/>
    <tableColumn id="15" name="T5" dataDxfId="48"/>
    <tableColumn id="16" name="SONUÇ" dataDxfId="47"/>
    <tableColumn id="19" name="Puan" dataDxfId="46"/>
    <tableColumn id="20" name="Ekstra" dataDxfId="45"/>
    <tableColumn id="17" name="SONUÇ6" dataDxfId="44">
      <calculatedColumnFormula>Table1[[#This Row],[Puan]]+Table1[[#This Row],[Ekstra]]</calculatedColumnFormula>
    </tableColumn>
    <tableColumn id="18" name="SONUÇ7" dataDxfId="4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72"/>
  <sheetViews>
    <sheetView zoomScale="145" zoomScaleNormal="145" workbookViewId="0">
      <pane ySplit="2" topLeftCell="A3" activePane="bottomLeft" state="frozen"/>
      <selection pane="bottomLeft" activeCell="T28" sqref="T3:T28"/>
    </sheetView>
  </sheetViews>
  <sheetFormatPr defaultRowHeight="12.6" customHeight="1" x14ac:dyDescent="0.25"/>
  <cols>
    <col min="1" max="1" width="7.33203125" style="2" bestFit="1" customWidth="1"/>
    <col min="2" max="2" width="17" style="2" bestFit="1" customWidth="1"/>
    <col min="3" max="4" width="3.44140625" style="2" customWidth="1"/>
    <col min="5" max="5" width="4.5546875" style="2" customWidth="1"/>
    <col min="6" max="6" width="2.88671875" style="2" customWidth="1"/>
    <col min="7" max="7" width="3.5546875" style="8" customWidth="1"/>
    <col min="8" max="8" width="3.109375" style="8" customWidth="1"/>
    <col min="9" max="9" width="3.109375" style="33" customWidth="1"/>
    <col min="10" max="10" width="3.6640625" style="1" customWidth="1"/>
    <col min="11" max="11" width="5.77734375" style="1" bestFit="1" customWidth="1"/>
    <col min="12" max="14" width="3.77734375" style="1" bestFit="1" customWidth="1"/>
    <col min="15" max="15" width="5.77734375" style="1" customWidth="1"/>
    <col min="16" max="18" width="6.21875" style="65" customWidth="1"/>
    <col min="19" max="19" width="7" style="65" customWidth="1"/>
    <col min="20" max="20" width="6.88671875" style="1" customWidth="1"/>
    <col min="21" max="16384" width="8.88671875" style="1"/>
  </cols>
  <sheetData>
    <row r="1" spans="1:21" s="4" customFormat="1" ht="22.2" customHeight="1" thickBot="1" x14ac:dyDescent="0.3">
      <c r="A1" s="54"/>
      <c r="B1" s="55"/>
      <c r="C1" s="69" t="s">
        <v>40</v>
      </c>
      <c r="D1" s="70"/>
      <c r="E1" s="70"/>
      <c r="F1" s="70"/>
      <c r="G1" s="70"/>
      <c r="H1" s="70"/>
      <c r="I1" s="70"/>
      <c r="J1" s="70"/>
      <c r="K1" s="57">
        <v>6</v>
      </c>
      <c r="L1" s="71" t="s">
        <v>43</v>
      </c>
      <c r="M1" s="72"/>
      <c r="N1" s="72"/>
      <c r="O1" s="56">
        <v>3</v>
      </c>
      <c r="P1" s="60" t="s">
        <v>44</v>
      </c>
      <c r="Q1" s="73" t="s">
        <v>41</v>
      </c>
      <c r="R1" s="73"/>
      <c r="S1" s="73"/>
      <c r="T1" s="59" t="s">
        <v>2</v>
      </c>
    </row>
    <row r="2" spans="1:21" s="5" customFormat="1" ht="11.4" customHeight="1" x14ac:dyDescent="0.25">
      <c r="A2" s="51" t="s">
        <v>12</v>
      </c>
      <c r="B2" s="10" t="s">
        <v>16</v>
      </c>
      <c r="C2" s="19" t="s">
        <v>45</v>
      </c>
      <c r="D2" s="20" t="s">
        <v>46</v>
      </c>
      <c r="E2" s="20" t="s">
        <v>47</v>
      </c>
      <c r="F2" s="20" t="s">
        <v>48</v>
      </c>
      <c r="G2" s="20" t="s">
        <v>49</v>
      </c>
      <c r="H2" s="20" t="s">
        <v>50</v>
      </c>
      <c r="I2" s="30" t="s">
        <v>51</v>
      </c>
      <c r="J2" s="20" t="s">
        <v>8</v>
      </c>
      <c r="K2" s="21" t="s">
        <v>1</v>
      </c>
      <c r="L2" s="20" t="s">
        <v>52</v>
      </c>
      <c r="M2" s="20" t="s">
        <v>53</v>
      </c>
      <c r="N2" s="20" t="s">
        <v>54</v>
      </c>
      <c r="O2" s="58" t="s">
        <v>55</v>
      </c>
      <c r="P2" s="61" t="s">
        <v>3</v>
      </c>
      <c r="Q2" s="61" t="s">
        <v>59</v>
      </c>
      <c r="R2" s="61" t="s">
        <v>58</v>
      </c>
      <c r="S2" s="61" t="s">
        <v>56</v>
      </c>
      <c r="T2" s="50" t="s">
        <v>57</v>
      </c>
    </row>
    <row r="3" spans="1:21" ht="12.6" customHeight="1" x14ac:dyDescent="0.25">
      <c r="A3" s="52"/>
      <c r="B3" s="3" t="s">
        <v>32</v>
      </c>
      <c r="C3" s="11">
        <v>2</v>
      </c>
      <c r="D3" s="7">
        <v>1.9</v>
      </c>
      <c r="E3" s="7">
        <v>1.7</v>
      </c>
      <c r="F3" s="7">
        <v>1.7</v>
      </c>
      <c r="G3" s="31">
        <v>0</v>
      </c>
      <c r="H3" s="31">
        <v>1.9</v>
      </c>
      <c r="I3" s="31">
        <v>1.9</v>
      </c>
      <c r="J3" s="29">
        <v>0</v>
      </c>
      <c r="K3" s="12">
        <f t="shared" ref="K3:K27" si="0">SUM(C3:I3)*50/(K$1-J3)</f>
        <v>92.5</v>
      </c>
      <c r="L3" s="6">
        <v>99</v>
      </c>
      <c r="M3" s="6">
        <v>75</v>
      </c>
      <c r="N3" s="6">
        <v>100</v>
      </c>
      <c r="O3" s="49">
        <f t="shared" ref="O3:O27" si="1">SUM(L3:N3)/3</f>
        <v>91.333333333333329</v>
      </c>
      <c r="P3" s="62"/>
      <c r="Q3" s="62">
        <v>78</v>
      </c>
      <c r="R3" s="62">
        <v>22</v>
      </c>
      <c r="S3" s="63">
        <f>Table1[[#This Row],[Puan]]+Table1[[#This Row],[Ekstra]]</f>
        <v>100</v>
      </c>
      <c r="T3" s="27">
        <f t="shared" ref="T3:T27" si="2">MIN(100,K3*0.2+O3*0.15+P3*0.25+S3*0.4)</f>
        <v>72.2</v>
      </c>
    </row>
    <row r="4" spans="1:21" ht="12.6" customHeight="1" x14ac:dyDescent="0.25">
      <c r="A4" s="52"/>
      <c r="B4" s="3" t="s">
        <v>19</v>
      </c>
      <c r="C4" s="11">
        <v>2</v>
      </c>
      <c r="D4" s="7">
        <v>2</v>
      </c>
      <c r="E4" s="7">
        <v>0</v>
      </c>
      <c r="F4" s="7">
        <v>2</v>
      </c>
      <c r="G4" s="31">
        <v>2</v>
      </c>
      <c r="H4" s="31">
        <v>2</v>
      </c>
      <c r="I4" s="31">
        <v>2</v>
      </c>
      <c r="J4" s="29">
        <v>0</v>
      </c>
      <c r="K4" s="12">
        <f t="shared" si="0"/>
        <v>100</v>
      </c>
      <c r="L4" s="6">
        <v>95</v>
      </c>
      <c r="M4" s="6">
        <v>70</v>
      </c>
      <c r="N4" s="6">
        <v>100</v>
      </c>
      <c r="O4" s="49">
        <f t="shared" si="1"/>
        <v>88.333333333333329</v>
      </c>
      <c r="P4" s="62"/>
      <c r="Q4" s="62">
        <v>40</v>
      </c>
      <c r="R4" s="62">
        <v>22</v>
      </c>
      <c r="S4" s="63">
        <f>Table1[[#This Row],[Puan]]+Table1[[#This Row],[Ekstra]]</f>
        <v>62</v>
      </c>
      <c r="T4" s="27">
        <f t="shared" si="2"/>
        <v>58.05</v>
      </c>
    </row>
    <row r="5" spans="1:21" ht="12.6" customHeight="1" x14ac:dyDescent="0.25">
      <c r="A5" s="52"/>
      <c r="B5" s="3" t="s">
        <v>21</v>
      </c>
      <c r="C5" s="11">
        <v>0</v>
      </c>
      <c r="D5" s="7">
        <v>2</v>
      </c>
      <c r="E5" s="7">
        <v>1.9</v>
      </c>
      <c r="F5" s="7">
        <v>2</v>
      </c>
      <c r="G5" s="31">
        <v>0</v>
      </c>
      <c r="H5" s="31">
        <v>1.9</v>
      </c>
      <c r="I5" s="31">
        <v>2</v>
      </c>
      <c r="J5" s="29">
        <v>0</v>
      </c>
      <c r="K5" s="12">
        <f t="shared" si="0"/>
        <v>81.666666666666671</v>
      </c>
      <c r="L5" s="6">
        <v>0</v>
      </c>
      <c r="M5" s="6">
        <v>85</v>
      </c>
      <c r="N5" s="6">
        <v>100</v>
      </c>
      <c r="O5" s="49">
        <f t="shared" si="1"/>
        <v>61.666666666666664</v>
      </c>
      <c r="P5" s="62"/>
      <c r="Q5" s="62">
        <v>57</v>
      </c>
      <c r="R5" s="62">
        <v>22</v>
      </c>
      <c r="S5" s="63">
        <f>Table1[[#This Row],[Puan]]+Table1[[#This Row],[Ekstra]]</f>
        <v>79</v>
      </c>
      <c r="T5" s="27">
        <f t="shared" si="2"/>
        <v>57.183333333333337</v>
      </c>
      <c r="U5" s="1" t="s">
        <v>5</v>
      </c>
    </row>
    <row r="6" spans="1:21" ht="12.6" customHeight="1" x14ac:dyDescent="0.25">
      <c r="A6" s="53"/>
      <c r="B6" s="3" t="s">
        <v>27</v>
      </c>
      <c r="C6" s="11">
        <v>0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29">
        <v>0</v>
      </c>
      <c r="K6" s="12">
        <f t="shared" si="0"/>
        <v>100</v>
      </c>
      <c r="L6" s="6">
        <v>0</v>
      </c>
      <c r="M6" s="6">
        <v>70</v>
      </c>
      <c r="N6" s="6">
        <v>70</v>
      </c>
      <c r="O6" s="49">
        <f t="shared" si="1"/>
        <v>46.666666666666664</v>
      </c>
      <c r="P6" s="62"/>
      <c r="Q6" s="62">
        <v>47</v>
      </c>
      <c r="R6" s="62">
        <v>22</v>
      </c>
      <c r="S6" s="63">
        <f>Table1[[#This Row],[Puan]]+Table1[[#This Row],[Ekstra]]</f>
        <v>69</v>
      </c>
      <c r="T6" s="27">
        <f t="shared" si="2"/>
        <v>54.6</v>
      </c>
    </row>
    <row r="7" spans="1:21" ht="12.6" customHeight="1" x14ac:dyDescent="0.25">
      <c r="A7" s="52"/>
      <c r="B7" s="3" t="s">
        <v>18</v>
      </c>
      <c r="C7" s="11">
        <v>2</v>
      </c>
      <c r="D7" s="7">
        <v>2</v>
      </c>
      <c r="E7" s="7">
        <v>2</v>
      </c>
      <c r="F7" s="7">
        <v>2</v>
      </c>
      <c r="G7" s="31">
        <v>0</v>
      </c>
      <c r="H7" s="31">
        <v>2</v>
      </c>
      <c r="I7" s="31">
        <v>1.8</v>
      </c>
      <c r="J7" s="29">
        <v>1</v>
      </c>
      <c r="K7" s="12">
        <f t="shared" si="0"/>
        <v>118</v>
      </c>
      <c r="L7" s="6">
        <v>94</v>
      </c>
      <c r="M7" s="6">
        <v>50</v>
      </c>
      <c r="N7" s="6">
        <v>100</v>
      </c>
      <c r="O7" s="49">
        <f t="shared" si="1"/>
        <v>81.333333333333329</v>
      </c>
      <c r="P7" s="62"/>
      <c r="Q7" s="62">
        <v>25</v>
      </c>
      <c r="R7" s="62">
        <v>22</v>
      </c>
      <c r="S7" s="63">
        <f>Table1[[#This Row],[Puan]]+Table1[[#This Row],[Ekstra]]</f>
        <v>47</v>
      </c>
      <c r="T7" s="27">
        <f t="shared" si="2"/>
        <v>54.599999999999994</v>
      </c>
    </row>
    <row r="8" spans="1:21" ht="12.6" customHeight="1" x14ac:dyDescent="0.25">
      <c r="A8" s="52"/>
      <c r="B8" s="3" t="s">
        <v>22</v>
      </c>
      <c r="C8" s="11">
        <v>0</v>
      </c>
      <c r="D8" s="7">
        <v>2</v>
      </c>
      <c r="E8" s="7">
        <v>2</v>
      </c>
      <c r="F8" s="7">
        <v>2</v>
      </c>
      <c r="G8" s="31">
        <v>2</v>
      </c>
      <c r="H8" s="31">
        <v>2</v>
      </c>
      <c r="I8" s="31">
        <v>2</v>
      </c>
      <c r="J8" s="29">
        <v>0</v>
      </c>
      <c r="K8" s="12">
        <f t="shared" si="0"/>
        <v>100</v>
      </c>
      <c r="L8" s="6">
        <v>0</v>
      </c>
      <c r="M8" s="6">
        <v>0</v>
      </c>
      <c r="N8" s="6">
        <v>40</v>
      </c>
      <c r="O8" s="49">
        <f t="shared" si="1"/>
        <v>13.333333333333334</v>
      </c>
      <c r="P8" s="62"/>
      <c r="Q8" s="62">
        <v>56</v>
      </c>
      <c r="R8" s="62">
        <v>22</v>
      </c>
      <c r="S8" s="63">
        <f>Table1[[#This Row],[Puan]]+Table1[[#This Row],[Ekstra]]</f>
        <v>78</v>
      </c>
      <c r="T8" s="27">
        <f t="shared" si="2"/>
        <v>53.2</v>
      </c>
    </row>
    <row r="9" spans="1:21" ht="12.6" customHeight="1" x14ac:dyDescent="0.25">
      <c r="A9" s="52"/>
      <c r="B9" s="3" t="s">
        <v>30</v>
      </c>
      <c r="C9" s="11">
        <v>2</v>
      </c>
      <c r="D9" s="7">
        <v>2</v>
      </c>
      <c r="E9" s="7">
        <v>2</v>
      </c>
      <c r="F9" s="7">
        <v>1.5</v>
      </c>
      <c r="G9" s="31">
        <v>0.1</v>
      </c>
      <c r="H9" s="31">
        <v>1.4</v>
      </c>
      <c r="I9" s="31">
        <v>1.7</v>
      </c>
      <c r="J9" s="29">
        <v>0</v>
      </c>
      <c r="K9" s="12">
        <f t="shared" si="0"/>
        <v>89.166666666666671</v>
      </c>
      <c r="L9" s="6">
        <v>70</v>
      </c>
      <c r="M9" s="6">
        <v>0</v>
      </c>
      <c r="N9" s="6">
        <v>100</v>
      </c>
      <c r="O9" s="49">
        <f t="shared" si="1"/>
        <v>56.666666666666664</v>
      </c>
      <c r="P9" s="62"/>
      <c r="Q9" s="62">
        <v>45</v>
      </c>
      <c r="R9" s="62">
        <v>22</v>
      </c>
      <c r="S9" s="63">
        <f>Table1[[#This Row],[Puan]]+Table1[[#This Row],[Ekstra]]</f>
        <v>67</v>
      </c>
      <c r="T9" s="27">
        <f t="shared" si="2"/>
        <v>53.13333333333334</v>
      </c>
    </row>
    <row r="10" spans="1:21" ht="12.6" customHeight="1" x14ac:dyDescent="0.25">
      <c r="A10" s="53"/>
      <c r="B10" s="3" t="s">
        <v>37</v>
      </c>
      <c r="C10" s="35">
        <v>0</v>
      </c>
      <c r="D10" s="7">
        <v>0</v>
      </c>
      <c r="E10" s="7">
        <v>2</v>
      </c>
      <c r="F10" s="7">
        <v>0</v>
      </c>
      <c r="G10" s="7">
        <v>2</v>
      </c>
      <c r="H10" s="36">
        <v>1.9</v>
      </c>
      <c r="I10" s="36">
        <v>2</v>
      </c>
      <c r="J10" s="29">
        <v>0</v>
      </c>
      <c r="K10" s="12">
        <f t="shared" si="0"/>
        <v>65.833333333333329</v>
      </c>
      <c r="L10" s="6">
        <v>0</v>
      </c>
      <c r="M10" s="6">
        <v>0</v>
      </c>
      <c r="N10" s="6">
        <v>0</v>
      </c>
      <c r="O10" s="49">
        <f t="shared" si="1"/>
        <v>0</v>
      </c>
      <c r="P10" s="64"/>
      <c r="Q10" s="62">
        <v>55</v>
      </c>
      <c r="R10" s="62">
        <v>22</v>
      </c>
      <c r="S10" s="63">
        <f>Table1[[#This Row],[Puan]]+Table1[[#This Row],[Ekstra]]</f>
        <v>77</v>
      </c>
      <c r="T10" s="27">
        <f t="shared" si="2"/>
        <v>43.966666666666669</v>
      </c>
    </row>
    <row r="11" spans="1:21" ht="12.6" customHeight="1" x14ac:dyDescent="0.25">
      <c r="A11" s="52"/>
      <c r="B11" s="3" t="s">
        <v>26</v>
      </c>
      <c r="C11" s="11">
        <v>0</v>
      </c>
      <c r="D11" s="7">
        <v>0</v>
      </c>
      <c r="E11" s="7">
        <v>2</v>
      </c>
      <c r="F11" s="7">
        <v>1.9</v>
      </c>
      <c r="G11" s="7">
        <v>2</v>
      </c>
      <c r="H11" s="7">
        <v>2</v>
      </c>
      <c r="I11" s="7">
        <v>2</v>
      </c>
      <c r="J11" s="29">
        <v>0</v>
      </c>
      <c r="K11" s="12">
        <f t="shared" si="0"/>
        <v>82.5</v>
      </c>
      <c r="L11" s="6">
        <v>0</v>
      </c>
      <c r="M11" s="6">
        <v>0</v>
      </c>
      <c r="N11" s="6">
        <v>100</v>
      </c>
      <c r="O11" s="49">
        <f t="shared" si="1"/>
        <v>33.333333333333336</v>
      </c>
      <c r="P11" s="62"/>
      <c r="Q11" s="62">
        <v>29</v>
      </c>
      <c r="R11" s="62">
        <v>22</v>
      </c>
      <c r="S11" s="63">
        <f>Table1[[#This Row],[Puan]]+Table1[[#This Row],[Ekstra]]</f>
        <v>51</v>
      </c>
      <c r="T11" s="27">
        <f t="shared" si="2"/>
        <v>41.900000000000006</v>
      </c>
    </row>
    <row r="12" spans="1:21" ht="12.6" customHeight="1" x14ac:dyDescent="0.25">
      <c r="A12" s="53"/>
      <c r="B12" s="3" t="s">
        <v>34</v>
      </c>
      <c r="C12" s="35">
        <v>0</v>
      </c>
      <c r="D12" s="7">
        <v>2</v>
      </c>
      <c r="E12" s="7">
        <v>0</v>
      </c>
      <c r="F12" s="7">
        <v>2</v>
      </c>
      <c r="G12" s="7">
        <v>0</v>
      </c>
      <c r="H12" s="7">
        <v>0</v>
      </c>
      <c r="I12" s="7">
        <v>2</v>
      </c>
      <c r="J12" s="29">
        <v>0</v>
      </c>
      <c r="K12" s="12">
        <f t="shared" si="0"/>
        <v>50</v>
      </c>
      <c r="L12" s="6">
        <v>0</v>
      </c>
      <c r="M12" s="6">
        <v>95</v>
      </c>
      <c r="N12" s="6">
        <v>100</v>
      </c>
      <c r="O12" s="49">
        <f t="shared" si="1"/>
        <v>65</v>
      </c>
      <c r="P12" s="64"/>
      <c r="Q12" s="62">
        <v>33</v>
      </c>
      <c r="R12" s="62">
        <v>22</v>
      </c>
      <c r="S12" s="63">
        <f>Table1[[#This Row],[Puan]]+Table1[[#This Row],[Ekstra]]</f>
        <v>55</v>
      </c>
      <c r="T12" s="27">
        <f t="shared" si="2"/>
        <v>41.75</v>
      </c>
    </row>
    <row r="13" spans="1:21" ht="12.6" customHeight="1" x14ac:dyDescent="0.25">
      <c r="A13" s="53"/>
      <c r="B13" s="3" t="s">
        <v>35</v>
      </c>
      <c r="C13" s="35">
        <v>0</v>
      </c>
      <c r="D13" s="7">
        <v>2</v>
      </c>
      <c r="E13" s="7">
        <v>0.5</v>
      </c>
      <c r="F13" s="7">
        <v>0</v>
      </c>
      <c r="G13" s="7">
        <v>1.5</v>
      </c>
      <c r="H13" s="36">
        <v>1.8</v>
      </c>
      <c r="I13" s="36">
        <v>1.2</v>
      </c>
      <c r="J13" s="29">
        <v>0</v>
      </c>
      <c r="K13" s="12">
        <f t="shared" si="0"/>
        <v>58.333333333333336</v>
      </c>
      <c r="L13" s="6">
        <v>0</v>
      </c>
      <c r="M13" s="6">
        <v>60</v>
      </c>
      <c r="N13" s="6">
        <v>0</v>
      </c>
      <c r="O13" s="49">
        <f t="shared" si="1"/>
        <v>20</v>
      </c>
      <c r="P13" s="64"/>
      <c r="Q13" s="62">
        <v>43</v>
      </c>
      <c r="R13" s="62">
        <v>22</v>
      </c>
      <c r="S13" s="63">
        <f>Table1[[#This Row],[Puan]]+Table1[[#This Row],[Ekstra]]</f>
        <v>65</v>
      </c>
      <c r="T13" s="27">
        <f t="shared" si="2"/>
        <v>40.666666666666671</v>
      </c>
    </row>
    <row r="14" spans="1:21" ht="12.6" customHeight="1" x14ac:dyDescent="0.25">
      <c r="A14" s="53"/>
      <c r="B14" s="3" t="s">
        <v>38</v>
      </c>
      <c r="C14" s="35">
        <v>0</v>
      </c>
      <c r="D14" s="7">
        <v>0</v>
      </c>
      <c r="E14" s="7">
        <v>0</v>
      </c>
      <c r="F14" s="7">
        <v>0.5</v>
      </c>
      <c r="G14" s="7">
        <v>0</v>
      </c>
      <c r="H14" s="36">
        <v>0</v>
      </c>
      <c r="I14" s="36">
        <v>1</v>
      </c>
      <c r="J14" s="29">
        <v>0</v>
      </c>
      <c r="K14" s="12">
        <f t="shared" si="0"/>
        <v>12.5</v>
      </c>
      <c r="L14" s="6">
        <v>0</v>
      </c>
      <c r="M14" s="6">
        <v>0</v>
      </c>
      <c r="N14" s="6">
        <v>0</v>
      </c>
      <c r="O14" s="49">
        <f t="shared" si="1"/>
        <v>0</v>
      </c>
      <c r="P14" s="64"/>
      <c r="Q14" s="62">
        <v>73</v>
      </c>
      <c r="R14" s="62">
        <v>22</v>
      </c>
      <c r="S14" s="63">
        <f>Table1[[#This Row],[Puan]]+Table1[[#This Row],[Ekstra]]</f>
        <v>95</v>
      </c>
      <c r="T14" s="27">
        <f t="shared" si="2"/>
        <v>40.5</v>
      </c>
    </row>
    <row r="15" spans="1:21" ht="12.6" customHeight="1" x14ac:dyDescent="0.25">
      <c r="A15" s="53"/>
      <c r="B15" s="3" t="s">
        <v>36</v>
      </c>
      <c r="C15" s="35">
        <v>0</v>
      </c>
      <c r="D15" s="7">
        <v>1.9</v>
      </c>
      <c r="E15" s="7">
        <v>0</v>
      </c>
      <c r="F15" s="7">
        <v>1.8</v>
      </c>
      <c r="G15" s="7">
        <v>2</v>
      </c>
      <c r="H15" s="36">
        <v>0</v>
      </c>
      <c r="I15" s="36">
        <v>1.9</v>
      </c>
      <c r="J15" s="29">
        <v>0</v>
      </c>
      <c r="K15" s="12">
        <f t="shared" si="0"/>
        <v>63.333333333333336</v>
      </c>
      <c r="L15" s="6">
        <v>0</v>
      </c>
      <c r="M15" s="6">
        <v>0</v>
      </c>
      <c r="N15" s="6">
        <v>80</v>
      </c>
      <c r="O15" s="49">
        <f t="shared" si="1"/>
        <v>26.666666666666668</v>
      </c>
      <c r="P15" s="64"/>
      <c r="Q15" s="62">
        <v>35</v>
      </c>
      <c r="R15" s="62">
        <v>22</v>
      </c>
      <c r="S15" s="63">
        <f>Table1[[#This Row],[Puan]]+Table1[[#This Row],[Ekstra]]</f>
        <v>57</v>
      </c>
      <c r="T15" s="27">
        <f t="shared" si="2"/>
        <v>39.466666666666669</v>
      </c>
    </row>
    <row r="16" spans="1:21" s="28" customFormat="1" ht="12.6" customHeight="1" x14ac:dyDescent="0.25">
      <c r="A16" s="52"/>
      <c r="B16" s="3" t="s">
        <v>17</v>
      </c>
      <c r="C16" s="11">
        <v>2</v>
      </c>
      <c r="D16" s="7">
        <v>2</v>
      </c>
      <c r="E16" s="7">
        <v>0</v>
      </c>
      <c r="F16" s="7">
        <v>0</v>
      </c>
      <c r="G16" s="31">
        <v>0</v>
      </c>
      <c r="H16" s="31">
        <v>0</v>
      </c>
      <c r="I16" s="31">
        <v>0</v>
      </c>
      <c r="J16" s="29">
        <v>0</v>
      </c>
      <c r="K16" s="12">
        <f t="shared" si="0"/>
        <v>33.333333333333336</v>
      </c>
      <c r="L16" s="6">
        <v>100</v>
      </c>
      <c r="M16" s="6">
        <v>100</v>
      </c>
      <c r="N16" s="6">
        <v>0</v>
      </c>
      <c r="O16" s="49">
        <f t="shared" si="1"/>
        <v>66.666666666666671</v>
      </c>
      <c r="P16" s="62"/>
      <c r="Q16" s="62">
        <v>28</v>
      </c>
      <c r="R16" s="62">
        <v>22</v>
      </c>
      <c r="S16" s="63">
        <f>Table1[[#This Row],[Puan]]+Table1[[#This Row],[Ekstra]]</f>
        <v>50</v>
      </c>
      <c r="T16" s="27">
        <f t="shared" si="2"/>
        <v>36.666666666666671</v>
      </c>
      <c r="U16" s="37"/>
    </row>
    <row r="17" spans="1:21" ht="12.6" customHeight="1" x14ac:dyDescent="0.25">
      <c r="A17" s="52"/>
      <c r="B17" s="3" t="s">
        <v>28</v>
      </c>
      <c r="C17" s="11">
        <v>0</v>
      </c>
      <c r="D17" s="7">
        <v>2</v>
      </c>
      <c r="E17" s="7">
        <v>1.9</v>
      </c>
      <c r="F17" s="7">
        <v>0</v>
      </c>
      <c r="G17" s="7">
        <v>2</v>
      </c>
      <c r="H17" s="7">
        <v>0</v>
      </c>
      <c r="I17" s="7">
        <v>0</v>
      </c>
      <c r="J17" s="29">
        <v>0</v>
      </c>
      <c r="K17" s="12">
        <f t="shared" si="0"/>
        <v>49.166666666666664</v>
      </c>
      <c r="L17" s="6">
        <v>0</v>
      </c>
      <c r="M17" s="6">
        <v>0</v>
      </c>
      <c r="N17" s="6">
        <v>0</v>
      </c>
      <c r="O17" s="49">
        <f t="shared" si="1"/>
        <v>0</v>
      </c>
      <c r="P17" s="62"/>
      <c r="Q17" s="62">
        <v>40</v>
      </c>
      <c r="R17" s="62">
        <v>22</v>
      </c>
      <c r="S17" s="63">
        <f>Table1[[#This Row],[Puan]]+Table1[[#This Row],[Ekstra]]</f>
        <v>62</v>
      </c>
      <c r="T17" s="27">
        <f t="shared" si="2"/>
        <v>34.633333333333333</v>
      </c>
    </row>
    <row r="18" spans="1:21" ht="12.6" customHeight="1" x14ac:dyDescent="0.25">
      <c r="A18" s="52"/>
      <c r="B18" s="3" t="s">
        <v>25</v>
      </c>
      <c r="C18" s="11">
        <v>0</v>
      </c>
      <c r="D18" s="7">
        <v>0</v>
      </c>
      <c r="E18" s="7">
        <v>2</v>
      </c>
      <c r="F18" s="7">
        <v>0</v>
      </c>
      <c r="G18" s="7">
        <v>0</v>
      </c>
      <c r="H18" s="7">
        <v>1.8</v>
      </c>
      <c r="I18" s="7">
        <v>0</v>
      </c>
      <c r="J18" s="29">
        <v>0</v>
      </c>
      <c r="K18" s="12">
        <f t="shared" si="0"/>
        <v>31.666666666666668</v>
      </c>
      <c r="L18" s="6">
        <v>0</v>
      </c>
      <c r="M18" s="6">
        <v>0</v>
      </c>
      <c r="N18" s="6">
        <v>0</v>
      </c>
      <c r="O18" s="49">
        <f t="shared" si="1"/>
        <v>0</v>
      </c>
      <c r="P18" s="62"/>
      <c r="Q18" s="62">
        <v>47</v>
      </c>
      <c r="R18" s="62">
        <v>22</v>
      </c>
      <c r="S18" s="63">
        <f>Table1[[#This Row],[Puan]]+Table1[[#This Row],[Ekstra]]</f>
        <v>69</v>
      </c>
      <c r="T18" s="27">
        <f t="shared" si="2"/>
        <v>33.933333333333337</v>
      </c>
    </row>
    <row r="19" spans="1:21" s="37" customFormat="1" ht="12.6" customHeight="1" x14ac:dyDescent="0.25">
      <c r="A19" s="52"/>
      <c r="B19" s="3" t="s">
        <v>24</v>
      </c>
      <c r="C19" s="11">
        <v>0</v>
      </c>
      <c r="D19" s="7">
        <v>2</v>
      </c>
      <c r="E19" s="7">
        <v>1.9</v>
      </c>
      <c r="F19" s="7">
        <v>0</v>
      </c>
      <c r="G19" s="7">
        <v>0</v>
      </c>
      <c r="H19" s="7">
        <v>0</v>
      </c>
      <c r="I19" s="7">
        <v>0</v>
      </c>
      <c r="J19" s="29">
        <v>0</v>
      </c>
      <c r="K19" s="12">
        <f t="shared" si="0"/>
        <v>32.5</v>
      </c>
      <c r="L19" s="6">
        <v>0</v>
      </c>
      <c r="M19" s="6">
        <v>90</v>
      </c>
      <c r="N19" s="6">
        <v>0</v>
      </c>
      <c r="O19" s="49">
        <f t="shared" si="1"/>
        <v>30</v>
      </c>
      <c r="P19" s="62"/>
      <c r="Q19" s="62">
        <v>23</v>
      </c>
      <c r="R19" s="62">
        <v>22</v>
      </c>
      <c r="S19" s="63">
        <f>Table1[[#This Row],[Puan]]+Table1[[#This Row],[Ekstra]]</f>
        <v>45</v>
      </c>
      <c r="T19" s="27">
        <f t="shared" si="2"/>
        <v>29</v>
      </c>
      <c r="U19" s="9"/>
    </row>
    <row r="20" spans="1:21" s="37" customFormat="1" ht="12.6" customHeight="1" x14ac:dyDescent="0.25">
      <c r="A20" s="52"/>
      <c r="B20" s="3" t="s">
        <v>31</v>
      </c>
      <c r="C20" s="11">
        <v>2</v>
      </c>
      <c r="D20" s="7">
        <v>0</v>
      </c>
      <c r="E20" s="7">
        <v>0</v>
      </c>
      <c r="F20" s="7">
        <v>0</v>
      </c>
      <c r="G20" s="31">
        <v>0</v>
      </c>
      <c r="H20" s="31">
        <v>0</v>
      </c>
      <c r="I20" s="31">
        <v>0</v>
      </c>
      <c r="J20" s="29">
        <v>0</v>
      </c>
      <c r="K20" s="12">
        <f t="shared" si="0"/>
        <v>16.666666666666668</v>
      </c>
      <c r="L20" s="6">
        <v>90</v>
      </c>
      <c r="M20" s="6">
        <v>0</v>
      </c>
      <c r="N20" s="6">
        <v>0</v>
      </c>
      <c r="O20" s="49">
        <f t="shared" si="1"/>
        <v>30</v>
      </c>
      <c r="P20" s="62"/>
      <c r="Q20" s="62">
        <v>30</v>
      </c>
      <c r="R20" s="62">
        <v>22</v>
      </c>
      <c r="S20" s="63">
        <f>Table1[[#This Row],[Puan]]+Table1[[#This Row],[Ekstra]]</f>
        <v>52</v>
      </c>
      <c r="T20" s="27">
        <f t="shared" si="2"/>
        <v>28.633333333333333</v>
      </c>
    </row>
    <row r="21" spans="1:21" s="37" customFormat="1" ht="12.6" customHeight="1" x14ac:dyDescent="0.25">
      <c r="A21" s="52"/>
      <c r="B21" s="3" t="s">
        <v>20</v>
      </c>
      <c r="C21" s="11">
        <v>0</v>
      </c>
      <c r="D21" s="7">
        <v>0</v>
      </c>
      <c r="E21" s="7">
        <v>0</v>
      </c>
      <c r="F21" s="7">
        <v>2</v>
      </c>
      <c r="G21" s="31">
        <v>2</v>
      </c>
      <c r="H21" s="31">
        <v>0</v>
      </c>
      <c r="I21" s="31">
        <v>1.8</v>
      </c>
      <c r="J21" s="29">
        <v>0</v>
      </c>
      <c r="K21" s="12">
        <f t="shared" si="0"/>
        <v>48.333333333333336</v>
      </c>
      <c r="L21" s="6">
        <v>0</v>
      </c>
      <c r="M21" s="6">
        <v>0</v>
      </c>
      <c r="N21" s="6">
        <v>100</v>
      </c>
      <c r="O21" s="49">
        <f t="shared" si="1"/>
        <v>33.333333333333336</v>
      </c>
      <c r="P21" s="62"/>
      <c r="Q21" s="62">
        <v>12</v>
      </c>
      <c r="R21" s="62">
        <v>22</v>
      </c>
      <c r="S21" s="63">
        <f>Table1[[#This Row],[Puan]]+Table1[[#This Row],[Ekstra]]</f>
        <v>34</v>
      </c>
      <c r="T21" s="27">
        <f t="shared" si="2"/>
        <v>28.266666666666669</v>
      </c>
    </row>
    <row r="22" spans="1:21" s="37" customFormat="1" ht="12.6" customHeight="1" x14ac:dyDescent="0.25">
      <c r="A22" s="53"/>
      <c r="B22" s="3" t="s">
        <v>39</v>
      </c>
      <c r="C22" s="35">
        <v>0</v>
      </c>
      <c r="D22" s="7">
        <v>0</v>
      </c>
      <c r="E22" s="7">
        <v>0</v>
      </c>
      <c r="F22" s="7">
        <v>0</v>
      </c>
      <c r="G22" s="7">
        <v>2</v>
      </c>
      <c r="H22" s="36">
        <v>2</v>
      </c>
      <c r="I22" s="36">
        <v>0</v>
      </c>
      <c r="J22" s="29">
        <v>2</v>
      </c>
      <c r="K22" s="12">
        <f t="shared" si="0"/>
        <v>50</v>
      </c>
      <c r="L22" s="6">
        <v>0</v>
      </c>
      <c r="M22" s="6">
        <v>0</v>
      </c>
      <c r="N22" s="6">
        <v>0</v>
      </c>
      <c r="O22" s="49">
        <f t="shared" si="1"/>
        <v>0</v>
      </c>
      <c r="P22" s="64"/>
      <c r="Q22" s="62">
        <v>4</v>
      </c>
      <c r="R22" s="62">
        <v>22</v>
      </c>
      <c r="S22" s="63">
        <f>Table1[[#This Row],[Puan]]+Table1[[#This Row],[Ekstra]]</f>
        <v>26</v>
      </c>
      <c r="T22" s="27">
        <f t="shared" si="2"/>
        <v>20.399999999999999</v>
      </c>
    </row>
    <row r="23" spans="1:21" s="37" customFormat="1" ht="12.6" customHeight="1" x14ac:dyDescent="0.25">
      <c r="A23" s="53"/>
      <c r="B23" s="3" t="s">
        <v>60</v>
      </c>
      <c r="C23" s="35">
        <v>0</v>
      </c>
      <c r="D23" s="7">
        <v>0</v>
      </c>
      <c r="E23" s="7">
        <v>0</v>
      </c>
      <c r="F23" s="7">
        <v>0</v>
      </c>
      <c r="G23" s="7">
        <v>0</v>
      </c>
      <c r="H23" s="68">
        <v>0</v>
      </c>
      <c r="I23" s="36">
        <v>0</v>
      </c>
      <c r="J23" s="29">
        <v>0</v>
      </c>
      <c r="K23" s="12">
        <f t="shared" si="0"/>
        <v>0</v>
      </c>
      <c r="L23" s="6">
        <v>0</v>
      </c>
      <c r="M23" s="6">
        <v>0</v>
      </c>
      <c r="N23" s="6">
        <v>0</v>
      </c>
      <c r="O23" s="49">
        <f t="shared" si="1"/>
        <v>0</v>
      </c>
      <c r="P23" s="64"/>
      <c r="Q23" s="62">
        <v>12</v>
      </c>
      <c r="R23" s="62">
        <v>22</v>
      </c>
      <c r="S23" s="63">
        <f>Table1[[#This Row],[Puan]]+Table1[[#This Row],[Ekstra]]</f>
        <v>34</v>
      </c>
      <c r="T23" s="27">
        <f t="shared" si="2"/>
        <v>13.600000000000001</v>
      </c>
    </row>
    <row r="24" spans="1:21" s="37" customFormat="1" ht="12.6" customHeight="1" x14ac:dyDescent="0.25">
      <c r="A24" s="52"/>
      <c r="B24" s="3" t="s">
        <v>29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9">
        <v>0</v>
      </c>
      <c r="K24" s="12">
        <f t="shared" si="0"/>
        <v>0</v>
      </c>
      <c r="L24" s="6">
        <v>0</v>
      </c>
      <c r="M24" s="6">
        <v>0</v>
      </c>
      <c r="N24" s="6">
        <v>0</v>
      </c>
      <c r="O24" s="49">
        <f t="shared" si="1"/>
        <v>0</v>
      </c>
      <c r="P24" s="62"/>
      <c r="Q24" s="62">
        <v>0</v>
      </c>
      <c r="R24" s="62">
        <v>0</v>
      </c>
      <c r="S24" s="63">
        <f>Table1[[#This Row],[Puan]]+Table1[[#This Row],[Ekstra]]</f>
        <v>0</v>
      </c>
      <c r="T24" s="27">
        <f t="shared" si="2"/>
        <v>0</v>
      </c>
    </row>
    <row r="25" spans="1:21" s="37" customFormat="1" ht="12.6" customHeight="1" x14ac:dyDescent="0.25">
      <c r="A25" s="53"/>
      <c r="B25" s="3" t="s">
        <v>61</v>
      </c>
      <c r="C25" s="35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29">
        <v>0</v>
      </c>
      <c r="K25" s="12">
        <f t="shared" si="0"/>
        <v>0</v>
      </c>
      <c r="L25" s="6">
        <v>0</v>
      </c>
      <c r="M25" s="6">
        <v>0</v>
      </c>
      <c r="N25" s="6">
        <v>0</v>
      </c>
      <c r="O25" s="49">
        <f t="shared" si="1"/>
        <v>0</v>
      </c>
      <c r="P25" s="64"/>
      <c r="Q25" s="62">
        <v>0</v>
      </c>
      <c r="R25" s="62">
        <v>0</v>
      </c>
      <c r="S25" s="63">
        <f>Table1[[#This Row],[Puan]]+Table1[[#This Row],[Ekstra]]</f>
        <v>0</v>
      </c>
      <c r="T25" s="27">
        <f t="shared" si="2"/>
        <v>0</v>
      </c>
    </row>
    <row r="26" spans="1:21" s="37" customFormat="1" ht="12.6" customHeight="1" x14ac:dyDescent="0.25">
      <c r="A26" s="52"/>
      <c r="B26" s="3" t="s">
        <v>23</v>
      </c>
      <c r="C26" s="35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29">
        <v>0</v>
      </c>
      <c r="K26" s="12">
        <f t="shared" si="0"/>
        <v>0</v>
      </c>
      <c r="L26" s="6">
        <v>0</v>
      </c>
      <c r="M26" s="6">
        <v>0</v>
      </c>
      <c r="N26" s="6">
        <v>0</v>
      </c>
      <c r="O26" s="49">
        <f t="shared" si="1"/>
        <v>0</v>
      </c>
      <c r="P26" s="62"/>
      <c r="Q26" s="62">
        <v>0</v>
      </c>
      <c r="R26" s="62">
        <v>0</v>
      </c>
      <c r="S26" s="63">
        <f>Table1[[#This Row],[Puan]]+Table1[[#This Row],[Ekstra]]</f>
        <v>0</v>
      </c>
      <c r="T26" s="27">
        <f t="shared" si="2"/>
        <v>0</v>
      </c>
    </row>
    <row r="27" spans="1:21" s="38" customFormat="1" ht="12.6" customHeight="1" x14ac:dyDescent="0.25">
      <c r="A27" s="67"/>
      <c r="B27" s="66" t="s">
        <v>33</v>
      </c>
      <c r="C27" s="35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29">
        <v>0</v>
      </c>
      <c r="K27" s="12">
        <f t="shared" si="0"/>
        <v>0</v>
      </c>
      <c r="L27" s="6">
        <v>0</v>
      </c>
      <c r="M27" s="6">
        <v>0</v>
      </c>
      <c r="N27" s="6">
        <v>0</v>
      </c>
      <c r="O27" s="49">
        <f t="shared" si="1"/>
        <v>0</v>
      </c>
      <c r="P27" s="62"/>
      <c r="Q27" s="62">
        <v>0</v>
      </c>
      <c r="R27" s="62">
        <v>0</v>
      </c>
      <c r="S27" s="63">
        <f>Table1[[#This Row],[Puan]]+Table1[[#This Row],[Ekstra]]</f>
        <v>0</v>
      </c>
      <c r="T27" s="83">
        <f t="shared" si="2"/>
        <v>0</v>
      </c>
      <c r="U27" s="37"/>
    </row>
    <row r="28" spans="1:21" s="38" customFormat="1" ht="12.6" customHeight="1" x14ac:dyDescent="0.25">
      <c r="A28" s="80"/>
      <c r="B28" s="79" t="s">
        <v>62</v>
      </c>
      <c r="C28" s="35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29">
        <v>0</v>
      </c>
      <c r="K28" s="12">
        <f t="shared" ref="K28" si="3">SUM(C28:I28)*50/(K$1-J28)</f>
        <v>0</v>
      </c>
      <c r="L28" s="6">
        <v>0</v>
      </c>
      <c r="M28" s="6">
        <v>0</v>
      </c>
      <c r="N28" s="6">
        <v>0</v>
      </c>
      <c r="O28" s="49">
        <f t="shared" ref="O28" si="4">SUM(L28:N28)/3</f>
        <v>0</v>
      </c>
      <c r="P28" s="64"/>
      <c r="Q28" s="62">
        <v>0</v>
      </c>
      <c r="R28" s="62">
        <v>0</v>
      </c>
      <c r="S28" s="63">
        <v>0</v>
      </c>
      <c r="T28" s="63">
        <f t="shared" ref="T28" si="5">MIN(100,K28*0.2+O28*0.15+P28*0.25+S28*0.4)</f>
        <v>0</v>
      </c>
      <c r="U28" s="37"/>
    </row>
    <row r="29" spans="1:21" s="9" customFormat="1" ht="12.6" customHeight="1" x14ac:dyDescent="0.25">
      <c r="A29" s="8"/>
      <c r="B29" s="8"/>
      <c r="C29" s="8"/>
      <c r="D29" s="8"/>
      <c r="E29" s="8"/>
      <c r="F29" s="8"/>
      <c r="G29" s="8"/>
      <c r="H29" s="8"/>
      <c r="I29" s="32"/>
    </row>
    <row r="30" spans="1:21" s="9" customFormat="1" ht="12.6" customHeight="1" x14ac:dyDescent="0.25">
      <c r="A30" s="8"/>
      <c r="B30" s="8"/>
      <c r="C30" s="8"/>
      <c r="D30" s="8"/>
      <c r="E30" s="8"/>
      <c r="F30" s="8"/>
      <c r="G30" s="8"/>
      <c r="H30" s="8"/>
      <c r="I30" s="32"/>
    </row>
    <row r="31" spans="1:21" s="9" customFormat="1" ht="12.6" customHeight="1" x14ac:dyDescent="0.25">
      <c r="A31" s="8"/>
      <c r="B31" s="8"/>
      <c r="C31" s="8"/>
      <c r="D31" s="8"/>
      <c r="E31" s="8"/>
      <c r="F31" s="8"/>
      <c r="G31" s="8"/>
      <c r="H31" s="8"/>
      <c r="I31" s="32"/>
    </row>
    <row r="32" spans="1:21" s="9" customFormat="1" ht="12.6" customHeight="1" x14ac:dyDescent="0.25">
      <c r="A32" s="8"/>
      <c r="B32" s="8"/>
      <c r="C32" s="8"/>
      <c r="D32" s="8"/>
      <c r="E32" s="8"/>
      <c r="F32" s="8"/>
      <c r="G32" s="8"/>
      <c r="H32" s="8"/>
      <c r="I32" s="32"/>
    </row>
    <row r="33" spans="1:9" s="9" customFormat="1" ht="12.6" customHeight="1" x14ac:dyDescent="0.25">
      <c r="A33" s="8"/>
      <c r="B33" s="8"/>
      <c r="C33" s="8"/>
      <c r="D33" s="8"/>
      <c r="E33" s="8"/>
      <c r="F33" s="8"/>
      <c r="G33" s="8"/>
      <c r="H33" s="8"/>
      <c r="I33" s="32"/>
    </row>
    <row r="34" spans="1: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  <c r="I34" s="32"/>
    </row>
    <row r="35" spans="1:9" s="9" customFormat="1" ht="12.6" customHeight="1" x14ac:dyDescent="0.25">
      <c r="A35" s="8"/>
      <c r="B35" s="8"/>
      <c r="C35" s="8"/>
      <c r="D35" s="8"/>
      <c r="E35" s="8"/>
      <c r="F35" s="8"/>
      <c r="G35" s="8"/>
      <c r="H35" s="8"/>
      <c r="I35" s="32"/>
    </row>
    <row r="36" spans="1:9" s="9" customFormat="1" ht="12.6" customHeight="1" x14ac:dyDescent="0.25">
      <c r="A36" s="8"/>
      <c r="B36" s="8"/>
      <c r="C36" s="8"/>
      <c r="D36" s="8"/>
      <c r="E36" s="8"/>
      <c r="F36" s="8"/>
      <c r="G36" s="8"/>
      <c r="H36" s="8"/>
      <c r="I36" s="32"/>
    </row>
    <row r="37" spans="1:9" s="9" customFormat="1" ht="12.6" customHeight="1" x14ac:dyDescent="0.25">
      <c r="A37" s="8"/>
      <c r="B37" s="8"/>
      <c r="C37" s="8"/>
      <c r="D37" s="8"/>
      <c r="E37" s="8"/>
      <c r="F37" s="8"/>
      <c r="G37" s="8"/>
      <c r="H37" s="8"/>
      <c r="I37" s="32"/>
    </row>
    <row r="38" spans="1:9" s="9" customFormat="1" ht="12.6" customHeight="1" x14ac:dyDescent="0.25">
      <c r="A38" s="8"/>
      <c r="B38" s="8"/>
      <c r="C38" s="8"/>
      <c r="D38" s="8"/>
      <c r="E38" s="8"/>
      <c r="F38" s="8"/>
      <c r="G38" s="8"/>
      <c r="H38" s="8"/>
      <c r="I38" s="32"/>
    </row>
    <row r="39" spans="1:9" s="9" customFormat="1" ht="12.6" customHeight="1" x14ac:dyDescent="0.25">
      <c r="A39" s="8"/>
      <c r="B39" s="8"/>
      <c r="C39" s="8"/>
      <c r="D39" s="8"/>
      <c r="E39" s="8"/>
      <c r="F39" s="8"/>
      <c r="G39" s="8"/>
      <c r="H39" s="8"/>
      <c r="I39" s="32"/>
    </row>
    <row r="40" spans="1:9" s="9" customFormat="1" ht="12.6" customHeight="1" x14ac:dyDescent="0.25">
      <c r="A40" s="8"/>
      <c r="B40" s="8"/>
      <c r="C40" s="8"/>
      <c r="D40" s="8"/>
      <c r="E40" s="8"/>
      <c r="F40" s="8"/>
      <c r="G40" s="8"/>
      <c r="H40" s="8"/>
      <c r="I40" s="32"/>
    </row>
    <row r="41" spans="1:9" s="9" customFormat="1" ht="12.6" customHeight="1" x14ac:dyDescent="0.25">
      <c r="A41" s="8"/>
      <c r="B41" s="8"/>
      <c r="C41" s="8"/>
      <c r="D41" s="8"/>
      <c r="E41" s="8"/>
      <c r="F41" s="8"/>
      <c r="G41" s="8"/>
      <c r="H41" s="8"/>
      <c r="I41" s="32"/>
    </row>
    <row r="42" spans="1:9" s="9" customFormat="1" ht="12.6" customHeight="1" x14ac:dyDescent="0.25">
      <c r="A42" s="8"/>
      <c r="B42" s="8"/>
      <c r="C42" s="8"/>
      <c r="D42" s="8"/>
      <c r="E42" s="8"/>
      <c r="F42" s="8"/>
      <c r="G42" s="8"/>
      <c r="H42" s="8"/>
      <c r="I42" s="32"/>
    </row>
    <row r="43" spans="1:9" s="9" customFormat="1" ht="12.6" customHeight="1" x14ac:dyDescent="0.25">
      <c r="A43" s="8"/>
      <c r="B43" s="8"/>
      <c r="C43" s="8"/>
      <c r="D43" s="8"/>
      <c r="E43" s="8"/>
      <c r="F43" s="8"/>
      <c r="G43" s="8"/>
      <c r="H43" s="8"/>
      <c r="I43" s="32"/>
    </row>
    <row r="44" spans="1:9" s="9" customFormat="1" ht="12.6" customHeight="1" x14ac:dyDescent="0.25">
      <c r="A44" s="8"/>
      <c r="B44" s="8"/>
      <c r="C44" s="8"/>
      <c r="D44" s="8"/>
      <c r="E44" s="8"/>
      <c r="F44" s="8"/>
      <c r="G44" s="8"/>
      <c r="H44" s="8"/>
      <c r="I44" s="32"/>
    </row>
    <row r="45" spans="1:9" s="9" customFormat="1" ht="12.6" customHeight="1" x14ac:dyDescent="0.25">
      <c r="A45" s="8"/>
      <c r="B45" s="8"/>
      <c r="C45" s="8"/>
      <c r="D45" s="8"/>
      <c r="E45" s="8"/>
      <c r="F45" s="8"/>
      <c r="G45" s="8"/>
      <c r="H45" s="8"/>
      <c r="I45" s="32"/>
    </row>
    <row r="46" spans="1:9" s="9" customFormat="1" ht="12.6" customHeight="1" x14ac:dyDescent="0.25">
      <c r="A46" s="8"/>
      <c r="B46" s="8"/>
      <c r="C46" s="8"/>
      <c r="D46" s="8"/>
      <c r="E46" s="8"/>
      <c r="F46" s="8"/>
      <c r="G46" s="8"/>
      <c r="H46" s="8"/>
      <c r="I46" s="32"/>
    </row>
    <row r="47" spans="1:9" s="9" customFormat="1" ht="12.6" customHeight="1" x14ac:dyDescent="0.25">
      <c r="A47" s="8"/>
      <c r="B47" s="8"/>
      <c r="C47" s="8"/>
      <c r="D47" s="8"/>
      <c r="E47" s="8"/>
      <c r="F47" s="8"/>
      <c r="G47" s="8"/>
      <c r="H47" s="8"/>
      <c r="I47" s="32"/>
    </row>
    <row r="48" spans="1:9" s="9" customFormat="1" ht="12.6" customHeight="1" x14ac:dyDescent="0.25">
      <c r="A48" s="8"/>
      <c r="B48" s="8"/>
      <c r="C48" s="8"/>
      <c r="D48" s="8"/>
      <c r="E48" s="8"/>
      <c r="F48" s="8"/>
      <c r="G48" s="8"/>
      <c r="H48" s="8"/>
      <c r="I48" s="32"/>
    </row>
    <row r="49" spans="1:9" s="9" customFormat="1" ht="12.6" customHeight="1" x14ac:dyDescent="0.25">
      <c r="A49" s="8"/>
      <c r="B49" s="8"/>
      <c r="C49" s="8"/>
      <c r="D49" s="8"/>
      <c r="E49" s="8"/>
      <c r="F49" s="8"/>
      <c r="G49" s="8"/>
      <c r="H49" s="8"/>
      <c r="I49" s="32"/>
    </row>
    <row r="50" spans="1:9" s="9" customFormat="1" ht="12.6" customHeight="1" x14ac:dyDescent="0.25">
      <c r="A50" s="8"/>
      <c r="B50" s="8"/>
      <c r="C50" s="8"/>
      <c r="D50" s="8"/>
      <c r="E50" s="8"/>
      <c r="F50" s="8"/>
      <c r="G50" s="8"/>
      <c r="H50" s="8"/>
      <c r="I50" s="32"/>
    </row>
    <row r="51" spans="1:9" s="9" customFormat="1" ht="12.6" customHeight="1" x14ac:dyDescent="0.25">
      <c r="A51" s="8"/>
      <c r="B51" s="8"/>
      <c r="C51" s="8"/>
      <c r="D51" s="8"/>
      <c r="E51" s="8"/>
      <c r="F51" s="8"/>
      <c r="G51" s="8"/>
      <c r="H51" s="8"/>
      <c r="I51" s="32"/>
    </row>
    <row r="52" spans="1:9" s="9" customFormat="1" ht="12.6" customHeight="1" x14ac:dyDescent="0.25">
      <c r="A52" s="8"/>
      <c r="B52" s="8"/>
      <c r="C52" s="8"/>
      <c r="D52" s="8"/>
      <c r="E52" s="8"/>
      <c r="F52" s="8"/>
      <c r="G52" s="8"/>
      <c r="H52" s="8"/>
      <c r="I52" s="32"/>
    </row>
    <row r="53" spans="1:9" s="9" customFormat="1" ht="12.6" customHeight="1" x14ac:dyDescent="0.25">
      <c r="A53" s="8"/>
      <c r="B53" s="8"/>
      <c r="C53" s="8"/>
      <c r="D53" s="8"/>
      <c r="E53" s="8"/>
      <c r="F53" s="8"/>
      <c r="G53" s="8"/>
      <c r="H53" s="8"/>
      <c r="I53" s="32"/>
    </row>
    <row r="54" spans="1:9" s="9" customFormat="1" ht="12.6" customHeight="1" x14ac:dyDescent="0.25">
      <c r="A54" s="8"/>
      <c r="B54" s="8"/>
      <c r="C54" s="8"/>
      <c r="D54" s="8"/>
      <c r="E54" s="8"/>
      <c r="F54" s="8"/>
      <c r="G54" s="8"/>
      <c r="H54" s="8"/>
      <c r="I54" s="32"/>
    </row>
    <row r="55" spans="1:9" s="9" customFormat="1" ht="12.6" customHeight="1" x14ac:dyDescent="0.25">
      <c r="A55" s="8"/>
      <c r="B55" s="8"/>
      <c r="C55" s="8"/>
      <c r="D55" s="8"/>
      <c r="E55" s="8"/>
      <c r="F55" s="8"/>
      <c r="G55" s="8"/>
      <c r="H55" s="8"/>
      <c r="I55" s="32"/>
    </row>
    <row r="56" spans="1:9" s="9" customFormat="1" ht="12.6" customHeight="1" x14ac:dyDescent="0.25">
      <c r="A56" s="8"/>
      <c r="B56" s="8"/>
      <c r="C56" s="8"/>
      <c r="D56" s="8"/>
      <c r="E56" s="8"/>
      <c r="F56" s="8"/>
      <c r="G56" s="8"/>
      <c r="H56" s="8"/>
      <c r="I56" s="32"/>
    </row>
    <row r="57" spans="1:9" s="9" customFormat="1" ht="12.6" customHeight="1" x14ac:dyDescent="0.25">
      <c r="A57" s="8"/>
      <c r="B57" s="8"/>
      <c r="C57" s="8"/>
      <c r="D57" s="8"/>
      <c r="E57" s="8"/>
      <c r="F57" s="8"/>
      <c r="G57" s="8"/>
      <c r="H57" s="8"/>
      <c r="I57" s="32"/>
    </row>
    <row r="58" spans="1:9" s="9" customFormat="1" ht="12.6" customHeight="1" x14ac:dyDescent="0.25">
      <c r="A58" s="8"/>
      <c r="B58" s="8"/>
      <c r="C58" s="8"/>
      <c r="D58" s="8"/>
      <c r="E58" s="8"/>
      <c r="F58" s="8"/>
      <c r="G58" s="8"/>
      <c r="H58" s="8"/>
      <c r="I58" s="32"/>
    </row>
    <row r="59" spans="1:9" s="9" customFormat="1" ht="12.6" customHeight="1" x14ac:dyDescent="0.25">
      <c r="A59" s="8"/>
      <c r="B59" s="8"/>
      <c r="C59" s="8"/>
      <c r="D59" s="8"/>
      <c r="E59" s="8"/>
      <c r="F59" s="8"/>
      <c r="G59" s="8"/>
      <c r="H59" s="8"/>
      <c r="I59" s="32"/>
    </row>
    <row r="60" spans="1:9" s="9" customFormat="1" ht="12.6" customHeight="1" x14ac:dyDescent="0.25">
      <c r="A60" s="8"/>
      <c r="B60" s="8"/>
      <c r="C60" s="8"/>
      <c r="D60" s="8"/>
      <c r="E60" s="8"/>
      <c r="F60" s="8"/>
      <c r="G60" s="8"/>
      <c r="H60" s="8"/>
      <c r="I60" s="32"/>
    </row>
    <row r="61" spans="1:9" s="9" customFormat="1" ht="12.6" customHeight="1" x14ac:dyDescent="0.25">
      <c r="A61" s="8"/>
      <c r="B61" s="8"/>
      <c r="C61" s="8"/>
      <c r="D61" s="8"/>
      <c r="E61" s="8"/>
      <c r="F61" s="8"/>
      <c r="G61" s="8"/>
      <c r="H61" s="8"/>
      <c r="I61" s="32"/>
    </row>
    <row r="62" spans="1:9" s="9" customFormat="1" ht="12.6" customHeight="1" x14ac:dyDescent="0.25">
      <c r="A62" s="8"/>
      <c r="B62" s="8"/>
      <c r="C62" s="8"/>
      <c r="D62" s="8"/>
      <c r="E62" s="8"/>
      <c r="F62" s="8"/>
      <c r="G62" s="8"/>
      <c r="H62" s="8"/>
      <c r="I62" s="32"/>
    </row>
    <row r="63" spans="1:9" s="9" customFormat="1" ht="12.6" customHeight="1" x14ac:dyDescent="0.25">
      <c r="A63" s="8"/>
      <c r="B63" s="8"/>
      <c r="C63" s="8"/>
      <c r="D63" s="8"/>
      <c r="E63" s="8"/>
      <c r="F63" s="8"/>
      <c r="G63" s="8"/>
      <c r="H63" s="8"/>
      <c r="I63" s="32"/>
    </row>
    <row r="64" spans="1:9" s="9" customFormat="1" ht="12.6" customHeight="1" x14ac:dyDescent="0.25">
      <c r="A64" s="8"/>
      <c r="B64" s="8"/>
      <c r="C64" s="8"/>
      <c r="D64" s="8"/>
      <c r="E64" s="8"/>
      <c r="F64" s="8"/>
      <c r="G64" s="8"/>
      <c r="H64" s="8"/>
      <c r="I64" s="32"/>
    </row>
    <row r="65" spans="1:19" s="9" customFormat="1" ht="12.6" customHeight="1" x14ac:dyDescent="0.25">
      <c r="A65" s="8"/>
      <c r="B65" s="8"/>
      <c r="C65" s="8"/>
      <c r="D65" s="8"/>
      <c r="E65" s="8"/>
      <c r="F65" s="8"/>
      <c r="G65" s="8"/>
      <c r="H65" s="8"/>
      <c r="I65" s="32"/>
    </row>
    <row r="66" spans="1:19" s="9" customFormat="1" ht="12.6" customHeight="1" x14ac:dyDescent="0.25">
      <c r="A66" s="8"/>
      <c r="B66" s="8"/>
      <c r="C66" s="8"/>
      <c r="D66" s="8"/>
      <c r="E66" s="8"/>
      <c r="F66" s="8"/>
      <c r="G66" s="8"/>
      <c r="H66" s="8"/>
      <c r="I66" s="32"/>
    </row>
    <row r="67" spans="1:19" s="9" customFormat="1" ht="12.6" customHeight="1" x14ac:dyDescent="0.25">
      <c r="A67" s="8"/>
      <c r="B67" s="8"/>
      <c r="C67" s="8"/>
      <c r="D67" s="8"/>
      <c r="E67" s="8"/>
      <c r="F67" s="8"/>
      <c r="G67" s="8"/>
      <c r="H67" s="8"/>
      <c r="I67" s="32"/>
    </row>
    <row r="68" spans="1:19" s="9" customFormat="1" ht="12.6" customHeight="1" x14ac:dyDescent="0.25">
      <c r="A68" s="8"/>
      <c r="B68" s="8"/>
      <c r="C68" s="8"/>
      <c r="D68" s="8"/>
      <c r="E68" s="8"/>
      <c r="F68" s="8"/>
      <c r="G68" s="8"/>
      <c r="H68" s="8"/>
      <c r="I68" s="32"/>
    </row>
    <row r="69" spans="1:19" s="9" customFormat="1" ht="12.6" customHeight="1" x14ac:dyDescent="0.25">
      <c r="A69" s="8"/>
      <c r="B69" s="8"/>
      <c r="C69" s="8"/>
      <c r="D69" s="8"/>
      <c r="E69" s="8"/>
      <c r="F69" s="8"/>
      <c r="G69" s="8"/>
      <c r="H69" s="8"/>
      <c r="I69" s="32"/>
    </row>
    <row r="70" spans="1:19" s="9" customFormat="1" ht="12.6" customHeight="1" x14ac:dyDescent="0.25">
      <c r="A70" s="8"/>
      <c r="B70" s="8"/>
      <c r="C70" s="8"/>
      <c r="D70" s="8"/>
      <c r="E70" s="8"/>
      <c r="F70" s="8"/>
      <c r="G70" s="8"/>
      <c r="H70" s="8"/>
      <c r="I70" s="32"/>
    </row>
    <row r="71" spans="1:19" s="9" customFormat="1" ht="12.6" customHeight="1" x14ac:dyDescent="0.25">
      <c r="A71" s="8"/>
      <c r="B71" s="8"/>
      <c r="C71" s="8"/>
      <c r="D71" s="8"/>
      <c r="E71" s="8"/>
      <c r="F71" s="8"/>
      <c r="G71" s="8"/>
      <c r="H71" s="8"/>
      <c r="I71" s="32"/>
    </row>
    <row r="72" spans="1:19" ht="12.6" customHeight="1" x14ac:dyDescent="0.25">
      <c r="A72" s="81"/>
      <c r="B72" s="81"/>
      <c r="C72" s="81"/>
      <c r="D72" s="81"/>
      <c r="E72" s="81"/>
      <c r="F72" s="81"/>
      <c r="P72" s="82"/>
      <c r="Q72" s="82"/>
      <c r="R72" s="82"/>
      <c r="S72" s="82"/>
    </row>
  </sheetData>
  <sortState ref="A3:X27">
    <sortCondition descending="1" ref="T2"/>
  </sortState>
  <mergeCells count="3">
    <mergeCell ref="C1:J1"/>
    <mergeCell ref="L1:N1"/>
    <mergeCell ref="Q1:S1"/>
  </mergeCells>
  <conditionalFormatting sqref="C3:I25">
    <cfRule type="cellIs" dxfId="39" priority="79" operator="between">
      <formula>0.1</formula>
      <formula>1.99</formula>
    </cfRule>
    <cfRule type="cellIs" dxfId="38" priority="80" operator="equal">
      <formula>0</formula>
    </cfRule>
    <cfRule type="cellIs" dxfId="37" priority="81" operator="equal">
      <formula>2</formula>
    </cfRule>
  </conditionalFormatting>
  <conditionalFormatting sqref="S3:S27">
    <cfRule type="cellIs" dxfId="36" priority="70" operator="between">
      <formula>0.1</formula>
      <formula>59.9</formula>
    </cfRule>
    <cfRule type="cellIs" dxfId="35" priority="71" operator="equal">
      <formula>0</formula>
    </cfRule>
    <cfRule type="cellIs" dxfId="34" priority="72" operator="between">
      <formula>60</formula>
      <formula>79</formula>
    </cfRule>
    <cfRule type="cellIs" dxfId="33" priority="73" operator="between">
      <formula>80</formula>
      <formula>100</formula>
    </cfRule>
  </conditionalFormatting>
  <conditionalFormatting sqref="T3:T23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22 O3:R23 O27:P27 O24:Q26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L3:N26">
    <cfRule type="cellIs" dxfId="32" priority="50" operator="between">
      <formula>0.1</formula>
      <formula>59.9</formula>
    </cfRule>
    <cfRule type="cellIs" dxfId="31" priority="51" operator="equal">
      <formula>0</formula>
    </cfRule>
    <cfRule type="cellIs" dxfId="30" priority="52" operator="between">
      <formula>60</formula>
      <formula>79</formula>
    </cfRule>
    <cfRule type="cellIs" dxfId="29" priority="53" operator="between">
      <formula>80</formula>
      <formula>100</formula>
    </cfRule>
  </conditionalFormatting>
  <conditionalFormatting sqref="S28">
    <cfRule type="cellIs" dxfId="28" priority="41" operator="between">
      <formula>0.1</formula>
      <formula>59.9</formula>
    </cfRule>
    <cfRule type="cellIs" dxfId="27" priority="42" operator="equal">
      <formula>0</formula>
    </cfRule>
    <cfRule type="cellIs" dxfId="26" priority="43" operator="between">
      <formula>60</formula>
      <formula>79</formula>
    </cfRule>
    <cfRule type="cellIs" dxfId="25" priority="44" operator="between">
      <formula>80</formula>
      <formula>100</formula>
    </cfRule>
  </conditionalFormatting>
  <conditionalFormatting sqref="O28:Q2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{DE2879CD-9999-427E-9D01-4CFC2378379D}</x14:id>
        </ext>
      </extLst>
    </cfRule>
  </conditionalFormatting>
  <conditionalFormatting sqref="L27:N27">
    <cfRule type="cellIs" dxfId="21" priority="14" operator="between">
      <formula>0.1</formula>
      <formula>59.9</formula>
    </cfRule>
    <cfRule type="cellIs" dxfId="20" priority="15" operator="equal">
      <formula>0</formula>
    </cfRule>
    <cfRule type="cellIs" dxfId="19" priority="16" operator="between">
      <formula>60</formula>
      <formula>79</formula>
    </cfRule>
    <cfRule type="cellIs" dxfId="18" priority="17" operator="between">
      <formula>80</formula>
      <formula>100</formula>
    </cfRule>
  </conditionalFormatting>
  <conditionalFormatting sqref="L28:N28">
    <cfRule type="cellIs" dxfId="17" priority="10" operator="between">
      <formula>0.1</formula>
      <formula>59.9</formula>
    </cfRule>
    <cfRule type="cellIs" dxfId="16" priority="11" operator="equal">
      <formula>0</formula>
    </cfRule>
    <cfRule type="cellIs" dxfId="15" priority="12" operator="between">
      <formula>60</formula>
      <formula>79</formula>
    </cfRule>
    <cfRule type="cellIs" dxfId="14" priority="13" operator="between">
      <formula>80</formula>
      <formula>100</formula>
    </cfRule>
  </conditionalFormatting>
  <conditionalFormatting sqref="Q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{C327C696-8022-4BEA-B967-93036D603BCF}</x14:id>
        </ext>
      </extLst>
    </cfRule>
  </conditionalFormatting>
  <conditionalFormatting sqref="C26:I28">
    <cfRule type="cellIs" dxfId="13" priority="5" operator="between">
      <formula>0.1</formula>
      <formula>1.99</formula>
    </cfRule>
    <cfRule type="cellIs" dxfId="12" priority="6" operator="equal">
      <formula>0</formula>
    </cfRule>
    <cfRule type="cellIs" dxfId="11" priority="7" operator="equal">
      <formula>2</formula>
    </cfRule>
  </conditionalFormatting>
  <conditionalFormatting sqref="K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{1C296778-9FCB-412B-BE0C-8832BA1EDFF5}</x14:id>
        </ext>
      </extLst>
    </cfRule>
  </conditionalFormatting>
  <conditionalFormatting sqref="K23:K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{E730F9A2-01DC-4466-A20B-9FA4A1C31C14}</x14:id>
        </ext>
      </extLst>
    </cfRule>
  </conditionalFormatting>
  <conditionalFormatting sqref="R24:R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{5A84B23A-9494-455E-8613-A57F56B52D65}</x14:id>
        </ext>
      </extLst>
    </cfRule>
  </conditionalFormatting>
  <conditionalFormatting sqref="T24:T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{83F20E2C-5905-40AA-AF6A-FEFB7797EAF8}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T3:T23</xm:sqref>
        </x14:conditionalFormatting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 O3:R23 O27:P27 O24:Q26</xm:sqref>
        </x14:conditionalFormatting>
        <x14:conditionalFormatting xmlns:xm="http://schemas.microsoft.com/office/excel/2006/main">
          <x14:cfRule type="dataBar" id="{DE2879CD-9999-427E-9D01-4CFC23783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O28:Q28</xm:sqref>
        </x14:conditionalFormatting>
        <x14:conditionalFormatting xmlns:xm="http://schemas.microsoft.com/office/excel/2006/main">
          <x14:cfRule type="dataBar" id="{C327C696-8022-4BEA-B967-93036D603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1C296778-9FCB-412B-BE0C-8832BA1ED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</xm:sqref>
        </x14:conditionalFormatting>
        <x14:conditionalFormatting xmlns:xm="http://schemas.microsoft.com/office/excel/2006/main">
          <x14:cfRule type="dataBar" id="{E730F9A2-01DC-4466-A20B-9FA4A1C3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84B23A-9494-455E-8613-A57F56B52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R24:R28</xm:sqref>
        </x14:conditionalFormatting>
        <x14:conditionalFormatting xmlns:xm="http://schemas.microsoft.com/office/excel/2006/main">
          <x14:cfRule type="dataBar" id="{83F20E2C-5905-40AA-AF6A-FEFB7797E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T24:T28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78"/>
  <sheetViews>
    <sheetView tabSelected="1" zoomScale="130" zoomScaleNormal="130" workbookViewId="0">
      <pane ySplit="2" topLeftCell="A3" activePane="bottomLeft" state="frozen"/>
      <selection pane="bottomLeft" activeCell="D1" sqref="D1:M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43" customWidth="1"/>
    <col min="4" max="5" width="3.21875" style="2" bestFit="1" customWidth="1"/>
    <col min="6" max="6" width="2.44140625" style="2" bestFit="1" customWidth="1"/>
    <col min="7" max="10" width="2.44140625" style="2" customWidth="1"/>
    <col min="11" max="11" width="2.44140625" style="2" bestFit="1" customWidth="1"/>
    <col min="12" max="12" width="2.44140625" style="8" customWidth="1"/>
    <col min="13" max="13" width="4.44140625" style="1" customWidth="1"/>
    <col min="14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9" width="8.21875" style="47" bestFit="1" customWidth="1"/>
    <col min="20" max="20" width="8.88671875" style="1"/>
    <col min="21" max="23" width="5.77734375" style="1" customWidth="1"/>
    <col min="24" max="16384" width="8.88671875" style="1"/>
  </cols>
  <sheetData>
    <row r="1" spans="1:23" s="4" customFormat="1" ht="42" thickBot="1" x14ac:dyDescent="0.3">
      <c r="A1" s="22">
        <v>1</v>
      </c>
      <c r="B1" s="13"/>
      <c r="C1" s="39"/>
      <c r="D1" s="74" t="s">
        <v>42</v>
      </c>
      <c r="E1" s="75"/>
      <c r="F1" s="75"/>
      <c r="G1" s="75"/>
      <c r="H1" s="75"/>
      <c r="I1" s="75"/>
      <c r="J1" s="75"/>
      <c r="K1" s="75"/>
      <c r="L1" s="75"/>
      <c r="M1" s="76"/>
      <c r="N1" s="75" t="s">
        <v>13</v>
      </c>
      <c r="O1" s="76"/>
      <c r="P1" s="23" t="s">
        <v>15</v>
      </c>
      <c r="Q1" s="14" t="s">
        <v>6</v>
      </c>
      <c r="R1" s="14" t="s">
        <v>7</v>
      </c>
      <c r="S1" s="45"/>
      <c r="U1" s="77" t="s">
        <v>9</v>
      </c>
      <c r="V1" s="77" t="s">
        <v>10</v>
      </c>
      <c r="W1" s="77" t="s">
        <v>11</v>
      </c>
    </row>
    <row r="2" spans="1:23" s="5" customFormat="1" ht="11.4" customHeight="1" x14ac:dyDescent="0.25">
      <c r="A2" s="17" t="s">
        <v>0</v>
      </c>
      <c r="B2" s="18" t="s">
        <v>16</v>
      </c>
      <c r="C2" s="40" t="s">
        <v>2</v>
      </c>
      <c r="D2" s="24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44" t="s">
        <v>8</v>
      </c>
      <c r="M2" s="21" t="s">
        <v>1</v>
      </c>
      <c r="N2" s="20" t="s">
        <v>14</v>
      </c>
      <c r="O2" s="21" t="s">
        <v>1</v>
      </c>
      <c r="P2" s="19" t="s">
        <v>4</v>
      </c>
      <c r="Q2" s="14" t="s">
        <v>3</v>
      </c>
      <c r="R2" s="14" t="s">
        <v>3</v>
      </c>
      <c r="S2" s="46"/>
      <c r="U2" s="78"/>
      <c r="V2" s="78"/>
      <c r="W2" s="78"/>
    </row>
    <row r="3" spans="1:23" ht="12.6" customHeight="1" x14ac:dyDescent="0.25">
      <c r="A3" s="15"/>
      <c r="B3" s="3" t="s">
        <v>32</v>
      </c>
      <c r="C3" s="16">
        <v>72.2</v>
      </c>
      <c r="D3" s="25">
        <v>2</v>
      </c>
      <c r="E3" s="7"/>
      <c r="F3" s="7"/>
      <c r="G3" s="7"/>
      <c r="H3" s="7"/>
      <c r="I3" s="7"/>
      <c r="J3" s="7"/>
      <c r="K3" s="7"/>
      <c r="L3" s="29"/>
      <c r="M3" s="12">
        <f t="shared" ref="M3:M28" si="0">SUM(D3:K3)*50/(A$1-L3)</f>
        <v>100</v>
      </c>
      <c r="N3" s="6"/>
      <c r="O3" s="12">
        <f t="shared" ref="O3:O19" si="1">N3</f>
        <v>0</v>
      </c>
      <c r="P3" s="6"/>
      <c r="Q3" s="16">
        <f>MIN(100,M3*(0.4+0.1)+O3*(0)+(P3)*(0.6+0.15))</f>
        <v>50</v>
      </c>
      <c r="R3" s="16">
        <f>ROUND(C3,2)*0.4+Q3*0.6</f>
        <v>58.88</v>
      </c>
      <c r="U3" s="16"/>
      <c r="V3" s="16"/>
      <c r="W3" s="16"/>
    </row>
    <row r="4" spans="1:23" ht="12.6" customHeight="1" x14ac:dyDescent="0.25">
      <c r="A4" s="15"/>
      <c r="B4" s="3" t="s">
        <v>19</v>
      </c>
      <c r="C4" s="16">
        <v>58.05</v>
      </c>
      <c r="D4" s="25">
        <v>2</v>
      </c>
      <c r="E4" s="7"/>
      <c r="F4" s="7"/>
      <c r="G4" s="7"/>
      <c r="H4" s="7"/>
      <c r="I4" s="7"/>
      <c r="J4" s="7"/>
      <c r="K4" s="7"/>
      <c r="L4" s="29"/>
      <c r="M4" s="12">
        <f t="shared" si="0"/>
        <v>100</v>
      </c>
      <c r="N4" s="6"/>
      <c r="O4" s="12">
        <f t="shared" si="1"/>
        <v>0</v>
      </c>
      <c r="P4" s="6"/>
      <c r="Q4" s="16">
        <f t="shared" ref="Q4:Q19" si="2">MIN(100,M4*(0.4+0.1)+O4*(0)+(P4)*(0.6+0.15))</f>
        <v>50</v>
      </c>
      <c r="R4" s="16">
        <f t="shared" ref="R4:R19" si="3">ROUND(C4,2)*0.4+Q4*0.6</f>
        <v>53.22</v>
      </c>
      <c r="U4" s="16"/>
      <c r="V4" s="16"/>
      <c r="W4" s="16"/>
    </row>
    <row r="5" spans="1:23" ht="12.6" customHeight="1" x14ac:dyDescent="0.25">
      <c r="A5" s="15"/>
      <c r="B5" s="3" t="s">
        <v>21</v>
      </c>
      <c r="C5" s="16">
        <v>57.183333333333337</v>
      </c>
      <c r="D5" s="25">
        <v>2</v>
      </c>
      <c r="E5" s="7"/>
      <c r="F5" s="7"/>
      <c r="G5" s="7"/>
      <c r="H5" s="7"/>
      <c r="I5" s="7"/>
      <c r="J5" s="7"/>
      <c r="K5" s="7"/>
      <c r="L5" s="29"/>
      <c r="M5" s="12">
        <f t="shared" si="0"/>
        <v>100</v>
      </c>
      <c r="N5" s="6"/>
      <c r="O5" s="12">
        <f t="shared" si="1"/>
        <v>0</v>
      </c>
      <c r="P5" s="6"/>
      <c r="Q5" s="16">
        <f t="shared" si="2"/>
        <v>50</v>
      </c>
      <c r="R5" s="16">
        <f t="shared" si="3"/>
        <v>52.872</v>
      </c>
      <c r="U5" s="16"/>
      <c r="V5" s="16"/>
      <c r="W5" s="16"/>
    </row>
    <row r="6" spans="1:23" ht="12.6" customHeight="1" x14ac:dyDescent="0.25">
      <c r="A6" s="15"/>
      <c r="B6" s="3" t="s">
        <v>27</v>
      </c>
      <c r="C6" s="16">
        <v>54.6</v>
      </c>
      <c r="D6" s="25">
        <v>2</v>
      </c>
      <c r="E6" s="7"/>
      <c r="F6" s="7"/>
      <c r="G6" s="7"/>
      <c r="H6" s="7"/>
      <c r="I6" s="7"/>
      <c r="J6" s="7"/>
      <c r="K6" s="7"/>
      <c r="L6" s="29"/>
      <c r="M6" s="12">
        <f t="shared" si="0"/>
        <v>100</v>
      </c>
      <c r="N6" s="6"/>
      <c r="O6" s="12">
        <f t="shared" si="1"/>
        <v>0</v>
      </c>
      <c r="P6" s="6"/>
      <c r="Q6" s="16">
        <f t="shared" si="2"/>
        <v>50</v>
      </c>
      <c r="R6" s="16">
        <f t="shared" si="3"/>
        <v>51.84</v>
      </c>
      <c r="U6" s="16"/>
      <c r="V6" s="16"/>
      <c r="W6" s="16"/>
    </row>
    <row r="7" spans="1:23" ht="12.6" customHeight="1" x14ac:dyDescent="0.25">
      <c r="A7" s="15"/>
      <c r="B7" s="3" t="s">
        <v>18</v>
      </c>
      <c r="C7" s="16">
        <v>54.599999999999994</v>
      </c>
      <c r="D7" s="25">
        <v>0</v>
      </c>
      <c r="E7" s="7"/>
      <c r="F7" s="7"/>
      <c r="G7" s="7"/>
      <c r="H7" s="7"/>
      <c r="I7" s="7"/>
      <c r="J7" s="7"/>
      <c r="K7" s="7"/>
      <c r="L7" s="29"/>
      <c r="M7" s="12">
        <f t="shared" si="0"/>
        <v>0</v>
      </c>
      <c r="N7" s="6"/>
      <c r="O7" s="12">
        <f t="shared" si="1"/>
        <v>0</v>
      </c>
      <c r="P7" s="6"/>
      <c r="Q7" s="16">
        <f t="shared" si="2"/>
        <v>0</v>
      </c>
      <c r="R7" s="16">
        <f t="shared" si="3"/>
        <v>21.840000000000003</v>
      </c>
      <c r="U7" s="16"/>
      <c r="V7" s="16"/>
      <c r="W7" s="16"/>
    </row>
    <row r="8" spans="1:23" ht="12.6" customHeight="1" x14ac:dyDescent="0.25">
      <c r="A8" s="15"/>
      <c r="B8" s="3" t="s">
        <v>22</v>
      </c>
      <c r="C8" s="16">
        <v>53.2</v>
      </c>
      <c r="D8" s="25">
        <v>2</v>
      </c>
      <c r="E8" s="7"/>
      <c r="F8" s="7"/>
      <c r="G8" s="7"/>
      <c r="H8" s="7"/>
      <c r="I8" s="7"/>
      <c r="J8" s="7"/>
      <c r="K8" s="7"/>
      <c r="L8" s="29"/>
      <c r="M8" s="12">
        <f t="shared" si="0"/>
        <v>100</v>
      </c>
      <c r="N8" s="6"/>
      <c r="O8" s="12">
        <f t="shared" si="1"/>
        <v>0</v>
      </c>
      <c r="P8" s="6"/>
      <c r="Q8" s="16">
        <f t="shared" si="2"/>
        <v>50</v>
      </c>
      <c r="R8" s="16">
        <f t="shared" si="3"/>
        <v>51.28</v>
      </c>
      <c r="U8" s="16"/>
      <c r="V8" s="16"/>
      <c r="W8" s="16"/>
    </row>
    <row r="9" spans="1:23" ht="12.6" customHeight="1" x14ac:dyDescent="0.25">
      <c r="A9" s="15"/>
      <c r="B9" s="3" t="s">
        <v>30</v>
      </c>
      <c r="C9" s="16">
        <v>53.13333333333334</v>
      </c>
      <c r="D9" s="25">
        <v>2</v>
      </c>
      <c r="E9" s="7"/>
      <c r="F9" s="7"/>
      <c r="G9" s="7"/>
      <c r="H9" s="7"/>
      <c r="I9" s="7"/>
      <c r="J9" s="7"/>
      <c r="K9" s="7"/>
      <c r="L9" s="29"/>
      <c r="M9" s="12">
        <f t="shared" si="0"/>
        <v>100</v>
      </c>
      <c r="N9" s="6"/>
      <c r="O9" s="12">
        <f t="shared" si="1"/>
        <v>0</v>
      </c>
      <c r="P9" s="6"/>
      <c r="Q9" s="16">
        <f t="shared" si="2"/>
        <v>50</v>
      </c>
      <c r="R9" s="16">
        <f t="shared" si="3"/>
        <v>51.252000000000002</v>
      </c>
      <c r="U9" s="16"/>
      <c r="V9" s="16"/>
      <c r="W9" s="16"/>
    </row>
    <row r="10" spans="1:23" ht="12.6" customHeight="1" x14ac:dyDescent="0.25">
      <c r="A10" s="15"/>
      <c r="B10" s="3" t="s">
        <v>37</v>
      </c>
      <c r="C10" s="16">
        <v>43.966666666666669</v>
      </c>
      <c r="D10" s="25">
        <v>0</v>
      </c>
      <c r="E10" s="7"/>
      <c r="F10" s="7"/>
      <c r="G10" s="7"/>
      <c r="H10" s="7"/>
      <c r="I10" s="7"/>
      <c r="J10" s="7"/>
      <c r="K10" s="7"/>
      <c r="L10" s="29"/>
      <c r="M10" s="12">
        <f t="shared" si="0"/>
        <v>0</v>
      </c>
      <c r="N10" s="6"/>
      <c r="O10" s="12">
        <f t="shared" si="1"/>
        <v>0</v>
      </c>
      <c r="P10" s="6"/>
      <c r="Q10" s="16">
        <f t="shared" si="2"/>
        <v>0</v>
      </c>
      <c r="R10" s="16">
        <f t="shared" si="3"/>
        <v>17.588000000000001</v>
      </c>
      <c r="U10" s="16"/>
      <c r="V10" s="16"/>
      <c r="W10" s="16"/>
    </row>
    <row r="11" spans="1:23" ht="12.6" customHeight="1" x14ac:dyDescent="0.25">
      <c r="A11" s="15"/>
      <c r="B11" s="3" t="s">
        <v>26</v>
      </c>
      <c r="C11" s="16">
        <v>41.900000000000006</v>
      </c>
      <c r="D11" s="25">
        <v>0</v>
      </c>
      <c r="E11" s="7"/>
      <c r="F11" s="7"/>
      <c r="G11" s="7"/>
      <c r="H11" s="7"/>
      <c r="I11" s="7"/>
      <c r="J11" s="7"/>
      <c r="K11" s="7"/>
      <c r="L11" s="29"/>
      <c r="M11" s="12">
        <f t="shared" si="0"/>
        <v>0</v>
      </c>
      <c r="N11" s="6"/>
      <c r="O11" s="12">
        <f t="shared" si="1"/>
        <v>0</v>
      </c>
      <c r="P11" s="6"/>
      <c r="Q11" s="16">
        <f t="shared" si="2"/>
        <v>0</v>
      </c>
      <c r="R11" s="16">
        <f t="shared" si="3"/>
        <v>16.760000000000002</v>
      </c>
      <c r="U11" s="16"/>
      <c r="V11" s="16"/>
      <c r="W11" s="16"/>
    </row>
    <row r="12" spans="1:23" ht="12.6" customHeight="1" x14ac:dyDescent="0.25">
      <c r="A12" s="15"/>
      <c r="B12" s="3" t="s">
        <v>34</v>
      </c>
      <c r="C12" s="16">
        <v>41.75</v>
      </c>
      <c r="D12" s="25">
        <v>0</v>
      </c>
      <c r="E12" s="7"/>
      <c r="F12" s="7"/>
      <c r="G12" s="7"/>
      <c r="H12" s="7"/>
      <c r="I12" s="7"/>
      <c r="J12" s="7"/>
      <c r="K12" s="7"/>
      <c r="L12" s="29"/>
      <c r="M12" s="12">
        <f t="shared" si="0"/>
        <v>0</v>
      </c>
      <c r="N12" s="6"/>
      <c r="O12" s="12">
        <f t="shared" si="1"/>
        <v>0</v>
      </c>
      <c r="P12" s="6"/>
      <c r="Q12" s="16">
        <f t="shared" si="2"/>
        <v>0</v>
      </c>
      <c r="R12" s="16">
        <f t="shared" si="3"/>
        <v>16.7</v>
      </c>
      <c r="U12" s="16"/>
      <c r="V12" s="16"/>
      <c r="W12" s="16"/>
    </row>
    <row r="13" spans="1:23" ht="12.6" customHeight="1" x14ac:dyDescent="0.25">
      <c r="A13" s="15"/>
      <c r="B13" s="3" t="s">
        <v>35</v>
      </c>
      <c r="C13" s="16">
        <v>40.666666666666671</v>
      </c>
      <c r="D13" s="25">
        <v>1</v>
      </c>
      <c r="E13" s="26"/>
      <c r="F13" s="7"/>
      <c r="G13" s="7"/>
      <c r="H13" s="7"/>
      <c r="I13" s="7"/>
      <c r="J13" s="7"/>
      <c r="K13" s="7"/>
      <c r="L13" s="29"/>
      <c r="M13" s="12">
        <f t="shared" si="0"/>
        <v>50</v>
      </c>
      <c r="N13" s="6"/>
      <c r="O13" s="12">
        <f t="shared" si="1"/>
        <v>0</v>
      </c>
      <c r="P13" s="6"/>
      <c r="Q13" s="16">
        <f t="shared" si="2"/>
        <v>25</v>
      </c>
      <c r="R13" s="16">
        <f t="shared" si="3"/>
        <v>31.268000000000001</v>
      </c>
      <c r="U13" s="16"/>
      <c r="V13" s="16"/>
      <c r="W13" s="16"/>
    </row>
    <row r="14" spans="1:23" ht="12.6" customHeight="1" x14ac:dyDescent="0.25">
      <c r="A14" s="15"/>
      <c r="B14" s="3" t="s">
        <v>38</v>
      </c>
      <c r="C14" s="16">
        <v>40.5</v>
      </c>
      <c r="D14" s="25">
        <v>0</v>
      </c>
      <c r="E14" s="7"/>
      <c r="F14" s="7"/>
      <c r="G14" s="7"/>
      <c r="H14" s="7"/>
      <c r="I14" s="7"/>
      <c r="J14" s="7"/>
      <c r="K14" s="7"/>
      <c r="L14" s="29"/>
      <c r="M14" s="12">
        <f t="shared" si="0"/>
        <v>0</v>
      </c>
      <c r="N14" s="6"/>
      <c r="O14" s="12">
        <f t="shared" si="1"/>
        <v>0</v>
      </c>
      <c r="P14" s="6"/>
      <c r="Q14" s="16">
        <f t="shared" si="2"/>
        <v>0</v>
      </c>
      <c r="R14" s="16">
        <f t="shared" si="3"/>
        <v>16.2</v>
      </c>
      <c r="U14" s="16"/>
      <c r="V14" s="16"/>
      <c r="W14" s="16"/>
    </row>
    <row r="15" spans="1:23" ht="12.6" customHeight="1" x14ac:dyDescent="0.25">
      <c r="A15" s="15"/>
      <c r="B15" s="3" t="s">
        <v>36</v>
      </c>
      <c r="C15" s="16">
        <v>39.466666666666669</v>
      </c>
      <c r="D15" s="25">
        <v>2</v>
      </c>
      <c r="E15" s="7"/>
      <c r="F15" s="7"/>
      <c r="G15" s="7"/>
      <c r="H15" s="7"/>
      <c r="I15" s="7"/>
      <c r="J15" s="7"/>
      <c r="K15" s="7"/>
      <c r="L15" s="29"/>
      <c r="M15" s="12">
        <f t="shared" si="0"/>
        <v>100</v>
      </c>
      <c r="N15" s="6"/>
      <c r="O15" s="12">
        <f t="shared" si="1"/>
        <v>0</v>
      </c>
      <c r="P15" s="6"/>
      <c r="Q15" s="16">
        <f t="shared" si="2"/>
        <v>50</v>
      </c>
      <c r="R15" s="16">
        <f t="shared" si="3"/>
        <v>45.787999999999997</v>
      </c>
      <c r="U15" s="16"/>
      <c r="V15" s="16"/>
      <c r="W15" s="16"/>
    </row>
    <row r="16" spans="1:23" ht="12.6" customHeight="1" x14ac:dyDescent="0.25">
      <c r="A16" s="15"/>
      <c r="B16" s="3" t="s">
        <v>17</v>
      </c>
      <c r="C16" s="16">
        <v>36.666666666666671</v>
      </c>
      <c r="D16" s="25">
        <v>0</v>
      </c>
      <c r="E16" s="7"/>
      <c r="F16" s="7"/>
      <c r="G16" s="7"/>
      <c r="H16" s="7"/>
      <c r="I16" s="7"/>
      <c r="J16" s="7"/>
      <c r="K16" s="7"/>
      <c r="L16" s="29"/>
      <c r="M16" s="12">
        <f t="shared" si="0"/>
        <v>0</v>
      </c>
      <c r="N16" s="6"/>
      <c r="O16" s="12">
        <f t="shared" si="1"/>
        <v>0</v>
      </c>
      <c r="P16" s="6"/>
      <c r="Q16" s="16">
        <f t="shared" si="2"/>
        <v>0</v>
      </c>
      <c r="R16" s="16">
        <f t="shared" si="3"/>
        <v>14.668000000000001</v>
      </c>
      <c r="U16" s="16"/>
      <c r="V16" s="16"/>
      <c r="W16" s="16"/>
    </row>
    <row r="17" spans="1:23" ht="12.6" customHeight="1" x14ac:dyDescent="0.25">
      <c r="A17" s="15"/>
      <c r="B17" s="3" t="s">
        <v>28</v>
      </c>
      <c r="C17" s="16">
        <v>34.633333333333333</v>
      </c>
      <c r="D17" s="25">
        <v>0</v>
      </c>
      <c r="E17" s="7"/>
      <c r="F17" s="7"/>
      <c r="G17" s="7"/>
      <c r="H17" s="7"/>
      <c r="I17" s="7"/>
      <c r="J17" s="7"/>
      <c r="K17" s="7"/>
      <c r="L17" s="29"/>
      <c r="M17" s="12">
        <f t="shared" si="0"/>
        <v>0</v>
      </c>
      <c r="N17" s="6"/>
      <c r="O17" s="12">
        <f t="shared" si="1"/>
        <v>0</v>
      </c>
      <c r="P17" s="6"/>
      <c r="Q17" s="16">
        <f t="shared" si="2"/>
        <v>0</v>
      </c>
      <c r="R17" s="16">
        <f t="shared" si="3"/>
        <v>13.852000000000002</v>
      </c>
      <c r="U17" s="16"/>
      <c r="V17" s="16"/>
      <c r="W17" s="16"/>
    </row>
    <row r="18" spans="1:23" ht="12.6" customHeight="1" x14ac:dyDescent="0.25">
      <c r="A18" s="15"/>
      <c r="B18" s="3" t="s">
        <v>25</v>
      </c>
      <c r="C18" s="16">
        <v>33.933333333333337</v>
      </c>
      <c r="D18" s="25">
        <v>0</v>
      </c>
      <c r="E18" s="7"/>
      <c r="F18" s="7"/>
      <c r="G18" s="7"/>
      <c r="H18" s="7"/>
      <c r="I18" s="7"/>
      <c r="J18" s="7"/>
      <c r="K18" s="7"/>
      <c r="L18" s="29"/>
      <c r="M18" s="12">
        <f t="shared" si="0"/>
        <v>0</v>
      </c>
      <c r="N18" s="6"/>
      <c r="O18" s="12">
        <f t="shared" si="1"/>
        <v>0</v>
      </c>
      <c r="P18" s="6"/>
      <c r="Q18" s="16">
        <f t="shared" si="2"/>
        <v>0</v>
      </c>
      <c r="R18" s="16">
        <f t="shared" si="3"/>
        <v>13.572000000000001</v>
      </c>
      <c r="U18" s="16"/>
      <c r="V18" s="16"/>
      <c r="W18" s="16"/>
    </row>
    <row r="19" spans="1:23" ht="12.6" customHeight="1" x14ac:dyDescent="0.25">
      <c r="A19" s="15"/>
      <c r="B19" s="3" t="s">
        <v>24</v>
      </c>
      <c r="C19" s="16">
        <v>29</v>
      </c>
      <c r="D19" s="25">
        <v>0</v>
      </c>
      <c r="E19" s="7"/>
      <c r="F19" s="7"/>
      <c r="G19" s="7"/>
      <c r="H19" s="7"/>
      <c r="I19" s="7"/>
      <c r="J19" s="7"/>
      <c r="K19" s="7"/>
      <c r="L19" s="29"/>
      <c r="M19" s="12">
        <f t="shared" si="0"/>
        <v>0</v>
      </c>
      <c r="N19" s="6"/>
      <c r="O19" s="12">
        <f t="shared" si="1"/>
        <v>0</v>
      </c>
      <c r="P19" s="6"/>
      <c r="Q19" s="16">
        <f t="shared" si="2"/>
        <v>0</v>
      </c>
      <c r="R19" s="16">
        <f t="shared" si="3"/>
        <v>11.600000000000001</v>
      </c>
      <c r="U19" s="16"/>
      <c r="V19" s="16"/>
      <c r="W19" s="16"/>
    </row>
    <row r="20" spans="1:23" ht="12.6" customHeight="1" x14ac:dyDescent="0.25">
      <c r="A20" s="15"/>
      <c r="B20" s="3" t="s">
        <v>31</v>
      </c>
      <c r="C20" s="16">
        <v>28.633333333333333</v>
      </c>
      <c r="D20" s="25">
        <v>0</v>
      </c>
      <c r="E20" s="7"/>
      <c r="F20" s="7"/>
      <c r="G20" s="7"/>
      <c r="H20" s="7"/>
      <c r="I20" s="7"/>
      <c r="J20" s="7"/>
      <c r="K20" s="7"/>
      <c r="L20" s="29"/>
      <c r="M20" s="12">
        <f t="shared" si="0"/>
        <v>0</v>
      </c>
      <c r="N20" s="6"/>
      <c r="O20" s="12"/>
      <c r="P20" s="6"/>
      <c r="Q20" s="16"/>
      <c r="R20" s="16"/>
      <c r="U20" s="16"/>
      <c r="V20" s="16"/>
      <c r="W20" s="16"/>
    </row>
    <row r="21" spans="1:23" ht="12.6" customHeight="1" x14ac:dyDescent="0.25">
      <c r="A21" s="15"/>
      <c r="B21" s="3" t="s">
        <v>20</v>
      </c>
      <c r="C21" s="16">
        <v>28.266666666666669</v>
      </c>
      <c r="D21" s="25">
        <v>0</v>
      </c>
      <c r="E21" s="7"/>
      <c r="F21" s="7"/>
      <c r="G21" s="7"/>
      <c r="H21" s="7"/>
      <c r="I21" s="7"/>
      <c r="J21" s="7"/>
      <c r="K21" s="7"/>
      <c r="L21" s="29"/>
      <c r="M21" s="12">
        <f t="shared" si="0"/>
        <v>0</v>
      </c>
      <c r="N21" s="6"/>
      <c r="O21" s="12"/>
      <c r="P21" s="6"/>
      <c r="Q21" s="16"/>
      <c r="R21" s="16"/>
      <c r="U21" s="16"/>
      <c r="V21" s="16"/>
      <c r="W21" s="16"/>
    </row>
    <row r="22" spans="1:23" ht="12.6" customHeight="1" x14ac:dyDescent="0.25">
      <c r="A22" s="15"/>
      <c r="B22" s="3" t="s">
        <v>39</v>
      </c>
      <c r="C22" s="16">
        <v>20.399999999999999</v>
      </c>
      <c r="D22" s="25">
        <v>0</v>
      </c>
      <c r="E22" s="7"/>
      <c r="F22" s="7"/>
      <c r="G22" s="7"/>
      <c r="H22" s="7"/>
      <c r="I22" s="7"/>
      <c r="J22" s="7"/>
      <c r="K22" s="7"/>
      <c r="L22" s="29"/>
      <c r="M22" s="12">
        <f t="shared" si="0"/>
        <v>0</v>
      </c>
      <c r="N22" s="6"/>
      <c r="O22" s="12"/>
      <c r="P22" s="6"/>
      <c r="Q22" s="16"/>
      <c r="R22" s="16"/>
      <c r="U22" s="16"/>
      <c r="V22" s="16"/>
      <c r="W22" s="16"/>
    </row>
    <row r="23" spans="1:23" ht="12.6" customHeight="1" x14ac:dyDescent="0.25">
      <c r="A23" s="15"/>
      <c r="B23" s="3" t="s">
        <v>60</v>
      </c>
      <c r="C23" s="16">
        <v>13.600000000000001</v>
      </c>
      <c r="D23" s="25">
        <v>0</v>
      </c>
      <c r="E23" s="7"/>
      <c r="F23" s="7"/>
      <c r="G23" s="7"/>
      <c r="H23" s="7"/>
      <c r="I23" s="7"/>
      <c r="J23" s="7"/>
      <c r="K23" s="7"/>
      <c r="L23" s="29"/>
      <c r="M23" s="12">
        <f t="shared" si="0"/>
        <v>0</v>
      </c>
      <c r="N23" s="6"/>
      <c r="O23" s="12"/>
      <c r="P23" s="6"/>
      <c r="Q23" s="16"/>
      <c r="R23" s="16"/>
      <c r="U23" s="16"/>
      <c r="V23" s="16"/>
      <c r="W23" s="16"/>
    </row>
    <row r="24" spans="1:23" ht="12.6" customHeight="1" x14ac:dyDescent="0.25">
      <c r="A24" s="15"/>
      <c r="B24" s="3" t="s">
        <v>29</v>
      </c>
      <c r="C24" s="16">
        <v>0</v>
      </c>
      <c r="D24" s="25">
        <v>0</v>
      </c>
      <c r="E24" s="7"/>
      <c r="F24" s="7"/>
      <c r="G24" s="7"/>
      <c r="H24" s="7"/>
      <c r="I24" s="7"/>
      <c r="J24" s="7"/>
      <c r="K24" s="7"/>
      <c r="L24" s="29"/>
      <c r="M24" s="12">
        <f t="shared" si="0"/>
        <v>0</v>
      </c>
      <c r="N24" s="6"/>
      <c r="O24" s="12"/>
      <c r="P24" s="6"/>
      <c r="Q24" s="16"/>
      <c r="R24" s="16"/>
      <c r="U24" s="16"/>
      <c r="V24" s="16"/>
      <c r="W24" s="16"/>
    </row>
    <row r="25" spans="1:23" ht="12.6" customHeight="1" x14ac:dyDescent="0.25">
      <c r="A25" s="15"/>
      <c r="B25" s="3" t="s">
        <v>61</v>
      </c>
      <c r="C25" s="16">
        <v>0</v>
      </c>
      <c r="D25" s="25">
        <v>0</v>
      </c>
      <c r="E25" s="11"/>
      <c r="F25" s="7"/>
      <c r="G25" s="7"/>
      <c r="H25" s="7"/>
      <c r="I25" s="7"/>
      <c r="J25" s="7"/>
      <c r="K25" s="7"/>
      <c r="L25" s="29"/>
      <c r="M25" s="12">
        <f t="shared" si="0"/>
        <v>0</v>
      </c>
      <c r="N25" s="6"/>
      <c r="O25" s="12"/>
      <c r="P25" s="6"/>
      <c r="Q25" s="16"/>
      <c r="R25" s="16"/>
      <c r="U25" s="16"/>
      <c r="V25" s="16"/>
      <c r="W25" s="16"/>
    </row>
    <row r="26" spans="1:23" ht="12.6" customHeight="1" x14ac:dyDescent="0.25">
      <c r="A26" s="15"/>
      <c r="B26" s="3" t="s">
        <v>23</v>
      </c>
      <c r="C26" s="16">
        <v>0</v>
      </c>
      <c r="D26" s="25">
        <v>0</v>
      </c>
      <c r="E26" s="7"/>
      <c r="F26" s="7"/>
      <c r="G26" s="7"/>
      <c r="H26" s="7"/>
      <c r="I26" s="7"/>
      <c r="J26" s="7"/>
      <c r="K26" s="7"/>
      <c r="L26" s="29"/>
      <c r="M26" s="12">
        <f t="shared" si="0"/>
        <v>0</v>
      </c>
      <c r="N26" s="6"/>
      <c r="O26" s="12"/>
      <c r="P26" s="6"/>
      <c r="Q26" s="16"/>
      <c r="R26" s="16"/>
      <c r="U26" s="16"/>
      <c r="V26" s="16"/>
      <c r="W26" s="16"/>
    </row>
    <row r="27" spans="1:23" ht="12.6" customHeight="1" x14ac:dyDescent="0.25">
      <c r="A27" s="15"/>
      <c r="B27" s="66" t="s">
        <v>33</v>
      </c>
      <c r="C27" s="16">
        <v>0</v>
      </c>
      <c r="D27" s="25">
        <v>0</v>
      </c>
      <c r="E27" s="7"/>
      <c r="F27" s="7"/>
      <c r="G27" s="7"/>
      <c r="H27" s="7"/>
      <c r="I27" s="7"/>
      <c r="J27" s="7"/>
      <c r="K27" s="7"/>
      <c r="L27" s="29"/>
      <c r="M27" s="12">
        <f t="shared" si="0"/>
        <v>0</v>
      </c>
      <c r="N27" s="6"/>
      <c r="O27" s="12"/>
      <c r="P27" s="6"/>
      <c r="Q27" s="16"/>
      <c r="R27" s="16"/>
      <c r="U27" s="16"/>
      <c r="V27" s="16"/>
      <c r="W27" s="16"/>
    </row>
    <row r="28" spans="1:23" ht="12.6" customHeight="1" x14ac:dyDescent="0.25">
      <c r="A28" s="15"/>
      <c r="B28" s="79" t="s">
        <v>62</v>
      </c>
      <c r="C28" s="16">
        <v>0</v>
      </c>
      <c r="D28" s="25">
        <v>0</v>
      </c>
      <c r="E28" s="7"/>
      <c r="F28" s="7"/>
      <c r="G28" s="7"/>
      <c r="H28" s="7"/>
      <c r="I28" s="7"/>
      <c r="J28" s="7"/>
      <c r="K28" s="7"/>
      <c r="L28" s="29"/>
      <c r="M28" s="12">
        <f t="shared" si="0"/>
        <v>0</v>
      </c>
      <c r="N28" s="6"/>
      <c r="O28" s="12"/>
      <c r="P28" s="6"/>
      <c r="Q28" s="16"/>
      <c r="R28" s="16"/>
      <c r="U28" s="16"/>
      <c r="V28" s="16"/>
      <c r="W28" s="16"/>
    </row>
    <row r="29" spans="1:23" ht="12.6" customHeight="1" x14ac:dyDescent="0.25">
      <c r="A29" s="15"/>
      <c r="B29" s="34"/>
      <c r="C29" s="41"/>
      <c r="D29" s="25"/>
      <c r="E29" s="7"/>
      <c r="F29" s="7"/>
      <c r="G29" s="7"/>
      <c r="H29" s="7"/>
      <c r="I29" s="7"/>
      <c r="J29" s="7"/>
      <c r="K29" s="7"/>
      <c r="L29" s="29"/>
      <c r="M29" s="12"/>
      <c r="N29" s="6"/>
      <c r="O29" s="12"/>
      <c r="P29" s="6"/>
      <c r="Q29" s="16"/>
      <c r="R29" s="16"/>
      <c r="U29" s="16"/>
      <c r="V29" s="16"/>
      <c r="W29" s="16"/>
    </row>
    <row r="30" spans="1:23" ht="12.6" customHeight="1" x14ac:dyDescent="0.25">
      <c r="A30" s="15"/>
      <c r="B30" s="34"/>
      <c r="C30" s="41"/>
      <c r="D30" s="25"/>
      <c r="E30" s="7"/>
      <c r="F30" s="7"/>
      <c r="G30" s="7"/>
      <c r="H30" s="7"/>
      <c r="I30" s="7"/>
      <c r="J30" s="7"/>
      <c r="K30" s="7"/>
      <c r="L30" s="29"/>
      <c r="M30" s="12"/>
      <c r="N30" s="6"/>
      <c r="O30" s="12"/>
      <c r="P30" s="6"/>
      <c r="Q30" s="16"/>
      <c r="R30" s="16"/>
      <c r="U30" s="16"/>
      <c r="V30" s="16"/>
      <c r="W30" s="16"/>
    </row>
    <row r="31" spans="1:23" s="9" customFormat="1" ht="12.6" customHeight="1" x14ac:dyDescent="0.25">
      <c r="A31" s="8"/>
      <c r="B31" s="8"/>
      <c r="C31" s="42"/>
      <c r="D31" s="8"/>
      <c r="E31" s="8"/>
      <c r="F31" s="8"/>
      <c r="G31" s="8"/>
      <c r="H31" s="8"/>
      <c r="I31" s="8"/>
      <c r="J31" s="8"/>
      <c r="K31" s="8"/>
      <c r="L31" s="8"/>
      <c r="S31" s="48"/>
    </row>
    <row r="32" spans="1:23" ht="12.6" customHeight="1" x14ac:dyDescent="0.25">
      <c r="A32" s="8"/>
      <c r="B32" s="8"/>
      <c r="C32" s="42"/>
      <c r="D32" s="8"/>
      <c r="E32" s="8"/>
      <c r="F32" s="8"/>
      <c r="G32" s="8"/>
      <c r="H32" s="8"/>
      <c r="I32" s="8"/>
      <c r="J32" s="8"/>
      <c r="K32" s="8"/>
      <c r="M32" s="9"/>
      <c r="N32" s="9"/>
      <c r="O32" s="9"/>
    </row>
    <row r="33" spans="1:15" ht="12.6" customHeight="1" x14ac:dyDescent="0.25">
      <c r="A33" s="8"/>
      <c r="B33" s="8"/>
      <c r="C33" s="42"/>
      <c r="D33" s="8"/>
      <c r="E33" s="8"/>
      <c r="F33" s="8"/>
      <c r="G33" s="8"/>
      <c r="H33" s="8"/>
      <c r="I33" s="8"/>
      <c r="J33" s="8"/>
      <c r="K33" s="8"/>
      <c r="M33" s="9"/>
      <c r="N33" s="9"/>
      <c r="O33" s="9"/>
    </row>
    <row r="34" spans="1:15" ht="12.6" customHeight="1" x14ac:dyDescent="0.25">
      <c r="A34" s="8"/>
      <c r="B34" s="8"/>
      <c r="C34" s="42"/>
      <c r="D34" s="8"/>
      <c r="E34" s="8"/>
      <c r="F34" s="8"/>
      <c r="G34" s="8"/>
      <c r="H34" s="8"/>
      <c r="I34" s="8"/>
      <c r="J34" s="8"/>
      <c r="K34" s="8"/>
      <c r="M34" s="9"/>
      <c r="N34" s="9"/>
      <c r="O34" s="9"/>
    </row>
    <row r="35" spans="1:15" ht="12.6" customHeight="1" x14ac:dyDescent="0.25">
      <c r="A35" s="8"/>
      <c r="B35" s="8"/>
      <c r="C35" s="42"/>
      <c r="D35" s="8"/>
      <c r="E35" s="8"/>
      <c r="F35" s="8"/>
      <c r="G35" s="8"/>
      <c r="H35" s="8"/>
      <c r="I35" s="8"/>
      <c r="J35" s="8"/>
      <c r="K35" s="8"/>
      <c r="M35" s="9"/>
      <c r="N35" s="9"/>
      <c r="O35" s="9"/>
    </row>
    <row r="36" spans="1:15" ht="12.6" customHeight="1" x14ac:dyDescent="0.25">
      <c r="A36" s="8"/>
      <c r="B36" s="8"/>
      <c r="C36" s="42"/>
      <c r="D36" s="8"/>
      <c r="E36" s="8"/>
      <c r="F36" s="8"/>
      <c r="G36" s="8"/>
      <c r="H36" s="8"/>
      <c r="I36" s="8"/>
      <c r="J36" s="8"/>
      <c r="K36" s="8"/>
      <c r="M36" s="9"/>
      <c r="N36" s="9"/>
      <c r="O36" s="9"/>
    </row>
    <row r="37" spans="1:15" ht="12.6" customHeight="1" x14ac:dyDescent="0.25">
      <c r="A37" s="8"/>
      <c r="B37" s="8"/>
      <c r="C37" s="42"/>
      <c r="D37" s="8"/>
      <c r="E37" s="8"/>
      <c r="F37" s="8"/>
      <c r="G37" s="8"/>
      <c r="H37" s="8"/>
      <c r="I37" s="8"/>
      <c r="J37" s="8"/>
      <c r="K37" s="8"/>
      <c r="M37" s="9"/>
      <c r="N37" s="9"/>
      <c r="O37" s="9"/>
    </row>
    <row r="38" spans="1:15" ht="12.6" customHeight="1" x14ac:dyDescent="0.25">
      <c r="A38" s="8"/>
      <c r="B38" s="8"/>
      <c r="C38" s="42"/>
      <c r="D38" s="8"/>
      <c r="E38" s="8"/>
      <c r="F38" s="8"/>
      <c r="G38" s="8"/>
      <c r="H38" s="8"/>
      <c r="I38" s="8"/>
      <c r="J38" s="8"/>
      <c r="K38" s="8"/>
      <c r="M38" s="9"/>
      <c r="N38" s="9"/>
      <c r="O38" s="9"/>
    </row>
    <row r="39" spans="1:15" ht="12.6" customHeight="1" x14ac:dyDescent="0.25">
      <c r="A39" s="8"/>
      <c r="B39" s="8"/>
      <c r="C39" s="42"/>
      <c r="D39" s="8"/>
      <c r="E39" s="8"/>
      <c r="F39" s="8"/>
      <c r="G39" s="8"/>
      <c r="H39" s="8"/>
      <c r="I39" s="8"/>
      <c r="J39" s="8"/>
      <c r="K39" s="8"/>
      <c r="M39" s="9"/>
      <c r="N39" s="9"/>
      <c r="O39" s="9"/>
    </row>
    <row r="40" spans="1:15" ht="12.6" customHeight="1" x14ac:dyDescent="0.25">
      <c r="A40" s="8"/>
      <c r="B40" s="8"/>
      <c r="C40" s="42"/>
      <c r="D40" s="8"/>
      <c r="E40" s="8"/>
      <c r="F40" s="8"/>
      <c r="G40" s="8"/>
      <c r="H40" s="8"/>
      <c r="I40" s="8"/>
      <c r="J40" s="8"/>
      <c r="K40" s="8"/>
      <c r="M40" s="9"/>
      <c r="N40" s="9"/>
      <c r="O40" s="9"/>
    </row>
    <row r="41" spans="1:15" ht="12.6" customHeight="1" x14ac:dyDescent="0.25">
      <c r="A41" s="8"/>
      <c r="B41" s="8"/>
      <c r="C41" s="42"/>
      <c r="D41" s="8"/>
      <c r="E41" s="8"/>
      <c r="F41" s="8"/>
      <c r="G41" s="8"/>
      <c r="H41" s="8"/>
      <c r="I41" s="8"/>
      <c r="J41" s="8"/>
      <c r="K41" s="8"/>
      <c r="M41" s="9"/>
      <c r="N41" s="9"/>
      <c r="O41" s="9"/>
    </row>
    <row r="42" spans="1:15" ht="12.6" customHeight="1" x14ac:dyDescent="0.25">
      <c r="A42" s="8"/>
      <c r="B42" s="8"/>
      <c r="C42" s="42"/>
      <c r="D42" s="8"/>
      <c r="E42" s="8"/>
      <c r="F42" s="8"/>
      <c r="G42" s="8"/>
      <c r="H42" s="8"/>
      <c r="I42" s="8"/>
      <c r="J42" s="8"/>
      <c r="K42" s="8"/>
      <c r="M42" s="9"/>
      <c r="N42" s="9"/>
      <c r="O42" s="9"/>
    </row>
    <row r="43" spans="1:15" ht="12.6" customHeight="1" x14ac:dyDescent="0.25">
      <c r="A43" s="8"/>
      <c r="B43" s="8"/>
      <c r="C43" s="42"/>
      <c r="D43" s="8"/>
      <c r="E43" s="8"/>
      <c r="F43" s="8"/>
      <c r="G43" s="8"/>
      <c r="H43" s="8"/>
      <c r="I43" s="8"/>
      <c r="J43" s="8"/>
      <c r="K43" s="8"/>
      <c r="M43" s="9"/>
      <c r="N43" s="9"/>
      <c r="O43" s="9"/>
    </row>
    <row r="44" spans="1:15" ht="12.6" customHeight="1" x14ac:dyDescent="0.25">
      <c r="A44" s="8"/>
      <c r="B44" s="8"/>
      <c r="C44" s="42"/>
      <c r="D44" s="8"/>
      <c r="E44" s="8"/>
      <c r="F44" s="8"/>
      <c r="G44" s="8"/>
      <c r="H44" s="8"/>
      <c r="I44" s="8"/>
      <c r="J44" s="8"/>
      <c r="K44" s="8"/>
      <c r="M44" s="9"/>
      <c r="N44" s="9"/>
      <c r="O44" s="9"/>
    </row>
    <row r="45" spans="1:15" ht="12.6" customHeight="1" x14ac:dyDescent="0.25">
      <c r="A45" s="8"/>
      <c r="B45" s="8"/>
      <c r="C45" s="42"/>
      <c r="D45" s="8"/>
      <c r="E45" s="8"/>
      <c r="F45" s="8"/>
      <c r="G45" s="8"/>
      <c r="H45" s="8"/>
      <c r="I45" s="8"/>
      <c r="J45" s="8"/>
      <c r="K45" s="8"/>
      <c r="M45" s="9"/>
      <c r="N45" s="9"/>
      <c r="O45" s="9"/>
    </row>
    <row r="46" spans="1:15" ht="12.6" customHeight="1" x14ac:dyDescent="0.25">
      <c r="A46" s="8"/>
      <c r="B46" s="8"/>
      <c r="C46" s="42"/>
      <c r="D46" s="8"/>
      <c r="E46" s="8"/>
      <c r="F46" s="8"/>
      <c r="G46" s="8"/>
      <c r="H46" s="8"/>
      <c r="I46" s="8"/>
      <c r="J46" s="8"/>
      <c r="K46" s="8"/>
      <c r="M46" s="9"/>
      <c r="N46" s="9"/>
      <c r="O46" s="9"/>
    </row>
    <row r="47" spans="1:15" ht="12.6" customHeight="1" x14ac:dyDescent="0.25">
      <c r="A47" s="8"/>
      <c r="B47" s="8"/>
      <c r="C47" s="42"/>
      <c r="D47" s="8"/>
      <c r="E47" s="8"/>
      <c r="F47" s="8"/>
      <c r="G47" s="8"/>
      <c r="H47" s="8"/>
      <c r="I47" s="8"/>
      <c r="J47" s="8"/>
      <c r="K47" s="8"/>
      <c r="M47" s="9"/>
      <c r="N47" s="9"/>
      <c r="O47" s="9"/>
    </row>
    <row r="48" spans="1:15" ht="12.6" customHeight="1" x14ac:dyDescent="0.25">
      <c r="A48" s="8"/>
      <c r="B48" s="8"/>
      <c r="C48" s="42"/>
      <c r="D48" s="8"/>
      <c r="E48" s="8"/>
      <c r="F48" s="8"/>
      <c r="G48" s="8"/>
      <c r="H48" s="8"/>
      <c r="I48" s="8"/>
      <c r="J48" s="8"/>
      <c r="K48" s="8"/>
      <c r="M48" s="9"/>
      <c r="N48" s="9"/>
      <c r="O48" s="9"/>
    </row>
    <row r="49" spans="1:15" ht="12.6" customHeight="1" x14ac:dyDescent="0.25">
      <c r="A49" s="8"/>
      <c r="B49" s="8"/>
      <c r="C49" s="42"/>
      <c r="D49" s="8"/>
      <c r="E49" s="8"/>
      <c r="F49" s="8"/>
      <c r="G49" s="8"/>
      <c r="H49" s="8"/>
      <c r="I49" s="8"/>
      <c r="J49" s="8"/>
      <c r="K49" s="8"/>
      <c r="M49" s="9"/>
      <c r="N49" s="9"/>
      <c r="O49" s="9"/>
    </row>
    <row r="50" spans="1:15" ht="12.6" customHeight="1" x14ac:dyDescent="0.25">
      <c r="A50" s="8"/>
      <c r="B50" s="8"/>
      <c r="C50" s="42"/>
      <c r="D50" s="8"/>
      <c r="E50" s="8"/>
      <c r="F50" s="8"/>
      <c r="G50" s="8"/>
      <c r="H50" s="8"/>
      <c r="I50" s="8"/>
      <c r="J50" s="8"/>
      <c r="K50" s="8"/>
      <c r="M50" s="9"/>
      <c r="N50" s="9"/>
      <c r="O50" s="9"/>
    </row>
    <row r="51" spans="1:15" ht="12.6" customHeight="1" x14ac:dyDescent="0.25">
      <c r="A51" s="8"/>
      <c r="B51" s="8"/>
      <c r="C51" s="42"/>
      <c r="D51" s="8"/>
      <c r="E51" s="8"/>
      <c r="F51" s="8"/>
      <c r="G51" s="8"/>
      <c r="H51" s="8"/>
      <c r="I51" s="8"/>
      <c r="J51" s="8"/>
      <c r="K51" s="8"/>
      <c r="M51" s="9"/>
      <c r="N51" s="9"/>
      <c r="O51" s="9"/>
    </row>
    <row r="52" spans="1:15" ht="12.6" customHeight="1" x14ac:dyDescent="0.25">
      <c r="A52" s="8"/>
      <c r="B52" s="8"/>
      <c r="C52" s="42"/>
      <c r="D52" s="8"/>
      <c r="E52" s="8"/>
      <c r="F52" s="8"/>
      <c r="G52" s="8"/>
      <c r="H52" s="8"/>
      <c r="I52" s="8"/>
      <c r="J52" s="8"/>
      <c r="K52" s="8"/>
      <c r="M52" s="9"/>
      <c r="N52" s="9"/>
      <c r="O52" s="9"/>
    </row>
    <row r="53" spans="1:15" ht="12.6" customHeight="1" x14ac:dyDescent="0.25">
      <c r="A53" s="8"/>
      <c r="B53" s="8"/>
      <c r="C53" s="42"/>
      <c r="D53" s="8"/>
      <c r="E53" s="8"/>
      <c r="F53" s="8"/>
      <c r="G53" s="8"/>
      <c r="H53" s="8"/>
      <c r="I53" s="8"/>
      <c r="J53" s="8"/>
      <c r="K53" s="8"/>
      <c r="M53" s="9"/>
      <c r="N53" s="9"/>
      <c r="O53" s="9"/>
    </row>
    <row r="54" spans="1:15" ht="12.6" customHeight="1" x14ac:dyDescent="0.25">
      <c r="A54" s="8"/>
      <c r="B54" s="8"/>
      <c r="C54" s="42"/>
      <c r="D54" s="8"/>
      <c r="E54" s="8"/>
      <c r="F54" s="8"/>
      <c r="G54" s="8"/>
      <c r="H54" s="8"/>
      <c r="I54" s="8"/>
      <c r="J54" s="8"/>
      <c r="K54" s="8"/>
      <c r="M54" s="9"/>
      <c r="N54" s="9"/>
      <c r="O54" s="9"/>
    </row>
    <row r="55" spans="1:15" ht="12.6" customHeight="1" x14ac:dyDescent="0.25">
      <c r="A55" s="8"/>
      <c r="B55" s="8"/>
      <c r="C55" s="42"/>
      <c r="D55" s="8"/>
      <c r="E55" s="8"/>
      <c r="F55" s="8"/>
      <c r="G55" s="8"/>
      <c r="H55" s="8"/>
      <c r="I55" s="8"/>
      <c r="J55" s="8"/>
      <c r="K55" s="8"/>
      <c r="M55" s="9"/>
      <c r="N55" s="9"/>
      <c r="O55" s="9"/>
    </row>
    <row r="56" spans="1:15" ht="12.6" customHeight="1" x14ac:dyDescent="0.25">
      <c r="A56" s="8"/>
      <c r="B56" s="8"/>
      <c r="C56" s="42"/>
      <c r="D56" s="8"/>
      <c r="E56" s="8"/>
      <c r="F56" s="8"/>
      <c r="G56" s="8"/>
      <c r="H56" s="8"/>
      <c r="I56" s="8"/>
      <c r="J56" s="8"/>
      <c r="K56" s="8"/>
      <c r="M56" s="9"/>
      <c r="N56" s="9"/>
      <c r="O56" s="9"/>
    </row>
    <row r="57" spans="1:15" ht="12.6" customHeight="1" x14ac:dyDescent="0.25">
      <c r="A57" s="8"/>
      <c r="B57" s="8"/>
      <c r="C57" s="42"/>
      <c r="D57" s="8"/>
      <c r="E57" s="8"/>
      <c r="F57" s="8"/>
      <c r="G57" s="8"/>
      <c r="H57" s="8"/>
      <c r="I57" s="8"/>
      <c r="J57" s="8"/>
      <c r="K57" s="8"/>
      <c r="M57" s="9"/>
      <c r="N57" s="9"/>
      <c r="O57" s="9"/>
    </row>
    <row r="58" spans="1:15" ht="12.6" customHeight="1" x14ac:dyDescent="0.25">
      <c r="A58" s="8"/>
      <c r="B58" s="8"/>
      <c r="C58" s="42"/>
      <c r="D58" s="8"/>
      <c r="E58" s="8"/>
      <c r="F58" s="8"/>
      <c r="G58" s="8"/>
      <c r="H58" s="8"/>
      <c r="I58" s="8"/>
      <c r="J58" s="8"/>
      <c r="K58" s="8"/>
      <c r="M58" s="9"/>
      <c r="N58" s="9"/>
      <c r="O58" s="9"/>
    </row>
    <row r="59" spans="1:15" ht="12.6" customHeight="1" x14ac:dyDescent="0.25">
      <c r="A59" s="8"/>
      <c r="B59" s="8"/>
      <c r="C59" s="42"/>
      <c r="D59" s="8"/>
      <c r="E59" s="8"/>
      <c r="F59" s="8"/>
      <c r="G59" s="8"/>
      <c r="H59" s="8"/>
      <c r="I59" s="8"/>
      <c r="J59" s="8"/>
      <c r="K59" s="8"/>
      <c r="M59" s="9"/>
      <c r="N59" s="9"/>
      <c r="O59" s="9"/>
    </row>
    <row r="60" spans="1:15" ht="12.6" customHeight="1" x14ac:dyDescent="0.25">
      <c r="A60" s="8"/>
      <c r="B60" s="8"/>
      <c r="C60" s="42"/>
      <c r="D60" s="8"/>
      <c r="E60" s="8"/>
      <c r="F60" s="8"/>
      <c r="G60" s="8"/>
      <c r="H60" s="8"/>
      <c r="I60" s="8"/>
      <c r="J60" s="8"/>
      <c r="K60" s="8"/>
      <c r="M60" s="9"/>
      <c r="N60" s="9"/>
      <c r="O60" s="9"/>
    </row>
    <row r="61" spans="1:15" ht="12.6" customHeight="1" x14ac:dyDescent="0.25">
      <c r="A61" s="8"/>
      <c r="B61" s="8"/>
      <c r="C61" s="42"/>
      <c r="D61" s="8"/>
      <c r="E61" s="8"/>
      <c r="F61" s="8"/>
      <c r="G61" s="8"/>
      <c r="H61" s="8"/>
      <c r="I61" s="8"/>
      <c r="J61" s="8"/>
      <c r="K61" s="8"/>
      <c r="M61" s="9"/>
      <c r="N61" s="9"/>
      <c r="O61" s="9"/>
    </row>
    <row r="62" spans="1:15" ht="12.6" customHeight="1" x14ac:dyDescent="0.25">
      <c r="A62" s="8"/>
      <c r="B62" s="8"/>
      <c r="C62" s="42"/>
      <c r="D62" s="8"/>
      <c r="E62" s="8"/>
      <c r="F62" s="8"/>
      <c r="G62" s="8"/>
      <c r="H62" s="8"/>
      <c r="I62" s="8"/>
      <c r="J62" s="8"/>
      <c r="K62" s="8"/>
      <c r="M62" s="9"/>
      <c r="N62" s="9"/>
      <c r="O62" s="9"/>
    </row>
    <row r="63" spans="1:15" ht="12.6" customHeight="1" x14ac:dyDescent="0.25">
      <c r="A63" s="8"/>
      <c r="B63" s="8"/>
      <c r="C63" s="42"/>
      <c r="D63" s="8"/>
      <c r="E63" s="8"/>
      <c r="F63" s="8"/>
      <c r="G63" s="8"/>
      <c r="H63" s="8"/>
      <c r="I63" s="8"/>
      <c r="J63" s="8"/>
      <c r="K63" s="8"/>
      <c r="M63" s="9"/>
      <c r="N63" s="9"/>
      <c r="O63" s="9"/>
    </row>
    <row r="64" spans="1:15" ht="12.6" customHeight="1" x14ac:dyDescent="0.25">
      <c r="A64" s="8"/>
      <c r="B64" s="8"/>
      <c r="C64" s="42"/>
      <c r="D64" s="8"/>
      <c r="E64" s="8"/>
      <c r="F64" s="8"/>
      <c r="G64" s="8"/>
      <c r="H64" s="8"/>
      <c r="I64" s="8"/>
      <c r="J64" s="8"/>
      <c r="K64" s="8"/>
      <c r="M64" s="9"/>
      <c r="N64" s="9"/>
      <c r="O64" s="9"/>
    </row>
    <row r="65" spans="1:15" ht="12.6" customHeight="1" x14ac:dyDescent="0.25">
      <c r="A65" s="8"/>
      <c r="B65" s="8"/>
      <c r="C65" s="42"/>
      <c r="D65" s="8"/>
      <c r="E65" s="8"/>
      <c r="F65" s="8"/>
      <c r="G65" s="8"/>
      <c r="H65" s="8"/>
      <c r="I65" s="8"/>
      <c r="J65" s="8"/>
      <c r="K65" s="8"/>
      <c r="M65" s="9"/>
      <c r="N65" s="9"/>
      <c r="O65" s="9"/>
    </row>
    <row r="66" spans="1:15" ht="12.6" customHeight="1" x14ac:dyDescent="0.25">
      <c r="A66" s="8"/>
      <c r="B66" s="8"/>
      <c r="C66" s="42"/>
      <c r="D66" s="8"/>
      <c r="E66" s="8"/>
      <c r="F66" s="8"/>
      <c r="G66" s="8"/>
      <c r="H66" s="8"/>
      <c r="I66" s="8"/>
      <c r="J66" s="8"/>
      <c r="K66" s="8"/>
      <c r="M66" s="9"/>
      <c r="N66" s="9"/>
      <c r="O66" s="9"/>
    </row>
    <row r="67" spans="1:15" ht="12.6" customHeight="1" x14ac:dyDescent="0.25">
      <c r="A67" s="8"/>
      <c r="B67" s="8"/>
      <c r="C67" s="42"/>
      <c r="D67" s="8"/>
      <c r="E67" s="8"/>
      <c r="F67" s="8"/>
      <c r="G67" s="8"/>
      <c r="H67" s="8"/>
      <c r="I67" s="8"/>
      <c r="J67" s="8"/>
      <c r="K67" s="8"/>
      <c r="M67" s="9"/>
      <c r="N67" s="9"/>
      <c r="O67" s="9"/>
    </row>
    <row r="68" spans="1:15" ht="12.6" customHeight="1" x14ac:dyDescent="0.25">
      <c r="A68" s="8"/>
      <c r="B68" s="8"/>
      <c r="C68" s="42"/>
      <c r="D68" s="8"/>
      <c r="E68" s="8"/>
      <c r="F68" s="8"/>
      <c r="G68" s="8"/>
      <c r="H68" s="8"/>
      <c r="I68" s="8"/>
      <c r="J68" s="8"/>
      <c r="K68" s="8"/>
      <c r="M68" s="9"/>
      <c r="N68" s="9"/>
      <c r="O68" s="9"/>
    </row>
    <row r="69" spans="1:15" ht="12.6" customHeight="1" x14ac:dyDescent="0.25">
      <c r="A69" s="8"/>
      <c r="B69" s="8"/>
      <c r="C69" s="42"/>
      <c r="D69" s="8"/>
      <c r="E69" s="8"/>
      <c r="F69" s="8"/>
      <c r="G69" s="8"/>
      <c r="H69" s="8"/>
      <c r="I69" s="8"/>
      <c r="J69" s="8"/>
      <c r="K69" s="8"/>
      <c r="M69" s="9"/>
      <c r="N69" s="9"/>
      <c r="O69" s="9"/>
    </row>
    <row r="70" spans="1:15" ht="12.6" customHeight="1" x14ac:dyDescent="0.25">
      <c r="A70" s="8"/>
      <c r="B70" s="8"/>
      <c r="C70" s="42"/>
      <c r="D70" s="8"/>
      <c r="E70" s="8"/>
      <c r="F70" s="8"/>
      <c r="G70" s="8"/>
      <c r="H70" s="8"/>
      <c r="I70" s="8"/>
      <c r="J70" s="8"/>
      <c r="K70" s="8"/>
      <c r="M70" s="9"/>
      <c r="N70" s="9"/>
      <c r="O70" s="9"/>
    </row>
    <row r="71" spans="1:15" ht="12.6" customHeight="1" x14ac:dyDescent="0.25">
      <c r="A71" s="8"/>
      <c r="B71" s="8"/>
      <c r="C71" s="42"/>
      <c r="D71" s="8"/>
      <c r="E71" s="8"/>
      <c r="F71" s="8"/>
      <c r="G71" s="8"/>
      <c r="H71" s="8"/>
      <c r="I71" s="8"/>
      <c r="J71" s="8"/>
      <c r="K71" s="8"/>
      <c r="M71" s="9"/>
      <c r="N71" s="9"/>
      <c r="O71" s="9"/>
    </row>
    <row r="72" spans="1:15" ht="12.6" customHeight="1" x14ac:dyDescent="0.25">
      <c r="A72" s="8"/>
      <c r="B72" s="8"/>
      <c r="C72" s="42"/>
      <c r="D72" s="8"/>
      <c r="E72" s="8"/>
      <c r="F72" s="8"/>
      <c r="G72" s="8"/>
      <c r="H72" s="8"/>
      <c r="I72" s="8"/>
      <c r="J72" s="8"/>
      <c r="K72" s="8"/>
      <c r="M72" s="9"/>
      <c r="N72" s="9"/>
      <c r="O72" s="9"/>
    </row>
    <row r="73" spans="1:15" ht="12.6" customHeight="1" x14ac:dyDescent="0.25">
      <c r="A73" s="8"/>
      <c r="B73" s="8"/>
      <c r="C73" s="42"/>
      <c r="D73" s="8"/>
      <c r="E73" s="8"/>
      <c r="F73" s="8"/>
      <c r="G73" s="8"/>
      <c r="H73" s="8"/>
      <c r="I73" s="8"/>
      <c r="J73" s="8"/>
      <c r="K73" s="8"/>
      <c r="M73" s="9"/>
      <c r="N73" s="9"/>
      <c r="O73" s="9"/>
    </row>
    <row r="74" spans="1:15" ht="12.6" customHeight="1" x14ac:dyDescent="0.25">
      <c r="A74" s="8"/>
      <c r="B74" s="8"/>
      <c r="C74" s="42"/>
      <c r="D74" s="8"/>
      <c r="E74" s="8"/>
      <c r="F74" s="8"/>
      <c r="G74" s="8"/>
      <c r="H74" s="8"/>
      <c r="I74" s="8"/>
      <c r="J74" s="8"/>
      <c r="K74" s="8"/>
      <c r="M74" s="9"/>
      <c r="N74" s="9"/>
      <c r="O74" s="9"/>
    </row>
    <row r="75" spans="1:15" ht="12.6" customHeight="1" x14ac:dyDescent="0.25">
      <c r="A75" s="8"/>
      <c r="B75" s="8"/>
      <c r="C75" s="42"/>
      <c r="D75" s="8"/>
      <c r="E75" s="8"/>
      <c r="F75" s="8"/>
      <c r="G75" s="8"/>
      <c r="H75" s="8"/>
      <c r="I75" s="8"/>
      <c r="J75" s="8"/>
      <c r="K75" s="8"/>
      <c r="M75" s="9"/>
      <c r="N75" s="9"/>
      <c r="O75" s="9"/>
    </row>
    <row r="76" spans="1:15" ht="12.6" customHeight="1" x14ac:dyDescent="0.25">
      <c r="A76" s="8"/>
      <c r="B76" s="8"/>
      <c r="C76" s="42"/>
      <c r="D76" s="8"/>
      <c r="E76" s="8"/>
      <c r="F76" s="8"/>
      <c r="G76" s="8"/>
      <c r="H76" s="8"/>
      <c r="I76" s="8"/>
      <c r="J76" s="8"/>
      <c r="K76" s="8"/>
      <c r="M76" s="9"/>
      <c r="N76" s="9"/>
      <c r="O76" s="9"/>
    </row>
    <row r="77" spans="1:15" ht="12.6" customHeight="1" x14ac:dyDescent="0.25">
      <c r="A77" s="8"/>
      <c r="B77" s="8"/>
      <c r="C77" s="42"/>
      <c r="D77" s="8"/>
      <c r="E77" s="8"/>
      <c r="F77" s="8"/>
      <c r="G77" s="8"/>
      <c r="H77" s="8"/>
      <c r="I77" s="8"/>
      <c r="J77" s="8"/>
      <c r="K77" s="8"/>
      <c r="M77" s="9"/>
      <c r="N77" s="9"/>
      <c r="O77" s="9"/>
    </row>
    <row r="78" spans="1:15" ht="12.6" customHeight="1" x14ac:dyDescent="0.25">
      <c r="A78" s="8"/>
      <c r="B78" s="8"/>
      <c r="C78" s="42"/>
      <c r="D78" s="8"/>
      <c r="E78" s="8"/>
      <c r="F78" s="8"/>
      <c r="G78" s="8"/>
      <c r="H78" s="8"/>
      <c r="I78" s="8"/>
      <c r="J78" s="8"/>
      <c r="K78" s="8"/>
      <c r="M78" s="9"/>
      <c r="N78" s="9"/>
      <c r="O78" s="9"/>
    </row>
  </sheetData>
  <sortState ref="A3:T30">
    <sortCondition descending="1" ref="R12"/>
  </sortState>
  <mergeCells count="5">
    <mergeCell ref="D1:M1"/>
    <mergeCell ref="N1:O1"/>
    <mergeCell ref="U1:U2"/>
    <mergeCell ref="V1:V2"/>
    <mergeCell ref="W1:W2"/>
  </mergeCells>
  <conditionalFormatting sqref="D3:K30">
    <cfRule type="cellIs" dxfId="10" priority="29" operator="between">
      <formula>0.1</formula>
      <formula>1.99</formula>
    </cfRule>
    <cfRule type="cellIs" dxfId="9" priority="30" operator="equal">
      <formula>0</formula>
    </cfRule>
    <cfRule type="cellIs" dxfId="8" priority="31" operator="equal">
      <formula>2</formula>
    </cfRule>
  </conditionalFormatting>
  <conditionalFormatting sqref="N3:N30">
    <cfRule type="cellIs" dxfId="7" priority="20" operator="between">
      <formula>0.1</formula>
      <formula>59.9</formula>
    </cfRule>
    <cfRule type="cellIs" dxfId="6" priority="21" operator="equal">
      <formula>0</formula>
    </cfRule>
    <cfRule type="cellIs" dxfId="5" priority="22" operator="between">
      <formula>60</formula>
      <formula>79</formula>
    </cfRule>
    <cfRule type="cellIs" dxfId="4" priority="23" operator="between">
      <formula>80</formula>
      <formula>100</formula>
    </cfRule>
  </conditionalFormatting>
  <conditionalFormatting sqref="C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0">
    <cfRule type="cellIs" dxfId="3" priority="5" operator="between">
      <formula>0.1</formula>
      <formula>59.9</formula>
    </cfRule>
    <cfRule type="cellIs" dxfId="2" priority="6" operator="equal">
      <formula>0</formula>
    </cfRule>
    <cfRule type="cellIs" dxfId="1" priority="7" operator="between">
      <formula>60</formula>
      <formula>79</formula>
    </cfRule>
    <cfRule type="cellIs" dxfId="0" priority="8" operator="greaterThanOrEqual">
      <formula>80</formula>
    </cfRule>
  </conditionalFormatting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M3:M30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0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0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R3:R3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3:C3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U3:U3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V3:V3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W3:W3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O3:O30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2019-04-20T07:45:48Z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