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" i="2"/>
  <c r="T3" i="2"/>
  <c r="J11" i="1" l="1"/>
  <c r="M11" i="1" s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W4" i="2" l="1"/>
  <c r="W8" i="2"/>
  <c r="W15" i="2"/>
  <c r="W17" i="2"/>
  <c r="W16" i="2"/>
  <c r="W21" i="2"/>
  <c r="W24" i="2"/>
  <c r="W30" i="2"/>
  <c r="W29" i="2"/>
  <c r="W22" i="2"/>
  <c r="W5" i="2" l="1"/>
  <c r="W3" i="2"/>
  <c r="W26" i="2"/>
  <c r="W13" i="2"/>
  <c r="W6" i="2"/>
  <c r="W10" i="2"/>
  <c r="W25" i="2"/>
  <c r="W18" i="2"/>
  <c r="W9" i="2"/>
  <c r="W11" i="2"/>
  <c r="W7" i="2"/>
  <c r="W27" i="2"/>
  <c r="W20" i="2"/>
  <c r="W28" i="2"/>
  <c r="W14" i="2"/>
  <c r="W23" i="2"/>
  <c r="W19" i="2"/>
  <c r="W12" i="2"/>
  <c r="J19" i="1" l="1"/>
  <c r="M19" i="1" s="1"/>
  <c r="J16" i="1" l="1"/>
  <c r="M16" i="1" s="1"/>
  <c r="J4" i="1"/>
  <c r="M4" i="1" s="1"/>
  <c r="J5" i="1"/>
  <c r="M5" i="1" s="1"/>
  <c r="J14" i="1"/>
  <c r="M14" i="1" s="1"/>
  <c r="J6" i="1"/>
  <c r="M6" i="1" s="1"/>
  <c r="J10" i="1"/>
  <c r="M10" i="1" s="1"/>
  <c r="J9" i="1"/>
  <c r="M9" i="1" s="1"/>
  <c r="J12" i="1"/>
  <c r="M12" i="1" s="1"/>
  <c r="J7" i="1"/>
  <c r="M7" i="1" s="1"/>
  <c r="J3" i="1"/>
  <c r="M3" i="1" s="1"/>
  <c r="J17" i="1"/>
  <c r="M17" i="1" s="1"/>
  <c r="J20" i="1"/>
  <c r="M20" i="1" s="1"/>
  <c r="J13" i="1"/>
  <c r="M13" i="1" s="1"/>
  <c r="J8" i="1"/>
  <c r="M8" i="1" s="1"/>
  <c r="J21" i="1"/>
  <c r="M21" i="1" s="1"/>
  <c r="J24" i="1"/>
  <c r="M24" i="1" s="1"/>
  <c r="J26" i="1"/>
  <c r="M26" i="1" s="1"/>
  <c r="J23" i="1"/>
  <c r="M23" i="1" s="1"/>
  <c r="J28" i="1"/>
  <c r="M28" i="1" s="1"/>
  <c r="J27" i="1"/>
  <c r="M27" i="1" s="1"/>
  <c r="J25" i="1"/>
  <c r="M25" i="1" s="1"/>
  <c r="J30" i="1"/>
  <c r="M30" i="1" s="1"/>
  <c r="J29" i="1"/>
  <c r="M29" i="1" s="1"/>
  <c r="J18" i="1"/>
  <c r="M18" i="1" s="1"/>
  <c r="J22" i="1"/>
  <c r="M22" i="1" s="1"/>
  <c r="J15" i="1"/>
  <c r="M15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<sst xmlns="http://schemas.openxmlformats.org/spreadsheetml/2006/main" count="109" uniqueCount="61">
  <si>
    <t>Adı</t>
  </si>
  <si>
    <t>Soyadı</t>
  </si>
  <si>
    <t>H5150017</t>
  </si>
  <si>
    <t>ÇELİK</t>
  </si>
  <si>
    <t>EMRE</t>
  </si>
  <si>
    <t>FURKAN</t>
  </si>
  <si>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</si>
  <si>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</si>
  <si>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</si>
  <si>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</si>
  <si>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</si>
  <si>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</si>
  <si>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</si>
  <si>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</si>
  <si>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</si>
  <si>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KARATEPE</t>
  </si>
  <si>
    <t>M</t>
  </si>
  <si>
    <t>BÜT PROJESİ</t>
  </si>
  <si>
    <t>BÜT NOTU</t>
  </si>
  <si>
    <t>DERS NOTU SONUÇ</t>
  </si>
  <si>
    <t>NO</t>
  </si>
  <si>
    <t>TANRISEVER</t>
  </si>
  <si>
    <t>H5170008</t>
  </si>
  <si>
    <t>BATUHAN</t>
  </si>
  <si>
    <t>TAHA</t>
  </si>
  <si>
    <t>KESKİN</t>
  </si>
  <si>
    <t>MUSA KEMAL</t>
  </si>
  <si>
    <t>DEMİRCİ</t>
  </si>
  <si>
    <t>ERTUĞRUL</t>
  </si>
  <si>
    <t>SÜÖREN</t>
  </si>
  <si>
    <t>EFKAN İDRİS</t>
  </si>
  <si>
    <t>CİNDİR</t>
  </si>
  <si>
    <t>BERKE</t>
  </si>
  <si>
    <t>SEÇKİN</t>
  </si>
  <si>
    <t>BURAK</t>
  </si>
  <si>
    <t>OSMAN</t>
  </si>
  <si>
    <t>CANSIZ</t>
  </si>
  <si>
    <t>ONUR</t>
  </si>
  <si>
    <t>KARAL</t>
  </si>
  <si>
    <t>RIZA FURKAN</t>
  </si>
  <si>
    <t>ŞAHİN</t>
  </si>
  <si>
    <t>HÜSEYİN CAN</t>
  </si>
  <si>
    <t>ERHAN</t>
  </si>
  <si>
    <t>KILIÇ</t>
  </si>
  <si>
    <t>ENES</t>
  </si>
  <si>
    <t>AHMET MUSTAFA</t>
  </si>
  <si>
    <t>TAVAR</t>
  </si>
  <si>
    <t>ALPER</t>
  </si>
  <si>
    <t>ŞENOL</t>
  </si>
  <si>
    <t>DEMİRCİOĞLU</t>
  </si>
  <si>
    <t>KARAKAYA</t>
  </si>
  <si>
    <t>BONUS</t>
  </si>
  <si>
    <t>DEVAM DURUMU (%30)</t>
  </si>
  <si>
    <t>PROJE (%70)</t>
  </si>
  <si>
    <t>DEVAM DURUMU</t>
  </si>
  <si>
    <t>ODEV</t>
  </si>
  <si>
    <t>PROJE</t>
  </si>
  <si>
    <t>LAB</t>
  </si>
  <si>
    <t>KIZIL</t>
  </si>
  <si>
    <t>CİLO</t>
  </si>
  <si>
    <t>YUSUF 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</si>
</sst>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horizontal="center" wrapText="1"/>
    </xf>
    <xf numFmtId="2" fontId="4" fillId="0" borderId="15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1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164" fontId="7" fillId="0" borderId="9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76"/>
  <sheetViews>
    <sheetView topLeftCell="B1" zoomScale="122" zoomScaleNormal="145" workbookViewId="0">
      <pane ySplit="2" topLeftCell="A3" activePane="bottomLeft" state="frozen"/>
      <selection pane="bottomLeft" activeCell="I13" sqref="I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3.21875" style="2" bestFit="1" customWidth="1"/>
    <col min="5" max="5" width="3.21875" style="69" bestFit="1" customWidth="1"/>
    <col min="6" max="7" width="2.44140625" style="2" bestFit="1" customWidth="1"/>
    <col min="8" max="8" width="2.44140625" style="42" bestFit="1" customWidth="1"/>
    <col min="9" max="9" width="2.44140625" style="1" bestFit="1" customWidth="1"/>
    <col min="10" max="10" width="5.77734375" style="1" bestFit="1" customWidth="1"/>
    <col min="11" max="11" width="7" style="1" bestFit="1" customWidth="1"/>
    <col min="12" max="12" width="7" style="1" customWidth="1"/>
    <col min="13" max="13" width="5.77734375" style="1" customWidth="1"/>
    <col min="14" max="16384" width="8.88671875" style="1"/>
  </cols>
  <sheetData>
    <row r="1" spans="1:14" s="4" customFormat="1" ht="22.2" customHeight="1" thickBot="1" x14ac:dyDescent="0.3">
      <c r="A1" s="25"/>
      <c r="B1" s="15"/>
      <c r="C1" s="24"/>
      <c r="D1" s="70" t="s">
        <v>52</v>
      </c>
      <c r="E1" s="71"/>
      <c r="F1" s="71"/>
      <c r="G1" s="71"/>
      <c r="H1" s="71"/>
      <c r="I1" s="71"/>
      <c r="J1" s="35">
        <v>5</v>
      </c>
      <c r="K1" s="14" t="s">
        <v>53</v>
      </c>
      <c r="L1" s="31" t="s">
        <v>51</v>
      </c>
      <c r="M1" s="16" t="s">
        <v>8</v>
      </c>
    </row>
    <row r="2" spans="1:14" s="5" customFormat="1" ht="11.4" customHeight="1" x14ac:dyDescent="0.25">
      <c r="A2" s="19" t="s">
        <v>20</v>
      </c>
      <c r="B2" s="10" t="s">
        <v>0</v>
      </c>
      <c r="C2" s="20" t="s">
        <v>1</v>
      </c>
      <c r="D2" s="21">
        <v>1</v>
      </c>
      <c r="E2" s="39">
        <v>2</v>
      </c>
      <c r="F2" s="22">
        <v>3</v>
      </c>
      <c r="G2" s="22">
        <v>4</v>
      </c>
      <c r="H2" s="39">
        <v>5</v>
      </c>
      <c r="I2" s="22" t="s">
        <v>16</v>
      </c>
      <c r="J2" s="23" t="s">
        <v>7</v>
      </c>
      <c r="K2" s="21" t="s">
        <v>10</v>
      </c>
      <c r="L2" s="33" t="s">
        <v>14</v>
      </c>
      <c r="M2" s="16" t="s">
        <v>9</v>
      </c>
    </row>
    <row r="3" spans="1:14" ht="12.6" customHeight="1" x14ac:dyDescent="0.25">
      <c r="A3" s="17"/>
      <c r="B3" s="3" t="s">
        <v>34</v>
      </c>
      <c r="C3" s="11" t="s">
        <v>15</v>
      </c>
      <c r="D3" s="12">
        <v>2</v>
      </c>
      <c r="E3" s="65">
        <v>0</v>
      </c>
      <c r="F3" s="7">
        <v>0</v>
      </c>
      <c r="G3" s="7">
        <v>1.5</v>
      </c>
      <c r="H3" s="40">
        <v>1.5</v>
      </c>
      <c r="I3" s="37">
        <v>0</v>
      </c>
      <c r="J3" s="13">
        <f t="shared" ref="J3:J30" si="0">SUM(D3:H3)*50/(J$1-I3)</f>
        <v>50</v>
      </c>
      <c r="K3" s="6">
        <v>98</v>
      </c>
      <c r="L3" s="34">
        <v>16</v>
      </c>
      <c r="M3" s="18">
        <f t="shared" ref="M3:M30" si="1">J3*0.3+K3*0.7+L3</f>
        <v>99.6</v>
      </c>
    </row>
    <row r="4" spans="1:14" ht="12.6" customHeight="1" x14ac:dyDescent="0.25">
      <c r="A4" s="17" t="s">
        <v>22</v>
      </c>
      <c r="B4" s="3" t="s">
        <v>4</v>
      </c>
      <c r="C4" s="11" t="s">
        <v>21</v>
      </c>
      <c r="D4" s="12">
        <v>2</v>
      </c>
      <c r="E4" s="65">
        <v>2</v>
      </c>
      <c r="F4" s="7">
        <v>2</v>
      </c>
      <c r="G4" s="7">
        <v>2</v>
      </c>
      <c r="H4" s="40">
        <v>2</v>
      </c>
      <c r="I4" s="37">
        <v>0</v>
      </c>
      <c r="J4" s="13">
        <f t="shared" si="0"/>
        <v>100</v>
      </c>
      <c r="K4" s="6">
        <v>67</v>
      </c>
      <c r="L4" s="34">
        <v>16</v>
      </c>
      <c r="M4" s="18">
        <f t="shared" si="1"/>
        <v>92.9</v>
      </c>
    </row>
    <row r="5" spans="1:14" ht="12.6" customHeight="1" x14ac:dyDescent="0.25">
      <c r="A5" s="17"/>
      <c r="B5" s="3" t="s">
        <v>24</v>
      </c>
      <c r="C5" s="11" t="s">
        <v>25</v>
      </c>
      <c r="D5" s="12">
        <v>2</v>
      </c>
      <c r="E5" s="65">
        <v>2</v>
      </c>
      <c r="F5" s="7">
        <v>2</v>
      </c>
      <c r="G5" s="7">
        <v>2</v>
      </c>
      <c r="H5" s="40">
        <v>0</v>
      </c>
      <c r="I5" s="37">
        <v>0</v>
      </c>
      <c r="J5" s="13">
        <f t="shared" si="0"/>
        <v>80</v>
      </c>
      <c r="K5" s="6">
        <v>75</v>
      </c>
      <c r="L5" s="34">
        <v>16</v>
      </c>
      <c r="M5" s="18">
        <f t="shared" si="1"/>
        <v>92.5</v>
      </c>
    </row>
    <row r="6" spans="1:14" ht="12.6" customHeight="1" x14ac:dyDescent="0.25">
      <c r="A6" s="17"/>
      <c r="B6" s="3" t="s">
        <v>35</v>
      </c>
      <c r="C6" s="11" t="s">
        <v>36</v>
      </c>
      <c r="D6" s="12">
        <v>0.9</v>
      </c>
      <c r="E6" s="65">
        <v>2</v>
      </c>
      <c r="F6" s="7">
        <v>1.5</v>
      </c>
      <c r="G6" s="7">
        <v>0</v>
      </c>
      <c r="H6" s="40">
        <v>2</v>
      </c>
      <c r="I6" s="37">
        <v>0</v>
      </c>
      <c r="J6" s="13">
        <f t="shared" si="0"/>
        <v>64</v>
      </c>
      <c r="K6" s="6">
        <v>77</v>
      </c>
      <c r="L6" s="34">
        <v>16</v>
      </c>
      <c r="M6" s="18">
        <f t="shared" si="1"/>
        <v>89.1</v>
      </c>
    </row>
    <row r="7" spans="1:14" ht="12.6" customHeight="1" x14ac:dyDescent="0.25">
      <c r="A7" s="17"/>
      <c r="B7" s="3" t="s">
        <v>37</v>
      </c>
      <c r="C7" s="11" t="s">
        <v>38</v>
      </c>
      <c r="D7" s="12">
        <v>0</v>
      </c>
      <c r="E7" s="65">
        <v>2</v>
      </c>
      <c r="F7" s="7">
        <v>0</v>
      </c>
      <c r="G7" s="7">
        <v>2</v>
      </c>
      <c r="H7" s="40">
        <v>2</v>
      </c>
      <c r="I7" s="37">
        <v>0</v>
      </c>
      <c r="J7" s="13">
        <f t="shared" si="0"/>
        <v>60</v>
      </c>
      <c r="K7" s="6">
        <v>78</v>
      </c>
      <c r="L7" s="34">
        <v>16</v>
      </c>
      <c r="M7" s="18">
        <f t="shared" si="1"/>
        <v>88.6</v>
      </c>
    </row>
    <row r="8" spans="1:14" ht="12.6" customHeight="1" x14ac:dyDescent="0.25">
      <c r="A8" s="17"/>
      <c r="B8" s="3" t="s">
        <v>26</v>
      </c>
      <c r="C8" s="11" t="s">
        <v>27</v>
      </c>
      <c r="D8" s="12">
        <v>2</v>
      </c>
      <c r="E8" s="65">
        <v>2</v>
      </c>
      <c r="F8" s="7">
        <v>2</v>
      </c>
      <c r="G8" s="7">
        <v>1.5</v>
      </c>
      <c r="H8" s="40">
        <v>0</v>
      </c>
      <c r="I8" s="37">
        <v>0</v>
      </c>
      <c r="J8" s="13">
        <f t="shared" si="0"/>
        <v>75</v>
      </c>
      <c r="K8" s="6">
        <v>70</v>
      </c>
      <c r="L8" s="34">
        <v>16</v>
      </c>
      <c r="M8" s="18">
        <f t="shared" si="1"/>
        <v>87.5</v>
      </c>
    </row>
    <row r="9" spans="1:14" ht="12.6" customHeight="1" x14ac:dyDescent="0.25">
      <c r="A9" s="17"/>
      <c r="B9" s="3" t="s">
        <v>23</v>
      </c>
      <c r="C9" s="11" t="s">
        <v>58</v>
      </c>
      <c r="D9" s="12">
        <v>2</v>
      </c>
      <c r="E9" s="65">
        <v>2</v>
      </c>
      <c r="F9" s="7">
        <v>2</v>
      </c>
      <c r="G9" s="7">
        <v>0</v>
      </c>
      <c r="H9" s="40">
        <v>0</v>
      </c>
      <c r="I9" s="37">
        <v>0</v>
      </c>
      <c r="J9" s="13">
        <f t="shared" si="0"/>
        <v>60</v>
      </c>
      <c r="K9" s="6">
        <v>75</v>
      </c>
      <c r="L9" s="34">
        <v>16</v>
      </c>
      <c r="M9" s="18">
        <f t="shared" si="1"/>
        <v>86.5</v>
      </c>
    </row>
    <row r="10" spans="1:14" ht="12.6" customHeight="1" x14ac:dyDescent="0.25">
      <c r="A10" s="17"/>
      <c r="B10" s="3" t="s">
        <v>32</v>
      </c>
      <c r="C10" s="11" t="s">
        <v>33</v>
      </c>
      <c r="D10" s="12">
        <v>2</v>
      </c>
      <c r="E10" s="65">
        <v>2</v>
      </c>
      <c r="F10" s="7">
        <v>1.5</v>
      </c>
      <c r="G10" s="7">
        <v>2</v>
      </c>
      <c r="H10" s="40">
        <v>2</v>
      </c>
      <c r="I10" s="37">
        <v>0</v>
      </c>
      <c r="J10" s="13">
        <f t="shared" si="0"/>
        <v>95</v>
      </c>
      <c r="K10" s="6">
        <v>56</v>
      </c>
      <c r="L10" s="34">
        <v>16</v>
      </c>
      <c r="M10" s="18">
        <f t="shared" si="1"/>
        <v>83.699999999999989</v>
      </c>
    </row>
    <row r="11" spans="1:14" ht="12.6" customHeight="1" x14ac:dyDescent="0.25">
      <c r="A11" s="17" t="s">
        <v>2</v>
      </c>
      <c r="B11" s="3" t="s">
        <v>5</v>
      </c>
      <c r="C11" s="11" t="s">
        <v>3</v>
      </c>
      <c r="D11" s="12">
        <v>1.5</v>
      </c>
      <c r="E11" s="65">
        <v>0</v>
      </c>
      <c r="F11" s="7">
        <v>2</v>
      </c>
      <c r="G11" s="7">
        <v>0</v>
      </c>
      <c r="H11" s="40">
        <v>1.8</v>
      </c>
      <c r="I11" s="37">
        <v>0</v>
      </c>
      <c r="J11" s="13">
        <f t="shared" si="0"/>
        <v>53</v>
      </c>
      <c r="K11" s="6">
        <v>58</v>
      </c>
      <c r="L11" s="34">
        <v>16</v>
      </c>
      <c r="M11" s="18">
        <f t="shared" si="1"/>
        <v>72.5</v>
      </c>
      <c r="N11" s="1" t="s">
        <v>11</v>
      </c>
    </row>
    <row r="12" spans="1:14" ht="12.6" customHeight="1" x14ac:dyDescent="0.25">
      <c r="A12" s="17"/>
      <c r="B12" s="3" t="s">
        <v>30</v>
      </c>
      <c r="C12" s="11" t="s">
        <v>31</v>
      </c>
      <c r="D12" s="12">
        <v>2</v>
      </c>
      <c r="E12" s="65">
        <v>0.5</v>
      </c>
      <c r="F12" s="7">
        <v>0</v>
      </c>
      <c r="G12" s="7">
        <v>1.4</v>
      </c>
      <c r="H12" s="40">
        <v>0</v>
      </c>
      <c r="I12" s="37">
        <v>0</v>
      </c>
      <c r="J12" s="13">
        <f t="shared" si="0"/>
        <v>39</v>
      </c>
      <c r="K12" s="6">
        <v>54</v>
      </c>
      <c r="L12" s="34">
        <v>16</v>
      </c>
      <c r="M12" s="18">
        <f t="shared" si="1"/>
        <v>65.5</v>
      </c>
    </row>
    <row r="13" spans="1:14" ht="12.6" customHeight="1" x14ac:dyDescent="0.25">
      <c r="A13" s="17"/>
      <c r="B13" s="3" t="s">
        <v>60</v>
      </c>
      <c r="C13" s="11" t="s">
        <v>59</v>
      </c>
      <c r="D13" s="12">
        <v>0</v>
      </c>
      <c r="E13" s="65">
        <v>0</v>
      </c>
      <c r="F13" s="7">
        <v>0</v>
      </c>
      <c r="G13" s="7">
        <v>0</v>
      </c>
      <c r="H13" s="40">
        <v>0</v>
      </c>
      <c r="I13" s="37">
        <v>0</v>
      </c>
      <c r="J13" s="13">
        <f t="shared" si="0"/>
        <v>0</v>
      </c>
      <c r="K13" s="6">
        <v>69</v>
      </c>
      <c r="L13" s="34">
        <v>16</v>
      </c>
      <c r="M13" s="18">
        <f t="shared" si="1"/>
        <v>64.3</v>
      </c>
    </row>
    <row r="14" spans="1:14" ht="12.6" customHeight="1" x14ac:dyDescent="0.25">
      <c r="A14" s="17"/>
      <c r="B14" s="3" t="s">
        <v>39</v>
      </c>
      <c r="C14" s="11" t="s">
        <v>40</v>
      </c>
      <c r="D14" s="12">
        <v>0</v>
      </c>
      <c r="E14" s="65">
        <v>2</v>
      </c>
      <c r="F14" s="7">
        <v>0</v>
      </c>
      <c r="G14" s="7">
        <v>2</v>
      </c>
      <c r="H14" s="40">
        <v>2</v>
      </c>
      <c r="I14" s="37">
        <v>0</v>
      </c>
      <c r="J14" s="13">
        <f t="shared" si="0"/>
        <v>60</v>
      </c>
      <c r="K14" s="6">
        <v>35</v>
      </c>
      <c r="L14" s="34">
        <v>16</v>
      </c>
      <c r="M14" s="18">
        <f t="shared" si="1"/>
        <v>58.5</v>
      </c>
    </row>
    <row r="15" spans="1:14" ht="12.6" customHeight="1" x14ac:dyDescent="0.25">
      <c r="A15" s="17"/>
      <c r="B15" s="3" t="s">
        <v>41</v>
      </c>
      <c r="C15" s="11" t="s">
        <v>50</v>
      </c>
      <c r="D15" s="12">
        <v>0</v>
      </c>
      <c r="E15" s="65">
        <v>2</v>
      </c>
      <c r="F15" s="7">
        <v>0</v>
      </c>
      <c r="G15" s="7">
        <v>2</v>
      </c>
      <c r="H15" s="40">
        <v>2</v>
      </c>
      <c r="I15" s="38">
        <v>1</v>
      </c>
      <c r="J15" s="13">
        <f t="shared" si="0"/>
        <v>75</v>
      </c>
      <c r="K15" s="6">
        <v>20</v>
      </c>
      <c r="L15" s="34">
        <v>16</v>
      </c>
      <c r="M15" s="18">
        <f t="shared" si="1"/>
        <v>52.5</v>
      </c>
      <c r="N15" s="9"/>
    </row>
    <row r="16" spans="1:14" ht="12.6" customHeight="1" x14ac:dyDescent="0.25">
      <c r="A16" s="17"/>
      <c r="B16" s="3" t="s">
        <v>28</v>
      </c>
      <c r="C16" s="11" t="s">
        <v>29</v>
      </c>
      <c r="D16" s="12">
        <v>2</v>
      </c>
      <c r="E16" s="65">
        <v>2</v>
      </c>
      <c r="F16" s="7">
        <v>0</v>
      </c>
      <c r="G16" s="7">
        <v>0</v>
      </c>
      <c r="H16" s="40">
        <v>0</v>
      </c>
      <c r="I16" s="37">
        <v>0</v>
      </c>
      <c r="J16" s="13">
        <f t="shared" si="0"/>
        <v>40</v>
      </c>
      <c r="K16" s="6">
        <v>34</v>
      </c>
      <c r="L16" s="34">
        <v>16</v>
      </c>
      <c r="M16" s="18">
        <f t="shared" si="1"/>
        <v>51.8</v>
      </c>
    </row>
    <row r="17" spans="1:14" ht="12.6" customHeight="1" x14ac:dyDescent="0.25">
      <c r="A17" s="17"/>
      <c r="B17" s="3" t="s">
        <v>47</v>
      </c>
      <c r="C17" s="11" t="s">
        <v>48</v>
      </c>
      <c r="D17" s="12">
        <v>0</v>
      </c>
      <c r="E17" s="65">
        <v>0</v>
      </c>
      <c r="F17" s="7">
        <v>1.5</v>
      </c>
      <c r="G17" s="7">
        <v>2</v>
      </c>
      <c r="H17" s="40">
        <v>0</v>
      </c>
      <c r="I17" s="37">
        <v>0</v>
      </c>
      <c r="J17" s="13">
        <f t="shared" si="0"/>
        <v>35</v>
      </c>
      <c r="K17" s="6">
        <v>10</v>
      </c>
      <c r="L17" s="34">
        <v>16</v>
      </c>
      <c r="M17" s="18">
        <f t="shared" si="1"/>
        <v>33.5</v>
      </c>
    </row>
    <row r="18" spans="1:14" s="36" customFormat="1" ht="12.6" customHeight="1" x14ac:dyDescent="0.25">
      <c r="A18" s="17"/>
      <c r="B18" s="3" t="s">
        <v>42</v>
      </c>
      <c r="C18" s="11" t="s">
        <v>43</v>
      </c>
      <c r="D18" s="12">
        <v>0</v>
      </c>
      <c r="E18" s="43">
        <v>2</v>
      </c>
      <c r="F18" s="12">
        <v>0</v>
      </c>
      <c r="G18" s="12">
        <v>2</v>
      </c>
      <c r="H18" s="40">
        <v>0</v>
      </c>
      <c r="I18" s="37">
        <v>0</v>
      </c>
      <c r="J18" s="13">
        <f t="shared" si="0"/>
        <v>40</v>
      </c>
      <c r="K18" s="6">
        <v>0</v>
      </c>
      <c r="L18" s="34">
        <v>16</v>
      </c>
      <c r="M18" s="18">
        <f t="shared" si="1"/>
        <v>28</v>
      </c>
      <c r="N18" s="1"/>
    </row>
    <row r="19" spans="1:14" ht="12.6" customHeight="1" x14ac:dyDescent="0.25">
      <c r="A19" s="17"/>
      <c r="B19" s="3" t="s">
        <v>45</v>
      </c>
      <c r="C19" s="11" t="s">
        <v>46</v>
      </c>
      <c r="D19" s="12">
        <v>0</v>
      </c>
      <c r="E19" s="43">
        <v>2</v>
      </c>
      <c r="F19" s="43">
        <v>0</v>
      </c>
      <c r="G19" s="43">
        <v>2</v>
      </c>
      <c r="H19" s="40">
        <v>0</v>
      </c>
      <c r="I19" s="37">
        <v>0</v>
      </c>
      <c r="J19" s="13">
        <f t="shared" si="0"/>
        <v>40</v>
      </c>
      <c r="K19" s="6">
        <v>0</v>
      </c>
      <c r="L19" s="34">
        <v>16</v>
      </c>
      <c r="M19" s="18">
        <f t="shared" si="1"/>
        <v>28</v>
      </c>
    </row>
    <row r="20" spans="1:14" s="36" customFormat="1" ht="12.6" customHeight="1" x14ac:dyDescent="0.25">
      <c r="A20" s="17"/>
      <c r="B20" s="3" t="s">
        <v>44</v>
      </c>
      <c r="C20" s="11" t="s">
        <v>49</v>
      </c>
      <c r="D20" s="12">
        <v>0</v>
      </c>
      <c r="E20" s="66">
        <v>2</v>
      </c>
      <c r="F20" s="12">
        <v>0</v>
      </c>
      <c r="G20" s="12">
        <v>0</v>
      </c>
      <c r="H20" s="40">
        <v>1.8</v>
      </c>
      <c r="I20" s="37">
        <v>0</v>
      </c>
      <c r="J20" s="13">
        <f t="shared" si="0"/>
        <v>38</v>
      </c>
      <c r="K20" s="6">
        <v>0</v>
      </c>
      <c r="L20" s="34">
        <v>16</v>
      </c>
      <c r="M20" s="18">
        <f t="shared" si="1"/>
        <v>27.4</v>
      </c>
      <c r="N20" s="1"/>
    </row>
    <row r="21" spans="1:14" ht="12.6" customHeight="1" x14ac:dyDescent="0.25">
      <c r="A21" s="17"/>
      <c r="B21" s="3"/>
      <c r="C21" s="11"/>
      <c r="D21" s="12"/>
      <c r="E21" s="66"/>
      <c r="F21" s="12"/>
      <c r="G21" s="12"/>
      <c r="H21" s="40"/>
      <c r="I21" s="37">
        <v>0</v>
      </c>
      <c r="J21" s="13">
        <f t="shared" si="0"/>
        <v>0</v>
      </c>
      <c r="K21" s="6"/>
      <c r="L21" s="34"/>
      <c r="M21" s="18">
        <f t="shared" si="1"/>
        <v>0</v>
      </c>
    </row>
    <row r="22" spans="1:14" s="53" customFormat="1" ht="12.6" customHeight="1" x14ac:dyDescent="0.25">
      <c r="A22" s="44"/>
      <c r="B22" s="45"/>
      <c r="C22" s="46"/>
      <c r="D22" s="47"/>
      <c r="E22" s="67"/>
      <c r="F22" s="47"/>
      <c r="G22" s="47"/>
      <c r="H22" s="48"/>
      <c r="I22" s="49">
        <v>0</v>
      </c>
      <c r="J22" s="50">
        <f t="shared" si="0"/>
        <v>0</v>
      </c>
      <c r="K22" s="51"/>
      <c r="L22" s="52"/>
      <c r="M22" s="18">
        <f t="shared" si="1"/>
        <v>0</v>
      </c>
    </row>
    <row r="23" spans="1:14" s="53" customFormat="1" ht="12.6" customHeight="1" x14ac:dyDescent="0.25">
      <c r="A23" s="44"/>
      <c r="B23" s="45"/>
      <c r="C23" s="46"/>
      <c r="D23" s="47"/>
      <c r="E23" s="67"/>
      <c r="F23" s="47"/>
      <c r="G23" s="47"/>
      <c r="H23" s="48"/>
      <c r="I23" s="49">
        <v>0</v>
      </c>
      <c r="J23" s="50">
        <f t="shared" si="0"/>
        <v>0</v>
      </c>
      <c r="K23" s="51"/>
      <c r="L23" s="52"/>
      <c r="M23" s="18">
        <f t="shared" si="1"/>
        <v>0</v>
      </c>
    </row>
    <row r="24" spans="1:14" s="53" customFormat="1" ht="12.6" customHeight="1" x14ac:dyDescent="0.25">
      <c r="A24" s="44"/>
      <c r="B24" s="45"/>
      <c r="C24" s="46"/>
      <c r="D24" s="47"/>
      <c r="E24" s="67"/>
      <c r="F24" s="47"/>
      <c r="G24" s="47"/>
      <c r="H24" s="48"/>
      <c r="I24" s="49">
        <v>0</v>
      </c>
      <c r="J24" s="50">
        <f t="shared" si="0"/>
        <v>0</v>
      </c>
      <c r="K24" s="51"/>
      <c r="L24" s="52"/>
      <c r="M24" s="18">
        <f t="shared" si="1"/>
        <v>0</v>
      </c>
    </row>
    <row r="25" spans="1:14" s="53" customFormat="1" ht="12.6" customHeight="1" x14ac:dyDescent="0.25">
      <c r="A25" s="44"/>
      <c r="B25" s="45"/>
      <c r="C25" s="46"/>
      <c r="D25" s="47"/>
      <c r="E25" s="67"/>
      <c r="F25" s="47"/>
      <c r="G25" s="47"/>
      <c r="H25" s="48"/>
      <c r="I25" s="49">
        <v>0</v>
      </c>
      <c r="J25" s="50">
        <f t="shared" si="0"/>
        <v>0</v>
      </c>
      <c r="K25" s="51"/>
      <c r="L25" s="52"/>
      <c r="M25" s="18">
        <f t="shared" si="1"/>
        <v>0</v>
      </c>
    </row>
    <row r="26" spans="1:14" s="53" customFormat="1" ht="12.6" customHeight="1" x14ac:dyDescent="0.25">
      <c r="A26" s="44"/>
      <c r="B26" s="45"/>
      <c r="C26" s="46"/>
      <c r="D26" s="47"/>
      <c r="E26" s="67"/>
      <c r="F26" s="47"/>
      <c r="G26" s="47"/>
      <c r="H26" s="48"/>
      <c r="I26" s="49">
        <v>0</v>
      </c>
      <c r="J26" s="50">
        <f t="shared" si="0"/>
        <v>0</v>
      </c>
      <c r="K26" s="51"/>
      <c r="L26" s="52"/>
      <c r="M26" s="18">
        <f t="shared" si="1"/>
        <v>0</v>
      </c>
    </row>
    <row r="27" spans="1:14" s="53" customFormat="1" ht="12.6" customHeight="1" x14ac:dyDescent="0.25">
      <c r="A27" s="44"/>
      <c r="B27" s="45"/>
      <c r="C27" s="46"/>
      <c r="D27" s="47"/>
      <c r="E27" s="67"/>
      <c r="F27" s="47"/>
      <c r="G27" s="47"/>
      <c r="H27" s="48"/>
      <c r="I27" s="49">
        <v>0</v>
      </c>
      <c r="J27" s="50">
        <f t="shared" si="0"/>
        <v>0</v>
      </c>
      <c r="K27" s="51"/>
      <c r="L27" s="52"/>
      <c r="M27" s="18">
        <f t="shared" si="1"/>
        <v>0</v>
      </c>
    </row>
    <row r="28" spans="1:14" s="53" customFormat="1" ht="12.6" customHeight="1" x14ac:dyDescent="0.25">
      <c r="A28" s="44"/>
      <c r="B28" s="45"/>
      <c r="C28" s="46"/>
      <c r="D28" s="47"/>
      <c r="E28" s="67"/>
      <c r="F28" s="47"/>
      <c r="G28" s="47"/>
      <c r="H28" s="48"/>
      <c r="I28" s="49">
        <v>0</v>
      </c>
      <c r="J28" s="50">
        <f t="shared" si="0"/>
        <v>0</v>
      </c>
      <c r="K28" s="51"/>
      <c r="L28" s="52"/>
      <c r="M28" s="18">
        <f t="shared" si="1"/>
        <v>0</v>
      </c>
    </row>
    <row r="29" spans="1:14" s="53" customFormat="1" ht="12.6" customHeight="1" x14ac:dyDescent="0.25">
      <c r="A29" s="44"/>
      <c r="B29" s="45"/>
      <c r="C29" s="46"/>
      <c r="D29" s="47"/>
      <c r="E29" s="67"/>
      <c r="F29" s="47"/>
      <c r="G29" s="47"/>
      <c r="H29" s="48"/>
      <c r="I29" s="49">
        <v>0</v>
      </c>
      <c r="J29" s="50">
        <f t="shared" si="0"/>
        <v>0</v>
      </c>
      <c r="K29" s="51"/>
      <c r="L29" s="52"/>
      <c r="M29" s="18">
        <f t="shared" si="1"/>
        <v>0</v>
      </c>
    </row>
    <row r="30" spans="1:14" s="54" customFormat="1" ht="12.6" customHeight="1" x14ac:dyDescent="0.25">
      <c r="A30" s="44"/>
      <c r="B30" s="45"/>
      <c r="C30" s="46"/>
      <c r="D30" s="47"/>
      <c r="E30" s="67"/>
      <c r="F30" s="47"/>
      <c r="G30" s="47"/>
      <c r="H30" s="48"/>
      <c r="I30" s="49">
        <v>0</v>
      </c>
      <c r="J30" s="50">
        <f t="shared" si="0"/>
        <v>0</v>
      </c>
      <c r="K30" s="51"/>
      <c r="L30" s="52"/>
      <c r="M30" s="18">
        <f t="shared" si="1"/>
        <v>0</v>
      </c>
      <c r="N30" s="53"/>
    </row>
    <row r="31" spans="1:14" ht="12.6" customHeight="1" x14ac:dyDescent="0.25">
      <c r="A31" s="8"/>
      <c r="B31" s="8"/>
      <c r="C31" s="8"/>
      <c r="D31" s="8"/>
      <c r="E31" s="68"/>
      <c r="F31" s="8"/>
      <c r="G31" s="8"/>
      <c r="H31" s="41"/>
      <c r="I31" s="9"/>
      <c r="J31" s="9"/>
    </row>
    <row r="32" spans="1:14" ht="12.6" customHeight="1" x14ac:dyDescent="0.25">
      <c r="A32" s="8"/>
      <c r="B32" s="8"/>
      <c r="C32" s="8"/>
      <c r="D32" s="8"/>
      <c r="E32" s="68"/>
      <c r="F32" s="8"/>
      <c r="G32" s="8"/>
      <c r="H32" s="41"/>
      <c r="I32" s="9"/>
      <c r="J32" s="9"/>
    </row>
    <row r="33" spans="1:10" ht="12.6" customHeight="1" x14ac:dyDescent="0.25">
      <c r="A33" s="8"/>
      <c r="B33" s="8"/>
      <c r="C33" s="8"/>
      <c r="D33" s="8"/>
      <c r="E33" s="68"/>
      <c r="F33" s="8"/>
      <c r="G33" s="8"/>
      <c r="H33" s="41"/>
      <c r="I33" s="9"/>
      <c r="J33" s="9"/>
    </row>
    <row r="34" spans="1:10" ht="12.6" customHeight="1" x14ac:dyDescent="0.25">
      <c r="A34" s="8"/>
      <c r="B34" s="8"/>
      <c r="C34" s="8"/>
      <c r="D34" s="8"/>
      <c r="E34" s="68"/>
      <c r="F34" s="8"/>
      <c r="G34" s="8"/>
      <c r="H34" s="41"/>
      <c r="I34" s="9"/>
      <c r="J34" s="9"/>
    </row>
    <row r="35" spans="1:10" ht="12.6" customHeight="1" x14ac:dyDescent="0.25">
      <c r="A35" s="8"/>
      <c r="B35" s="8"/>
      <c r="C35" s="8"/>
      <c r="D35" s="8"/>
      <c r="E35" s="68"/>
      <c r="F35" s="8"/>
      <c r="G35" s="8"/>
      <c r="H35" s="41"/>
      <c r="I35" s="9"/>
      <c r="J35" s="9"/>
    </row>
    <row r="36" spans="1:10" ht="12.6" customHeight="1" x14ac:dyDescent="0.25">
      <c r="A36" s="8"/>
      <c r="B36" s="8"/>
      <c r="C36" s="8"/>
      <c r="D36" s="8"/>
      <c r="E36" s="68"/>
      <c r="F36" s="8"/>
      <c r="G36" s="8"/>
      <c r="H36" s="41"/>
      <c r="I36" s="9"/>
      <c r="J36" s="9"/>
    </row>
    <row r="37" spans="1:10" ht="12.6" customHeight="1" x14ac:dyDescent="0.25">
      <c r="A37" s="8"/>
      <c r="B37" s="8"/>
      <c r="C37" s="8"/>
      <c r="D37" s="8"/>
      <c r="E37" s="68"/>
      <c r="F37" s="8"/>
      <c r="G37" s="8"/>
      <c r="H37" s="41"/>
      <c r="I37" s="9"/>
      <c r="J37" s="9"/>
    </row>
    <row r="38" spans="1:10" ht="12.6" customHeight="1" x14ac:dyDescent="0.25">
      <c r="A38" s="8"/>
      <c r="B38" s="8"/>
      <c r="C38" s="8"/>
      <c r="D38" s="8"/>
      <c r="E38" s="68"/>
      <c r="F38" s="8"/>
      <c r="G38" s="8"/>
      <c r="H38" s="41"/>
      <c r="I38" s="9"/>
      <c r="J38" s="9"/>
    </row>
    <row r="39" spans="1:10" ht="12.6" customHeight="1" x14ac:dyDescent="0.25">
      <c r="A39" s="8"/>
      <c r="B39" s="8"/>
      <c r="C39" s="8"/>
      <c r="D39" s="8"/>
      <c r="E39" s="68"/>
      <c r="F39" s="8"/>
      <c r="G39" s="8"/>
      <c r="H39" s="41"/>
      <c r="I39" s="9"/>
      <c r="J39" s="9"/>
    </row>
    <row r="40" spans="1:10" ht="12.6" customHeight="1" x14ac:dyDescent="0.25">
      <c r="A40" s="8"/>
      <c r="B40" s="8"/>
      <c r="C40" s="8"/>
      <c r="D40" s="8"/>
      <c r="E40" s="68"/>
      <c r="F40" s="8"/>
      <c r="G40" s="8"/>
      <c r="H40" s="41"/>
      <c r="I40" s="9"/>
      <c r="J40" s="9"/>
    </row>
    <row r="41" spans="1:10" ht="12.6" customHeight="1" x14ac:dyDescent="0.25">
      <c r="A41" s="8"/>
      <c r="B41" s="8"/>
      <c r="C41" s="8"/>
      <c r="D41" s="8"/>
      <c r="E41" s="68"/>
      <c r="F41" s="8"/>
      <c r="G41" s="8"/>
      <c r="H41" s="41"/>
      <c r="I41" s="9"/>
      <c r="J41" s="9"/>
    </row>
    <row r="42" spans="1:10" ht="12.6" customHeight="1" x14ac:dyDescent="0.25">
      <c r="A42" s="8"/>
      <c r="B42" s="8"/>
      <c r="C42" s="8"/>
      <c r="D42" s="8"/>
      <c r="E42" s="68"/>
      <c r="F42" s="8"/>
      <c r="G42" s="8"/>
      <c r="H42" s="41"/>
      <c r="I42" s="9"/>
      <c r="J42" s="9"/>
    </row>
    <row r="43" spans="1:10" ht="12.6" customHeight="1" x14ac:dyDescent="0.25">
      <c r="A43" s="8"/>
      <c r="B43" s="8"/>
      <c r="C43" s="8"/>
      <c r="D43" s="8"/>
      <c r="E43" s="68"/>
      <c r="F43" s="8"/>
      <c r="G43" s="8"/>
      <c r="H43" s="41"/>
      <c r="I43" s="9"/>
      <c r="J43" s="9"/>
    </row>
    <row r="44" spans="1:10" ht="12.6" customHeight="1" x14ac:dyDescent="0.25">
      <c r="A44" s="8"/>
      <c r="B44" s="8"/>
      <c r="C44" s="8"/>
      <c r="D44" s="8"/>
      <c r="E44" s="68"/>
      <c r="F44" s="8"/>
      <c r="G44" s="8"/>
      <c r="H44" s="41"/>
      <c r="I44" s="9"/>
      <c r="J44" s="9"/>
    </row>
    <row r="45" spans="1:10" ht="12.6" customHeight="1" x14ac:dyDescent="0.25">
      <c r="A45" s="8"/>
      <c r="B45" s="8"/>
      <c r="C45" s="8"/>
      <c r="D45" s="8"/>
      <c r="E45" s="68"/>
      <c r="F45" s="8"/>
      <c r="G45" s="8"/>
      <c r="H45" s="41"/>
      <c r="I45" s="9"/>
      <c r="J45" s="9"/>
    </row>
    <row r="46" spans="1:10" ht="12.6" customHeight="1" x14ac:dyDescent="0.25">
      <c r="A46" s="8"/>
      <c r="B46" s="8"/>
      <c r="C46" s="8"/>
      <c r="D46" s="8"/>
      <c r="E46" s="68"/>
      <c r="F46" s="8"/>
      <c r="G46" s="8"/>
      <c r="H46" s="41"/>
      <c r="I46" s="9"/>
      <c r="J46" s="9"/>
    </row>
    <row r="47" spans="1:10" ht="12.6" customHeight="1" x14ac:dyDescent="0.25">
      <c r="A47" s="8"/>
      <c r="B47" s="8"/>
      <c r="C47" s="8"/>
      <c r="D47" s="8"/>
      <c r="E47" s="68"/>
      <c r="F47" s="8"/>
      <c r="G47" s="8"/>
      <c r="H47" s="41"/>
      <c r="I47" s="9"/>
      <c r="J47" s="9"/>
    </row>
    <row r="48" spans="1:10" ht="12.6" customHeight="1" x14ac:dyDescent="0.25">
      <c r="A48" s="8"/>
      <c r="B48" s="8"/>
      <c r="C48" s="8"/>
      <c r="D48" s="8"/>
      <c r="E48" s="68"/>
      <c r="F48" s="8"/>
      <c r="G48" s="8"/>
      <c r="H48" s="41"/>
      <c r="I48" s="9"/>
      <c r="J48" s="9"/>
    </row>
    <row r="49" spans="1:10" ht="12.6" customHeight="1" x14ac:dyDescent="0.25">
      <c r="A49" s="8"/>
      <c r="B49" s="8"/>
      <c r="C49" s="8"/>
      <c r="D49" s="8"/>
      <c r="E49" s="68"/>
      <c r="F49" s="8"/>
      <c r="G49" s="8"/>
      <c r="H49" s="41"/>
      <c r="I49" s="9"/>
      <c r="J49" s="9"/>
    </row>
    <row r="50" spans="1:10" ht="12.6" customHeight="1" x14ac:dyDescent="0.25">
      <c r="A50" s="8"/>
      <c r="B50" s="8"/>
      <c r="C50" s="8"/>
      <c r="D50" s="8"/>
      <c r="E50" s="68"/>
      <c r="F50" s="8"/>
      <c r="G50" s="8"/>
      <c r="H50" s="41"/>
      <c r="I50" s="9"/>
      <c r="J50" s="9"/>
    </row>
    <row r="51" spans="1:10" ht="12.6" customHeight="1" x14ac:dyDescent="0.25">
      <c r="A51" s="8"/>
      <c r="B51" s="8"/>
      <c r="C51" s="8"/>
      <c r="D51" s="8"/>
      <c r="E51" s="68"/>
      <c r="F51" s="8"/>
      <c r="G51" s="8"/>
      <c r="H51" s="41"/>
      <c r="I51" s="9"/>
      <c r="J51" s="9"/>
    </row>
    <row r="52" spans="1:10" ht="12.6" customHeight="1" x14ac:dyDescent="0.25">
      <c r="A52" s="8"/>
      <c r="B52" s="8"/>
      <c r="C52" s="8"/>
      <c r="D52" s="8"/>
      <c r="E52" s="68"/>
      <c r="F52" s="8"/>
      <c r="G52" s="8"/>
      <c r="H52" s="41"/>
      <c r="I52" s="9"/>
      <c r="J52" s="9"/>
    </row>
    <row r="53" spans="1:10" ht="12.6" customHeight="1" x14ac:dyDescent="0.25">
      <c r="A53" s="8"/>
      <c r="B53" s="8"/>
      <c r="C53" s="8"/>
      <c r="D53" s="8"/>
      <c r="E53" s="68"/>
      <c r="F53" s="8"/>
      <c r="G53" s="8"/>
      <c r="H53" s="41"/>
      <c r="I53" s="9"/>
      <c r="J53" s="9"/>
    </row>
    <row r="54" spans="1:10" ht="12.6" customHeight="1" x14ac:dyDescent="0.25">
      <c r="A54" s="8"/>
      <c r="B54" s="8"/>
      <c r="C54" s="8"/>
      <c r="D54" s="8"/>
      <c r="E54" s="68"/>
      <c r="F54" s="8"/>
      <c r="G54" s="8"/>
      <c r="H54" s="41"/>
      <c r="I54" s="9"/>
      <c r="J54" s="9"/>
    </row>
    <row r="55" spans="1:10" ht="12.6" customHeight="1" x14ac:dyDescent="0.25">
      <c r="A55" s="8"/>
      <c r="B55" s="8"/>
      <c r="C55" s="8"/>
      <c r="D55" s="8"/>
      <c r="E55" s="68"/>
      <c r="F55" s="8"/>
      <c r="G55" s="8"/>
      <c r="H55" s="41"/>
      <c r="I55" s="9"/>
      <c r="J55" s="9"/>
    </row>
    <row r="56" spans="1:10" ht="12.6" customHeight="1" x14ac:dyDescent="0.25">
      <c r="A56" s="8"/>
      <c r="B56" s="8"/>
      <c r="C56" s="8"/>
      <c r="D56" s="8"/>
      <c r="E56" s="68"/>
      <c r="F56" s="8"/>
      <c r="G56" s="8"/>
      <c r="H56" s="41"/>
      <c r="I56" s="9"/>
      <c r="J56" s="9"/>
    </row>
    <row r="57" spans="1:10" ht="12.6" customHeight="1" x14ac:dyDescent="0.25">
      <c r="A57" s="8"/>
      <c r="B57" s="8"/>
      <c r="C57" s="8"/>
      <c r="D57" s="8"/>
      <c r="E57" s="68"/>
      <c r="F57" s="8"/>
      <c r="G57" s="8"/>
      <c r="H57" s="41"/>
      <c r="I57" s="9"/>
      <c r="J57" s="9"/>
    </row>
    <row r="58" spans="1:10" ht="12.6" customHeight="1" x14ac:dyDescent="0.25">
      <c r="A58" s="8"/>
      <c r="B58" s="8"/>
      <c r="C58" s="8"/>
      <c r="D58" s="8"/>
      <c r="E58" s="68"/>
      <c r="F58" s="8"/>
      <c r="G58" s="8"/>
      <c r="H58" s="41"/>
      <c r="I58" s="9"/>
      <c r="J58" s="9"/>
    </row>
    <row r="59" spans="1:10" ht="12.6" customHeight="1" x14ac:dyDescent="0.25">
      <c r="A59" s="8"/>
      <c r="B59" s="8"/>
      <c r="C59" s="8"/>
      <c r="D59" s="8"/>
      <c r="E59" s="68"/>
      <c r="F59" s="8"/>
      <c r="G59" s="8"/>
      <c r="H59" s="41"/>
      <c r="I59" s="9"/>
      <c r="J59" s="9"/>
    </row>
    <row r="60" spans="1:10" ht="12.6" customHeight="1" x14ac:dyDescent="0.25">
      <c r="A60" s="8"/>
      <c r="B60" s="8"/>
      <c r="C60" s="8"/>
      <c r="D60" s="8"/>
      <c r="E60" s="68"/>
      <c r="F60" s="8"/>
      <c r="G60" s="8"/>
      <c r="H60" s="41"/>
      <c r="I60" s="9"/>
      <c r="J60" s="9"/>
    </row>
    <row r="61" spans="1:10" ht="12.6" customHeight="1" x14ac:dyDescent="0.25">
      <c r="A61" s="8"/>
      <c r="B61" s="8"/>
      <c r="C61" s="8"/>
      <c r="D61" s="8"/>
      <c r="E61" s="68"/>
      <c r="F61" s="8"/>
      <c r="G61" s="8"/>
      <c r="H61" s="41"/>
      <c r="I61" s="9"/>
      <c r="J61" s="9"/>
    </row>
    <row r="62" spans="1:10" ht="12.6" customHeight="1" x14ac:dyDescent="0.25">
      <c r="A62" s="8"/>
      <c r="B62" s="8"/>
      <c r="C62" s="8"/>
      <c r="D62" s="8"/>
      <c r="E62" s="68"/>
      <c r="F62" s="8"/>
      <c r="G62" s="8"/>
      <c r="H62" s="41"/>
      <c r="I62" s="9"/>
      <c r="J62" s="9"/>
    </row>
    <row r="63" spans="1:10" ht="12.6" customHeight="1" x14ac:dyDescent="0.25">
      <c r="A63" s="8"/>
      <c r="B63" s="8"/>
      <c r="C63" s="8"/>
      <c r="D63" s="8"/>
      <c r="E63" s="68"/>
      <c r="F63" s="8"/>
      <c r="G63" s="8"/>
      <c r="H63" s="41"/>
      <c r="I63" s="9"/>
      <c r="J63" s="9"/>
    </row>
    <row r="64" spans="1:10" ht="12.6" customHeight="1" x14ac:dyDescent="0.25">
      <c r="A64" s="8"/>
      <c r="B64" s="8"/>
      <c r="C64" s="8"/>
      <c r="D64" s="8"/>
      <c r="E64" s="68"/>
      <c r="F64" s="8"/>
      <c r="G64" s="8"/>
      <c r="H64" s="41"/>
      <c r="I64" s="9"/>
      <c r="J64" s="9"/>
    </row>
    <row r="65" spans="1:10" ht="12.6" customHeight="1" x14ac:dyDescent="0.25">
      <c r="A65" s="8"/>
      <c r="B65" s="8"/>
      <c r="C65" s="8"/>
      <c r="D65" s="8"/>
      <c r="E65" s="68"/>
      <c r="F65" s="8"/>
      <c r="G65" s="8"/>
      <c r="H65" s="41"/>
      <c r="I65" s="9"/>
      <c r="J65" s="9"/>
    </row>
    <row r="66" spans="1:10" ht="12.6" customHeight="1" x14ac:dyDescent="0.25">
      <c r="A66" s="8"/>
      <c r="B66" s="8"/>
      <c r="C66" s="8"/>
      <c r="D66" s="8"/>
      <c r="E66" s="68"/>
      <c r="F66" s="8"/>
      <c r="G66" s="8"/>
      <c r="H66" s="41"/>
      <c r="I66" s="9"/>
      <c r="J66" s="9"/>
    </row>
    <row r="67" spans="1:10" ht="12.6" customHeight="1" x14ac:dyDescent="0.25">
      <c r="A67" s="8"/>
      <c r="B67" s="8"/>
      <c r="C67" s="8"/>
      <c r="D67" s="8"/>
      <c r="E67" s="68"/>
      <c r="F67" s="8"/>
      <c r="G67" s="8"/>
      <c r="H67" s="41"/>
      <c r="I67" s="9"/>
      <c r="J67" s="9"/>
    </row>
    <row r="68" spans="1:10" ht="12.6" customHeight="1" x14ac:dyDescent="0.25">
      <c r="A68" s="8"/>
      <c r="B68" s="8"/>
      <c r="C68" s="8"/>
      <c r="D68" s="8"/>
      <c r="E68" s="68"/>
      <c r="F68" s="8"/>
      <c r="G68" s="8"/>
      <c r="H68" s="41"/>
      <c r="I68" s="9"/>
      <c r="J68" s="9"/>
    </row>
    <row r="69" spans="1:10" ht="12.6" customHeight="1" x14ac:dyDescent="0.25">
      <c r="A69" s="8"/>
      <c r="B69" s="8"/>
      <c r="C69" s="8"/>
      <c r="D69" s="8"/>
      <c r="E69" s="68"/>
      <c r="F69" s="8"/>
      <c r="G69" s="8"/>
      <c r="H69" s="41"/>
      <c r="I69" s="9"/>
      <c r="J69" s="9"/>
    </row>
    <row r="70" spans="1:10" ht="12.6" customHeight="1" x14ac:dyDescent="0.25">
      <c r="A70" s="8"/>
      <c r="B70" s="8"/>
      <c r="C70" s="8"/>
      <c r="D70" s="8"/>
      <c r="E70" s="68"/>
      <c r="F70" s="8"/>
      <c r="G70" s="8"/>
      <c r="H70" s="41"/>
      <c r="I70" s="9"/>
      <c r="J70" s="9"/>
    </row>
    <row r="71" spans="1:10" ht="12.6" customHeight="1" x14ac:dyDescent="0.25">
      <c r="A71" s="8"/>
      <c r="B71" s="8"/>
      <c r="C71" s="8"/>
      <c r="D71" s="8"/>
      <c r="E71" s="68"/>
      <c r="F71" s="8"/>
      <c r="G71" s="8"/>
      <c r="H71" s="41"/>
      <c r="I71" s="9"/>
      <c r="J71" s="9"/>
    </row>
    <row r="72" spans="1:10" ht="12.6" customHeight="1" x14ac:dyDescent="0.25">
      <c r="A72" s="8"/>
      <c r="B72" s="8"/>
      <c r="C72" s="8"/>
      <c r="D72" s="8"/>
      <c r="E72" s="68"/>
      <c r="F72" s="8"/>
      <c r="G72" s="8"/>
      <c r="H72" s="41"/>
      <c r="I72" s="9"/>
      <c r="J72" s="9"/>
    </row>
    <row r="73" spans="1:10" ht="12.6" customHeight="1" x14ac:dyDescent="0.25">
      <c r="A73" s="8"/>
      <c r="B73" s="8"/>
      <c r="C73" s="8"/>
      <c r="D73" s="8"/>
      <c r="E73" s="68"/>
      <c r="F73" s="8"/>
      <c r="G73" s="8"/>
      <c r="H73" s="41"/>
      <c r="I73" s="9"/>
      <c r="J73" s="9"/>
    </row>
    <row r="74" spans="1:10" ht="12.6" customHeight="1" x14ac:dyDescent="0.25">
      <c r="A74" s="8"/>
      <c r="B74" s="8"/>
      <c r="C74" s="8"/>
      <c r="D74" s="8"/>
      <c r="E74" s="68"/>
      <c r="F74" s="8"/>
      <c r="G74" s="8"/>
      <c r="H74" s="41"/>
      <c r="I74" s="9"/>
      <c r="J74" s="9"/>
    </row>
    <row r="75" spans="1:10" ht="12.6" customHeight="1" x14ac:dyDescent="0.25">
      <c r="A75" s="8"/>
      <c r="B75" s="8"/>
      <c r="C75" s="8"/>
      <c r="D75" s="8"/>
      <c r="E75" s="68"/>
      <c r="F75" s="8"/>
      <c r="G75" s="8"/>
      <c r="H75" s="41"/>
      <c r="I75" s="9"/>
      <c r="J75" s="9"/>
    </row>
    <row r="76" spans="1:10" ht="12.6" customHeight="1" x14ac:dyDescent="0.25">
      <c r="A76" s="8"/>
      <c r="B76" s="8"/>
      <c r="C76" s="8"/>
      <c r="D76" s="8"/>
      <c r="E76" s="68"/>
      <c r="F76" s="8"/>
      <c r="G76" s="8"/>
      <c r="H76" s="41"/>
      <c r="I76" s="9"/>
      <c r="J76" s="9"/>
    </row>
  </sheetData>
  <sortState ref="A3:N30">
    <sortCondition descending="1" ref="M3"/>
  </sortState>
  <mergeCells count="1">
    <mergeCell ref="D1:I1"/>
  </mergeCells>
  <conditionalFormatting sqref="D3:H30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L30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J3:J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M3:M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78"/>
  <sheetViews>
    <sheetView tabSelected="1" zoomScale="130" zoomScaleNormal="130" workbookViewId="0">
      <pane ySplit="2" topLeftCell="A3" activePane="bottomLeft" state="frozen"/>
      <selection pane="bottomLeft" activeCell="U13" sqref="U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59" customWidth="1"/>
    <col min="5" max="6" width="3.21875" style="2" bestFit="1" customWidth="1"/>
    <col min="7" max="7" width="2.44140625" style="2" bestFit="1" customWidth="1"/>
    <col min="8" max="10" width="2.44140625" style="2" customWidth="1"/>
    <col min="11" max="11" width="2.44140625" style="2" bestFit="1" customWidth="1"/>
    <col min="12" max="12" width="2.44140625" style="8" customWidth="1"/>
    <col min="13" max="13" width="4.44140625" style="1" customWidth="1"/>
    <col min="14" max="15" width="2.77734375" style="1" bestFit="1" customWidth="1"/>
    <col min="16" max="16" width="2.77734375" style="1" customWidth="1"/>
    <col min="17" max="17" width="4.77734375" style="1" customWidth="1"/>
    <col min="18" max="19" width="2.77734375" style="1" bestFit="1" customWidth="1"/>
    <col min="20" max="20" width="4.77734375" style="1" customWidth="1"/>
    <col min="21" max="21" width="7" style="1" bestFit="1" customWidth="1"/>
    <col min="22" max="23" width="5.77734375" style="1" customWidth="1"/>
    <col min="24" max="24" width="8.21875" style="63" bestFit="1" customWidth="1"/>
    <col min="25" max="25" width="8.88671875" style="1"/>
    <col min="26" max="28" width="5.77734375" style="1" customWidth="1"/>
    <col min="29" max="16384" width="8.88671875" style="1"/>
  </cols>
  <sheetData>
    <row r="1" spans="1:28" s="4" customFormat="1" ht="22.2" customHeight="1" thickBot="1" x14ac:dyDescent="0.3">
      <c r="A1" s="25">
        <v>7</v>
      </c>
      <c r="B1" s="15"/>
      <c r="C1" s="27"/>
      <c r="D1" s="55"/>
      <c r="E1" s="72" t="s">
        <v>54</v>
      </c>
      <c r="F1" s="73"/>
      <c r="G1" s="73"/>
      <c r="H1" s="73"/>
      <c r="I1" s="73"/>
      <c r="J1" s="73"/>
      <c r="K1" s="73"/>
      <c r="L1" s="73"/>
      <c r="M1" s="74"/>
      <c r="N1" s="72" t="s">
        <v>57</v>
      </c>
      <c r="O1" s="73"/>
      <c r="P1" s="73"/>
      <c r="Q1" s="74"/>
      <c r="R1" s="72" t="s">
        <v>55</v>
      </c>
      <c r="S1" s="73"/>
      <c r="T1" s="74"/>
      <c r="U1" s="26" t="s">
        <v>56</v>
      </c>
      <c r="V1" s="16" t="s">
        <v>12</v>
      </c>
      <c r="W1" s="16" t="s">
        <v>13</v>
      </c>
      <c r="X1" s="61"/>
      <c r="Z1" s="75" t="s">
        <v>17</v>
      </c>
      <c r="AA1" s="75" t="s">
        <v>18</v>
      </c>
      <c r="AB1" s="75" t="s">
        <v>19</v>
      </c>
    </row>
    <row r="2" spans="1:28" s="5" customFormat="1" ht="11.4" customHeight="1" x14ac:dyDescent="0.25">
      <c r="A2" s="19" t="s">
        <v>6</v>
      </c>
      <c r="B2" s="20" t="s">
        <v>0</v>
      </c>
      <c r="C2" s="28" t="s">
        <v>1</v>
      </c>
      <c r="D2" s="56" t="s">
        <v>8</v>
      </c>
      <c r="E2" s="29">
        <v>6</v>
      </c>
      <c r="F2" s="22">
        <v>7</v>
      </c>
      <c r="G2" s="22">
        <v>8</v>
      </c>
      <c r="H2" s="22">
        <v>9</v>
      </c>
      <c r="I2" s="22">
        <v>10</v>
      </c>
      <c r="J2" s="22">
        <v>11</v>
      </c>
      <c r="K2" s="22">
        <v>12</v>
      </c>
      <c r="L2" s="60" t="s">
        <v>16</v>
      </c>
      <c r="M2" s="23" t="s">
        <v>7</v>
      </c>
      <c r="N2" s="22">
        <v>7</v>
      </c>
      <c r="O2" s="22">
        <v>8</v>
      </c>
      <c r="P2" s="22">
        <v>11</v>
      </c>
      <c r="Q2" s="23" t="s">
        <v>7</v>
      </c>
      <c r="R2" s="22">
        <v>1</v>
      </c>
      <c r="S2" s="22">
        <v>2</v>
      </c>
      <c r="T2" s="23" t="s">
        <v>7</v>
      </c>
      <c r="U2" s="21" t="s">
        <v>10</v>
      </c>
      <c r="V2" s="16" t="s">
        <v>9</v>
      </c>
      <c r="W2" s="16" t="s">
        <v>9</v>
      </c>
      <c r="X2" s="62"/>
      <c r="Z2" s="76"/>
      <c r="AA2" s="76"/>
      <c r="AB2" s="76"/>
    </row>
    <row r="3" spans="1:28" ht="12.6" customHeight="1" x14ac:dyDescent="0.25">
      <c r="A3" s="17" t="s">
        <v>2</v>
      </c>
      <c r="B3" s="3" t="s">
        <v>5</v>
      </c>
      <c r="C3" s="11" t="s">
        <v>3</v>
      </c>
      <c r="D3" s="18">
        <v>72.5</v>
      </c>
      <c r="E3" s="30">
        <v>0</v>
      </c>
      <c r="F3" s="7">
        <v>0.5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37"/>
      <c r="M3" s="13">
        <f t="shared" ref="M3:M30" si="0">SUM(E3:K3)*50/(A$1-L3)</f>
        <v>3.5714285714285716</v>
      </c>
      <c r="N3" s="6">
        <v>0</v>
      </c>
      <c r="O3" s="6">
        <v>0</v>
      </c>
      <c r="P3" s="6">
        <v>0</v>
      </c>
      <c r="Q3" s="13">
        <f>SUM(N3:P3)/3</f>
        <v>0</v>
      </c>
      <c r="R3" s="6">
        <v>0</v>
      </c>
      <c r="S3" s="6">
        <v>0</v>
      </c>
      <c r="T3" s="13">
        <f>SUM(R3:S3)/2</f>
        <v>0</v>
      </c>
      <c r="U3" s="6">
        <v>75</v>
      </c>
      <c r="V3" s="18">
        <f>MIN(100,M3*(0.25+0.1)+T3*(0.2+0.1)+U3*(0.55+0.15))</f>
        <v>53.750000000000007</v>
      </c>
      <c r="W3" s="18">
        <f>ROUND(D3,2)*0.4+V3*0.6</f>
        <v>61.25</v>
      </c>
      <c r="Z3" s="18"/>
      <c r="AA3" s="18"/>
      <c r="AB3" s="18"/>
    </row>
    <row r="4" spans="1:28" ht="12.6" customHeight="1" x14ac:dyDescent="0.25">
      <c r="A4" s="17" t="s">
        <v>22</v>
      </c>
      <c r="B4" s="3" t="s">
        <v>4</v>
      </c>
      <c r="C4" s="11" t="s">
        <v>21</v>
      </c>
      <c r="D4" s="18">
        <v>92.9</v>
      </c>
      <c r="E4" s="30">
        <v>2</v>
      </c>
      <c r="F4" s="7">
        <v>0</v>
      </c>
      <c r="G4" s="7">
        <v>0</v>
      </c>
      <c r="H4" s="7">
        <v>2</v>
      </c>
      <c r="I4" s="7">
        <v>2</v>
      </c>
      <c r="J4" s="7">
        <v>2</v>
      </c>
      <c r="K4" s="7">
        <v>2</v>
      </c>
      <c r="L4" s="37"/>
      <c r="M4" s="13">
        <f t="shared" si="0"/>
        <v>71.428571428571431</v>
      </c>
      <c r="N4" s="6">
        <v>0</v>
      </c>
      <c r="O4" s="6">
        <v>0</v>
      </c>
      <c r="P4" s="6">
        <v>100</v>
      </c>
      <c r="Q4" s="13">
        <f t="shared" ref="Q4:Q30" si="1">SUM(N4:P4)/3</f>
        <v>33.333333333333336</v>
      </c>
      <c r="R4" s="6">
        <v>0</v>
      </c>
      <c r="S4" s="6">
        <v>0</v>
      </c>
      <c r="T4" s="13">
        <f t="shared" ref="T4:T30" si="2">SUM(R4:S4)/2</f>
        <v>0</v>
      </c>
      <c r="U4" s="6">
        <v>89</v>
      </c>
      <c r="V4" s="18">
        <f t="shared" ref="V4:V30" si="3">MIN(100,M4*(0.25+0.1)+T4*(0.2+0.1)+U4*(0.55+0.15))</f>
        <v>87.300000000000011</v>
      </c>
      <c r="W4" s="18">
        <f>ROUND(D4,2)*0.4+V4*0.6</f>
        <v>89.54</v>
      </c>
      <c r="Z4" s="18"/>
      <c r="AA4" s="18"/>
      <c r="AB4" s="18"/>
    </row>
    <row r="5" spans="1:28" ht="12.6" customHeight="1" x14ac:dyDescent="0.25">
      <c r="A5" s="17"/>
      <c r="B5" s="3" t="s">
        <v>23</v>
      </c>
      <c r="C5" s="11" t="s">
        <v>58</v>
      </c>
      <c r="D5" s="18">
        <v>86.5</v>
      </c>
      <c r="E5" s="30">
        <v>2</v>
      </c>
      <c r="F5" s="7">
        <v>2</v>
      </c>
      <c r="G5" s="7">
        <v>0</v>
      </c>
      <c r="H5" s="7">
        <v>2</v>
      </c>
      <c r="I5" s="7">
        <v>0</v>
      </c>
      <c r="J5" s="7">
        <v>2</v>
      </c>
      <c r="K5" s="7">
        <v>2</v>
      </c>
      <c r="L5" s="37"/>
      <c r="M5" s="13">
        <f t="shared" si="0"/>
        <v>71.428571428571431</v>
      </c>
      <c r="N5" s="6">
        <v>100</v>
      </c>
      <c r="O5" s="6">
        <v>0</v>
      </c>
      <c r="P5" s="6">
        <v>75</v>
      </c>
      <c r="Q5" s="13">
        <f t="shared" si="1"/>
        <v>58.333333333333336</v>
      </c>
      <c r="R5" s="6">
        <v>100</v>
      </c>
      <c r="S5" s="6">
        <v>100</v>
      </c>
      <c r="T5" s="13">
        <f t="shared" si="2"/>
        <v>100</v>
      </c>
      <c r="U5" s="6">
        <v>49</v>
      </c>
      <c r="V5" s="18">
        <f t="shared" si="3"/>
        <v>89.300000000000011</v>
      </c>
      <c r="W5" s="18">
        <f>ROUND(D5,2)*0.4+V5*0.6</f>
        <v>88.18</v>
      </c>
      <c r="Z5" s="18"/>
      <c r="AA5" s="18"/>
      <c r="AB5" s="18"/>
    </row>
    <row r="6" spans="1:28" ht="12.6" customHeight="1" x14ac:dyDescent="0.25">
      <c r="A6" s="17"/>
      <c r="B6" s="3" t="s">
        <v>24</v>
      </c>
      <c r="C6" s="11" t="s">
        <v>25</v>
      </c>
      <c r="D6" s="18">
        <v>92.5</v>
      </c>
      <c r="E6" s="30">
        <v>1.5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37"/>
      <c r="M6" s="13">
        <f t="shared" si="0"/>
        <v>96.428571428571431</v>
      </c>
      <c r="N6" s="6">
        <v>100</v>
      </c>
      <c r="O6" s="6">
        <v>99</v>
      </c>
      <c r="P6" s="6">
        <v>70</v>
      </c>
      <c r="Q6" s="13">
        <f t="shared" si="1"/>
        <v>89.666666666666671</v>
      </c>
      <c r="R6" s="6">
        <v>80</v>
      </c>
      <c r="S6" s="6">
        <v>99</v>
      </c>
      <c r="T6" s="13">
        <f t="shared" si="2"/>
        <v>89.5</v>
      </c>
      <c r="U6" s="6">
        <v>95</v>
      </c>
      <c r="V6" s="18">
        <f t="shared" si="3"/>
        <v>100</v>
      </c>
      <c r="W6" s="18">
        <f>ROUND(D6,2)*0.4+V6*0.6</f>
        <v>97</v>
      </c>
      <c r="Z6" s="18"/>
      <c r="AA6" s="18"/>
      <c r="AB6" s="18"/>
    </row>
    <row r="7" spans="1:28" ht="12.6" customHeight="1" x14ac:dyDescent="0.25">
      <c r="A7" s="17"/>
      <c r="B7" s="3" t="s">
        <v>26</v>
      </c>
      <c r="C7" s="11" t="s">
        <v>27</v>
      </c>
      <c r="D7" s="18">
        <v>87.5</v>
      </c>
      <c r="E7" s="30">
        <v>2</v>
      </c>
      <c r="F7" s="7">
        <v>2</v>
      </c>
      <c r="G7" s="7">
        <v>0</v>
      </c>
      <c r="H7" s="7">
        <v>2</v>
      </c>
      <c r="I7" s="7">
        <v>2</v>
      </c>
      <c r="J7" s="7">
        <v>2</v>
      </c>
      <c r="K7" s="7">
        <v>2</v>
      </c>
      <c r="L7" s="37"/>
      <c r="M7" s="13">
        <f t="shared" si="0"/>
        <v>85.714285714285708</v>
      </c>
      <c r="N7" s="6">
        <v>100</v>
      </c>
      <c r="O7" s="6">
        <v>0</v>
      </c>
      <c r="P7" s="6">
        <v>75</v>
      </c>
      <c r="Q7" s="13">
        <f t="shared" si="1"/>
        <v>58.333333333333336</v>
      </c>
      <c r="R7" s="6">
        <v>0</v>
      </c>
      <c r="S7" s="6">
        <v>100</v>
      </c>
      <c r="T7" s="13">
        <f t="shared" si="2"/>
        <v>50</v>
      </c>
      <c r="U7" s="6">
        <v>47</v>
      </c>
      <c r="V7" s="18">
        <f t="shared" si="3"/>
        <v>77.900000000000006</v>
      </c>
      <c r="W7" s="18">
        <f>ROUND(D7,2)*0.4+V7*0.6</f>
        <v>81.740000000000009</v>
      </c>
      <c r="Z7" s="18"/>
      <c r="AA7" s="18"/>
      <c r="AB7" s="18"/>
    </row>
    <row r="8" spans="1:28" ht="12.6" customHeight="1" x14ac:dyDescent="0.25">
      <c r="A8" s="17"/>
      <c r="B8" s="3" t="s">
        <v>28</v>
      </c>
      <c r="C8" s="11" t="s">
        <v>29</v>
      </c>
      <c r="D8" s="18">
        <v>51.8</v>
      </c>
      <c r="E8" s="30">
        <v>0</v>
      </c>
      <c r="F8" s="7">
        <v>0</v>
      </c>
      <c r="G8" s="7">
        <v>1</v>
      </c>
      <c r="H8" s="7">
        <v>0</v>
      </c>
      <c r="I8" s="7">
        <v>0.2</v>
      </c>
      <c r="J8" s="7">
        <v>0</v>
      </c>
      <c r="K8" s="7">
        <v>0.5</v>
      </c>
      <c r="L8" s="37"/>
      <c r="M8" s="13">
        <f t="shared" si="0"/>
        <v>12.142857142857142</v>
      </c>
      <c r="N8" s="6">
        <v>0</v>
      </c>
      <c r="O8" s="6">
        <v>30</v>
      </c>
      <c r="P8" s="6">
        <v>0</v>
      </c>
      <c r="Q8" s="13">
        <f t="shared" si="1"/>
        <v>10</v>
      </c>
      <c r="R8" s="6">
        <v>0</v>
      </c>
      <c r="S8" s="6">
        <v>0</v>
      </c>
      <c r="T8" s="13">
        <f t="shared" si="2"/>
        <v>0</v>
      </c>
      <c r="U8" s="6">
        <v>24</v>
      </c>
      <c r="V8" s="18">
        <f t="shared" si="3"/>
        <v>21.05</v>
      </c>
      <c r="W8" s="18">
        <f>ROUND(D8,2)*0.4+V8*0.6</f>
        <v>33.35</v>
      </c>
      <c r="Z8" s="18"/>
      <c r="AA8" s="18"/>
      <c r="AB8" s="18"/>
    </row>
    <row r="9" spans="1:28" ht="12.6" customHeight="1" x14ac:dyDescent="0.25">
      <c r="A9" s="17"/>
      <c r="B9" s="3" t="s">
        <v>30</v>
      </c>
      <c r="C9" s="11" t="s">
        <v>31</v>
      </c>
      <c r="D9" s="18">
        <v>65.5</v>
      </c>
      <c r="E9" s="30">
        <v>0</v>
      </c>
      <c r="F9" s="7">
        <v>2</v>
      </c>
      <c r="G9" s="7">
        <v>1.5</v>
      </c>
      <c r="H9" s="7">
        <v>0</v>
      </c>
      <c r="I9" s="7">
        <v>2</v>
      </c>
      <c r="J9" s="7">
        <v>1.5</v>
      </c>
      <c r="K9" s="7">
        <v>2</v>
      </c>
      <c r="L9" s="37"/>
      <c r="M9" s="13">
        <f t="shared" si="0"/>
        <v>64.285714285714292</v>
      </c>
      <c r="N9" s="6">
        <v>75</v>
      </c>
      <c r="O9" s="6">
        <v>98</v>
      </c>
      <c r="P9" s="6">
        <v>75</v>
      </c>
      <c r="Q9" s="13">
        <f t="shared" si="1"/>
        <v>82.666666666666671</v>
      </c>
      <c r="R9" s="6">
        <v>80</v>
      </c>
      <c r="S9" s="6">
        <v>95</v>
      </c>
      <c r="T9" s="13">
        <f t="shared" si="2"/>
        <v>87.5</v>
      </c>
      <c r="U9" s="6">
        <v>77</v>
      </c>
      <c r="V9" s="18">
        <f t="shared" si="3"/>
        <v>100</v>
      </c>
      <c r="W9" s="18">
        <f>ROUND(D9,2)*0.4+V9*0.6</f>
        <v>86.2</v>
      </c>
      <c r="Z9" s="18"/>
      <c r="AA9" s="18"/>
      <c r="AB9" s="18"/>
    </row>
    <row r="10" spans="1:28" ht="12.6" customHeight="1" x14ac:dyDescent="0.25">
      <c r="A10" s="17"/>
      <c r="B10" s="3" t="s">
        <v>32</v>
      </c>
      <c r="C10" s="11" t="s">
        <v>33</v>
      </c>
      <c r="D10" s="18">
        <v>83.699999999999989</v>
      </c>
      <c r="E10" s="30">
        <v>0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37"/>
      <c r="M10" s="13">
        <f t="shared" si="0"/>
        <v>85.714285714285708</v>
      </c>
      <c r="N10" s="6">
        <v>75</v>
      </c>
      <c r="O10" s="6">
        <v>60</v>
      </c>
      <c r="P10" s="6">
        <v>80</v>
      </c>
      <c r="Q10" s="13">
        <f t="shared" si="1"/>
        <v>71.666666666666671</v>
      </c>
      <c r="R10" s="6">
        <v>0</v>
      </c>
      <c r="S10" s="6">
        <v>90</v>
      </c>
      <c r="T10" s="13">
        <f t="shared" si="2"/>
        <v>45</v>
      </c>
      <c r="U10" s="6">
        <v>26</v>
      </c>
      <c r="V10" s="18">
        <f t="shared" si="3"/>
        <v>61.7</v>
      </c>
      <c r="W10" s="18">
        <f>ROUND(D10,2)*0.4+V10*0.6</f>
        <v>70.5</v>
      </c>
      <c r="Z10" s="18"/>
      <c r="AA10" s="18"/>
      <c r="AB10" s="18"/>
    </row>
    <row r="11" spans="1:28" ht="12.6" customHeight="1" x14ac:dyDescent="0.25">
      <c r="A11" s="17"/>
      <c r="B11" s="3" t="s">
        <v>34</v>
      </c>
      <c r="C11" s="11" t="s">
        <v>15</v>
      </c>
      <c r="D11" s="18">
        <v>99.6</v>
      </c>
      <c r="E11" s="30">
        <v>0</v>
      </c>
      <c r="F11" s="7">
        <v>0</v>
      </c>
      <c r="G11" s="7">
        <v>0</v>
      </c>
      <c r="H11" s="7">
        <v>1.9</v>
      </c>
      <c r="I11" s="7">
        <v>0</v>
      </c>
      <c r="J11" s="7">
        <v>0</v>
      </c>
      <c r="K11" s="7">
        <v>2</v>
      </c>
      <c r="L11" s="37"/>
      <c r="M11" s="13">
        <f t="shared" si="0"/>
        <v>27.857142857142858</v>
      </c>
      <c r="N11" s="6">
        <v>0</v>
      </c>
      <c r="O11" s="6">
        <v>0</v>
      </c>
      <c r="P11" s="6">
        <v>0</v>
      </c>
      <c r="Q11" s="13">
        <f t="shared" si="1"/>
        <v>0</v>
      </c>
      <c r="R11" s="6">
        <v>0</v>
      </c>
      <c r="S11" s="6">
        <v>0</v>
      </c>
      <c r="T11" s="13">
        <f t="shared" si="2"/>
        <v>0</v>
      </c>
      <c r="U11" s="6">
        <v>96</v>
      </c>
      <c r="V11" s="18">
        <f t="shared" si="3"/>
        <v>76.95</v>
      </c>
      <c r="W11" s="18">
        <f>ROUND(D11,2)*0.4+V11*0.6</f>
        <v>86.01</v>
      </c>
      <c r="Z11" s="18"/>
      <c r="AA11" s="18"/>
      <c r="AB11" s="18"/>
    </row>
    <row r="12" spans="1:28" ht="12.6" customHeight="1" x14ac:dyDescent="0.25">
      <c r="A12" s="17"/>
      <c r="B12" s="3" t="s">
        <v>35</v>
      </c>
      <c r="C12" s="11" t="s">
        <v>36</v>
      </c>
      <c r="D12" s="18">
        <v>89.1</v>
      </c>
      <c r="E12" s="30">
        <v>2</v>
      </c>
      <c r="F12" s="7">
        <v>2</v>
      </c>
      <c r="G12" s="7">
        <v>2</v>
      </c>
      <c r="H12" s="7">
        <v>0</v>
      </c>
      <c r="I12" s="7">
        <v>2</v>
      </c>
      <c r="J12" s="7">
        <v>2</v>
      </c>
      <c r="K12" s="7">
        <v>2</v>
      </c>
      <c r="L12" s="37"/>
      <c r="M12" s="13">
        <f t="shared" si="0"/>
        <v>85.714285714285708</v>
      </c>
      <c r="N12" s="6">
        <v>100</v>
      </c>
      <c r="O12" s="6">
        <v>100</v>
      </c>
      <c r="P12" s="6">
        <v>90</v>
      </c>
      <c r="Q12" s="13">
        <f t="shared" si="1"/>
        <v>96.666666666666671</v>
      </c>
      <c r="R12" s="6">
        <v>85</v>
      </c>
      <c r="S12" s="6">
        <v>70</v>
      </c>
      <c r="T12" s="13">
        <f t="shared" si="2"/>
        <v>77.5</v>
      </c>
      <c r="U12" s="6">
        <v>73</v>
      </c>
      <c r="V12" s="18">
        <f t="shared" si="3"/>
        <v>100</v>
      </c>
      <c r="W12" s="18">
        <f>ROUND(D12,2)*0.4+V12*0.6</f>
        <v>95.64</v>
      </c>
      <c r="Z12" s="18"/>
      <c r="AA12" s="18"/>
      <c r="AB12" s="18"/>
    </row>
    <row r="13" spans="1:28" ht="12.6" customHeight="1" x14ac:dyDescent="0.25">
      <c r="A13" s="17"/>
      <c r="B13" s="3" t="s">
        <v>37</v>
      </c>
      <c r="C13" s="11" t="s">
        <v>38</v>
      </c>
      <c r="D13" s="18">
        <v>88.6</v>
      </c>
      <c r="E13" s="30">
        <v>0</v>
      </c>
      <c r="F13" s="32">
        <v>2</v>
      </c>
      <c r="G13" s="7">
        <v>2</v>
      </c>
      <c r="H13" s="7">
        <v>2</v>
      </c>
      <c r="I13" s="7">
        <v>0</v>
      </c>
      <c r="J13" s="7">
        <v>2</v>
      </c>
      <c r="K13" s="7">
        <v>2</v>
      </c>
      <c r="L13" s="37"/>
      <c r="M13" s="13">
        <f t="shared" si="0"/>
        <v>71.428571428571431</v>
      </c>
      <c r="N13" s="6">
        <v>75</v>
      </c>
      <c r="O13" s="6">
        <v>40</v>
      </c>
      <c r="P13" s="6">
        <v>80</v>
      </c>
      <c r="Q13" s="13">
        <f t="shared" si="1"/>
        <v>65</v>
      </c>
      <c r="R13" s="6">
        <v>0</v>
      </c>
      <c r="S13" s="6">
        <v>0</v>
      </c>
      <c r="T13" s="13">
        <f t="shared" si="2"/>
        <v>0</v>
      </c>
      <c r="U13" s="6">
        <v>65</v>
      </c>
      <c r="V13" s="18">
        <f t="shared" si="3"/>
        <v>70.5</v>
      </c>
      <c r="W13" s="18">
        <f>ROUND(D13,2)*0.4+V13*0.6</f>
        <v>77.739999999999995</v>
      </c>
      <c r="Z13" s="18"/>
      <c r="AA13" s="18"/>
      <c r="AB13" s="18"/>
    </row>
    <row r="14" spans="1:28" ht="12.6" customHeight="1" x14ac:dyDescent="0.25">
      <c r="A14" s="17"/>
      <c r="B14" s="3" t="s">
        <v>39</v>
      </c>
      <c r="C14" s="11" t="s">
        <v>40</v>
      </c>
      <c r="D14" s="18">
        <v>58.5</v>
      </c>
      <c r="E14" s="30">
        <v>2</v>
      </c>
      <c r="F14" s="7">
        <v>2</v>
      </c>
      <c r="G14" s="7">
        <v>2</v>
      </c>
      <c r="H14" s="7">
        <v>1.7</v>
      </c>
      <c r="I14" s="7">
        <v>0</v>
      </c>
      <c r="J14" s="7">
        <v>0</v>
      </c>
      <c r="K14" s="7">
        <v>0</v>
      </c>
      <c r="L14" s="37"/>
      <c r="M14" s="13">
        <f t="shared" si="0"/>
        <v>55</v>
      </c>
      <c r="N14" s="6">
        <v>30</v>
      </c>
      <c r="O14" s="6">
        <v>30</v>
      </c>
      <c r="P14" s="6">
        <v>0</v>
      </c>
      <c r="Q14" s="13">
        <f t="shared" si="1"/>
        <v>20</v>
      </c>
      <c r="R14" s="6">
        <v>0</v>
      </c>
      <c r="S14" s="6">
        <v>0</v>
      </c>
      <c r="T14" s="13">
        <f t="shared" si="2"/>
        <v>0</v>
      </c>
      <c r="U14" s="6">
        <v>0</v>
      </c>
      <c r="V14" s="18">
        <f t="shared" si="3"/>
        <v>19.25</v>
      </c>
      <c r="W14" s="18">
        <f>ROUND(D14,2)*0.4+V14*0.6</f>
        <v>34.950000000000003</v>
      </c>
      <c r="Z14" s="18"/>
      <c r="AA14" s="18"/>
      <c r="AB14" s="18"/>
    </row>
    <row r="15" spans="1:28" ht="12.6" customHeight="1" x14ac:dyDescent="0.25">
      <c r="A15" s="17"/>
      <c r="B15" s="3" t="s">
        <v>41</v>
      </c>
      <c r="C15" s="11" t="s">
        <v>50</v>
      </c>
      <c r="D15" s="18">
        <v>52.5</v>
      </c>
      <c r="E15" s="30">
        <v>2</v>
      </c>
      <c r="F15" s="7">
        <v>0</v>
      </c>
      <c r="G15" s="7">
        <v>2</v>
      </c>
      <c r="H15" s="7">
        <v>2</v>
      </c>
      <c r="I15" s="7">
        <v>2</v>
      </c>
      <c r="J15" s="7">
        <v>1.5</v>
      </c>
      <c r="K15" s="7">
        <v>0</v>
      </c>
      <c r="L15" s="37"/>
      <c r="M15" s="13">
        <f t="shared" si="0"/>
        <v>67.857142857142861</v>
      </c>
      <c r="N15" s="6">
        <v>0</v>
      </c>
      <c r="O15" s="6">
        <v>30</v>
      </c>
      <c r="P15" s="6">
        <v>20</v>
      </c>
      <c r="Q15" s="13">
        <f t="shared" si="1"/>
        <v>16.666666666666668</v>
      </c>
      <c r="R15" s="6">
        <v>0</v>
      </c>
      <c r="S15" s="6">
        <v>0</v>
      </c>
      <c r="T15" s="13">
        <f t="shared" si="2"/>
        <v>0</v>
      </c>
      <c r="U15" s="6">
        <v>0</v>
      </c>
      <c r="V15" s="18">
        <f t="shared" si="3"/>
        <v>23.75</v>
      </c>
      <c r="W15" s="18">
        <f>ROUND(D15,2)*0.4+V15*0.6</f>
        <v>35.25</v>
      </c>
      <c r="Z15" s="18"/>
      <c r="AA15" s="18"/>
      <c r="AB15" s="18"/>
    </row>
    <row r="16" spans="1:28" ht="12.6" customHeight="1" x14ac:dyDescent="0.25">
      <c r="A16" s="17"/>
      <c r="B16" s="3" t="s">
        <v>42</v>
      </c>
      <c r="C16" s="11" t="s">
        <v>43</v>
      </c>
      <c r="D16" s="18">
        <v>28</v>
      </c>
      <c r="E16" s="30">
        <v>2</v>
      </c>
      <c r="F16" s="7">
        <v>0</v>
      </c>
      <c r="G16" s="7">
        <v>0</v>
      </c>
      <c r="H16" s="7">
        <v>1.9</v>
      </c>
      <c r="I16" s="7">
        <v>1.7</v>
      </c>
      <c r="J16" s="7">
        <v>2</v>
      </c>
      <c r="K16" s="7">
        <v>0</v>
      </c>
      <c r="L16" s="37"/>
      <c r="M16" s="13">
        <f t="shared" si="0"/>
        <v>54.285714285714285</v>
      </c>
      <c r="N16" s="6">
        <v>0</v>
      </c>
      <c r="O16" s="6">
        <v>0</v>
      </c>
      <c r="P16" s="6">
        <v>40</v>
      </c>
      <c r="Q16" s="13">
        <f t="shared" si="1"/>
        <v>13.333333333333334</v>
      </c>
      <c r="R16" s="6">
        <v>0</v>
      </c>
      <c r="S16" s="6">
        <v>0</v>
      </c>
      <c r="T16" s="13">
        <f t="shared" si="2"/>
        <v>0</v>
      </c>
      <c r="U16" s="6">
        <v>26</v>
      </c>
      <c r="V16" s="18">
        <f t="shared" si="3"/>
        <v>37.200000000000003</v>
      </c>
      <c r="W16" s="18">
        <f>ROUND(D16,2)*0.4+V16*0.6</f>
        <v>33.520000000000003</v>
      </c>
      <c r="Z16" s="18"/>
      <c r="AA16" s="18"/>
      <c r="AB16" s="18"/>
    </row>
    <row r="17" spans="1:28" ht="12.6" customHeight="1" x14ac:dyDescent="0.25">
      <c r="A17" s="17"/>
      <c r="B17" s="3" t="s">
        <v>44</v>
      </c>
      <c r="C17" s="11" t="s">
        <v>49</v>
      </c>
      <c r="D17" s="18">
        <v>27.4</v>
      </c>
      <c r="E17" s="30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37"/>
      <c r="M17" s="13">
        <f t="shared" si="0"/>
        <v>0</v>
      </c>
      <c r="N17" s="6">
        <v>0</v>
      </c>
      <c r="O17" s="6">
        <v>0</v>
      </c>
      <c r="P17" s="6">
        <v>0</v>
      </c>
      <c r="Q17" s="13">
        <f t="shared" si="1"/>
        <v>0</v>
      </c>
      <c r="R17" s="6">
        <v>0</v>
      </c>
      <c r="S17" s="6">
        <v>0</v>
      </c>
      <c r="T17" s="13">
        <f t="shared" si="2"/>
        <v>0</v>
      </c>
      <c r="U17" s="6">
        <v>0</v>
      </c>
      <c r="V17" s="18">
        <f t="shared" si="3"/>
        <v>0</v>
      </c>
      <c r="W17" s="18">
        <f>ROUND(D17,2)*0.4+V17*0.6</f>
        <v>10.96</v>
      </c>
      <c r="Z17" s="18"/>
      <c r="AA17" s="18"/>
      <c r="AB17" s="18"/>
    </row>
    <row r="18" spans="1:28" ht="12.6" customHeight="1" x14ac:dyDescent="0.25">
      <c r="A18" s="17"/>
      <c r="B18" s="3" t="s">
        <v>45</v>
      </c>
      <c r="C18" s="11" t="s">
        <v>46</v>
      </c>
      <c r="D18" s="18">
        <v>28</v>
      </c>
      <c r="E18" s="30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37"/>
      <c r="M18" s="13">
        <f t="shared" si="0"/>
        <v>0</v>
      </c>
      <c r="N18" s="6">
        <v>0</v>
      </c>
      <c r="O18" s="6">
        <v>0</v>
      </c>
      <c r="P18" s="6">
        <v>0</v>
      </c>
      <c r="Q18" s="13">
        <f t="shared" si="1"/>
        <v>0</v>
      </c>
      <c r="R18" s="6">
        <v>0</v>
      </c>
      <c r="S18" s="6">
        <v>0</v>
      </c>
      <c r="T18" s="13">
        <f t="shared" si="2"/>
        <v>0</v>
      </c>
      <c r="U18" s="6">
        <v>0</v>
      </c>
      <c r="V18" s="18">
        <f t="shared" si="3"/>
        <v>0</v>
      </c>
      <c r="W18" s="18">
        <f>ROUND(D18,2)*0.4+V18*0.6</f>
        <v>11.200000000000001</v>
      </c>
      <c r="Z18" s="18"/>
      <c r="AA18" s="18"/>
      <c r="AB18" s="18"/>
    </row>
    <row r="19" spans="1:28" ht="12.6" customHeight="1" x14ac:dyDescent="0.25">
      <c r="A19" s="17"/>
      <c r="B19" s="3" t="s">
        <v>47</v>
      </c>
      <c r="C19" s="11" t="s">
        <v>48</v>
      </c>
      <c r="D19" s="18">
        <v>33.5</v>
      </c>
      <c r="E19" s="30">
        <v>0</v>
      </c>
      <c r="F19" s="7">
        <v>0</v>
      </c>
      <c r="G19" s="7">
        <v>2</v>
      </c>
      <c r="H19" s="7">
        <v>0</v>
      </c>
      <c r="I19" s="7">
        <v>0</v>
      </c>
      <c r="J19" s="7">
        <v>0</v>
      </c>
      <c r="K19" s="7">
        <v>0</v>
      </c>
      <c r="L19" s="37"/>
      <c r="M19" s="13">
        <f t="shared" si="0"/>
        <v>14.285714285714286</v>
      </c>
      <c r="N19" s="6">
        <v>0</v>
      </c>
      <c r="O19" s="6">
        <v>40</v>
      </c>
      <c r="P19" s="6">
        <v>0</v>
      </c>
      <c r="Q19" s="13">
        <f t="shared" si="1"/>
        <v>13.333333333333334</v>
      </c>
      <c r="R19" s="6">
        <v>0</v>
      </c>
      <c r="S19" s="6">
        <v>0</v>
      </c>
      <c r="T19" s="13">
        <f t="shared" si="2"/>
        <v>0</v>
      </c>
      <c r="U19" s="6">
        <v>0</v>
      </c>
      <c r="V19" s="18">
        <f t="shared" si="3"/>
        <v>5</v>
      </c>
      <c r="W19" s="18">
        <f>ROUND(D19,2)*0.4+V19*0.6</f>
        <v>16.399999999999999</v>
      </c>
      <c r="Z19" s="18"/>
      <c r="AA19" s="18"/>
      <c r="AB19" s="18"/>
    </row>
    <row r="20" spans="1:28" ht="12.6" customHeight="1" x14ac:dyDescent="0.25">
      <c r="A20" s="17"/>
      <c r="B20" s="3" t="s">
        <v>60</v>
      </c>
      <c r="C20" s="11" t="s">
        <v>59</v>
      </c>
      <c r="D20" s="18">
        <v>64.3</v>
      </c>
      <c r="E20" s="30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37"/>
      <c r="M20" s="13">
        <f t="shared" si="0"/>
        <v>0</v>
      </c>
      <c r="N20" s="6">
        <v>0</v>
      </c>
      <c r="O20" s="6">
        <v>0</v>
      </c>
      <c r="P20" s="6">
        <v>0</v>
      </c>
      <c r="Q20" s="13">
        <f t="shared" si="1"/>
        <v>0</v>
      </c>
      <c r="R20" s="6">
        <v>0</v>
      </c>
      <c r="S20" s="6">
        <v>0</v>
      </c>
      <c r="T20" s="13">
        <f t="shared" si="2"/>
        <v>0</v>
      </c>
      <c r="U20" s="6">
        <v>0</v>
      </c>
      <c r="V20" s="18">
        <f t="shared" si="3"/>
        <v>0</v>
      </c>
      <c r="W20" s="18">
        <f>ROUND(D20,2)*0.4+V20*0.6</f>
        <v>25.72</v>
      </c>
      <c r="Z20" s="18"/>
      <c r="AA20" s="18"/>
      <c r="AB20" s="18"/>
    </row>
    <row r="21" spans="1:28" ht="12.6" customHeight="1" x14ac:dyDescent="0.25">
      <c r="A21" s="17"/>
      <c r="B21" s="3"/>
      <c r="C21" s="11"/>
      <c r="D21" s="57"/>
      <c r="E21" s="30"/>
      <c r="F21" s="7"/>
      <c r="G21" s="7"/>
      <c r="H21" s="7"/>
      <c r="I21" s="7"/>
      <c r="J21" s="7"/>
      <c r="K21" s="7"/>
      <c r="L21" s="37"/>
      <c r="M21" s="13">
        <f t="shared" si="0"/>
        <v>0</v>
      </c>
      <c r="N21" s="6"/>
      <c r="O21" s="6"/>
      <c r="P21" s="6"/>
      <c r="Q21" s="13">
        <f t="shared" si="1"/>
        <v>0</v>
      </c>
      <c r="R21" s="6"/>
      <c r="S21" s="6"/>
      <c r="T21" s="13">
        <f t="shared" si="2"/>
        <v>0</v>
      </c>
      <c r="U21" s="6"/>
      <c r="V21" s="18">
        <f t="shared" si="3"/>
        <v>0</v>
      </c>
      <c r="W21" s="18">
        <f>ROUND(D21,2)*0.4+V21*0.6</f>
        <v>0</v>
      </c>
      <c r="Z21" s="18"/>
      <c r="AA21" s="18"/>
      <c r="AB21" s="18"/>
    </row>
    <row r="22" spans="1:28" ht="12.6" customHeight="1" x14ac:dyDescent="0.25">
      <c r="A22" s="17"/>
      <c r="B22" s="45"/>
      <c r="C22" s="46"/>
      <c r="D22" s="57"/>
      <c r="E22" s="30"/>
      <c r="F22" s="7"/>
      <c r="G22" s="7"/>
      <c r="H22" s="7"/>
      <c r="I22" s="7"/>
      <c r="J22" s="7"/>
      <c r="K22" s="7"/>
      <c r="L22" s="37"/>
      <c r="M22" s="13">
        <f t="shared" si="0"/>
        <v>0</v>
      </c>
      <c r="N22" s="6"/>
      <c r="O22" s="6"/>
      <c r="P22" s="6"/>
      <c r="Q22" s="13">
        <f t="shared" si="1"/>
        <v>0</v>
      </c>
      <c r="R22" s="6"/>
      <c r="S22" s="6"/>
      <c r="T22" s="13">
        <f t="shared" si="2"/>
        <v>0</v>
      </c>
      <c r="U22" s="6"/>
      <c r="V22" s="18">
        <f t="shared" si="3"/>
        <v>0</v>
      </c>
      <c r="W22" s="18">
        <f>ROUND(D22,2)*0.4+V22*0.6</f>
        <v>0</v>
      </c>
      <c r="Z22" s="18"/>
      <c r="AA22" s="18"/>
      <c r="AB22" s="18"/>
    </row>
    <row r="23" spans="1:28" ht="12.6" customHeight="1" x14ac:dyDescent="0.25">
      <c r="A23" s="17"/>
      <c r="B23" s="45"/>
      <c r="C23" s="46"/>
      <c r="D23" s="57"/>
      <c r="E23" s="30"/>
      <c r="F23" s="7"/>
      <c r="G23" s="7"/>
      <c r="H23" s="7"/>
      <c r="I23" s="7"/>
      <c r="J23" s="7"/>
      <c r="K23" s="7"/>
      <c r="L23" s="37"/>
      <c r="M23" s="13">
        <f t="shared" si="0"/>
        <v>0</v>
      </c>
      <c r="N23" s="6"/>
      <c r="O23" s="6"/>
      <c r="P23" s="6"/>
      <c r="Q23" s="13">
        <f t="shared" si="1"/>
        <v>0</v>
      </c>
      <c r="R23" s="6"/>
      <c r="S23" s="6"/>
      <c r="T23" s="13">
        <f t="shared" si="2"/>
        <v>0</v>
      </c>
      <c r="U23" s="6"/>
      <c r="V23" s="18">
        <f t="shared" si="3"/>
        <v>0</v>
      </c>
      <c r="W23" s="18">
        <f>ROUND(D23,2)*0.4+V23*0.6</f>
        <v>0</v>
      </c>
      <c r="Z23" s="18"/>
      <c r="AA23" s="18"/>
      <c r="AB23" s="18"/>
    </row>
    <row r="24" spans="1:28" ht="12.6" customHeight="1" x14ac:dyDescent="0.25">
      <c r="A24" s="17"/>
      <c r="B24" s="45"/>
      <c r="C24" s="46"/>
      <c r="D24" s="57"/>
      <c r="E24" s="30"/>
      <c r="F24" s="7"/>
      <c r="G24" s="7"/>
      <c r="H24" s="7"/>
      <c r="I24" s="7"/>
      <c r="J24" s="7"/>
      <c r="K24" s="7"/>
      <c r="L24" s="37"/>
      <c r="M24" s="13">
        <f t="shared" si="0"/>
        <v>0</v>
      </c>
      <c r="N24" s="6"/>
      <c r="O24" s="6"/>
      <c r="P24" s="6"/>
      <c r="Q24" s="13">
        <f t="shared" si="1"/>
        <v>0</v>
      </c>
      <c r="R24" s="6"/>
      <c r="S24" s="6"/>
      <c r="T24" s="13">
        <f t="shared" si="2"/>
        <v>0</v>
      </c>
      <c r="U24" s="6"/>
      <c r="V24" s="18">
        <f t="shared" si="3"/>
        <v>0</v>
      </c>
      <c r="W24" s="18">
        <f>ROUND(D24,2)*0.4+V24*0.6</f>
        <v>0</v>
      </c>
      <c r="Z24" s="18"/>
      <c r="AA24" s="18"/>
      <c r="AB24" s="18"/>
    </row>
    <row r="25" spans="1:28" ht="12.6" customHeight="1" x14ac:dyDescent="0.25">
      <c r="A25" s="17"/>
      <c r="B25" s="45"/>
      <c r="C25" s="46"/>
      <c r="D25" s="57"/>
      <c r="E25" s="30"/>
      <c r="F25" s="12"/>
      <c r="G25" s="7"/>
      <c r="H25" s="7"/>
      <c r="I25" s="7"/>
      <c r="J25" s="7"/>
      <c r="K25" s="7"/>
      <c r="L25" s="37"/>
      <c r="M25" s="13">
        <f t="shared" si="0"/>
        <v>0</v>
      </c>
      <c r="N25" s="6"/>
      <c r="O25" s="6"/>
      <c r="P25" s="6"/>
      <c r="Q25" s="13">
        <f t="shared" si="1"/>
        <v>0</v>
      </c>
      <c r="R25" s="6"/>
      <c r="S25" s="6"/>
      <c r="T25" s="13">
        <f t="shared" si="2"/>
        <v>0</v>
      </c>
      <c r="U25" s="6"/>
      <c r="V25" s="18">
        <f t="shared" si="3"/>
        <v>0</v>
      </c>
      <c r="W25" s="18">
        <f>ROUND(D25,2)*0.4+V25*0.6</f>
        <v>0</v>
      </c>
      <c r="Z25" s="18"/>
      <c r="AA25" s="18"/>
      <c r="AB25" s="18"/>
    </row>
    <row r="26" spans="1:28" ht="12.6" customHeight="1" x14ac:dyDescent="0.25">
      <c r="A26" s="17"/>
      <c r="B26" s="45"/>
      <c r="C26" s="46"/>
      <c r="D26" s="57"/>
      <c r="E26" s="30"/>
      <c r="F26" s="7"/>
      <c r="G26" s="7"/>
      <c r="H26" s="7"/>
      <c r="I26" s="7"/>
      <c r="J26" s="7"/>
      <c r="K26" s="7"/>
      <c r="L26" s="37"/>
      <c r="M26" s="13">
        <f t="shared" si="0"/>
        <v>0</v>
      </c>
      <c r="N26" s="6"/>
      <c r="O26" s="6"/>
      <c r="P26" s="6"/>
      <c r="Q26" s="13">
        <f t="shared" si="1"/>
        <v>0</v>
      </c>
      <c r="R26" s="6"/>
      <c r="S26" s="6"/>
      <c r="T26" s="13">
        <f t="shared" si="2"/>
        <v>0</v>
      </c>
      <c r="U26" s="6"/>
      <c r="V26" s="18">
        <f t="shared" si="3"/>
        <v>0</v>
      </c>
      <c r="W26" s="18">
        <f>ROUND(D26,2)*0.4+V26*0.6</f>
        <v>0</v>
      </c>
      <c r="Z26" s="18"/>
      <c r="AA26" s="18"/>
      <c r="AB26" s="18"/>
    </row>
    <row r="27" spans="1:28" ht="12.6" customHeight="1" x14ac:dyDescent="0.25">
      <c r="A27" s="17"/>
      <c r="B27" s="45"/>
      <c r="C27" s="46"/>
      <c r="D27" s="57"/>
      <c r="E27" s="30"/>
      <c r="F27" s="7"/>
      <c r="G27" s="7"/>
      <c r="H27" s="7"/>
      <c r="I27" s="7"/>
      <c r="J27" s="7"/>
      <c r="K27" s="7"/>
      <c r="L27" s="37"/>
      <c r="M27" s="13">
        <f t="shared" si="0"/>
        <v>0</v>
      </c>
      <c r="N27" s="6"/>
      <c r="O27" s="6"/>
      <c r="P27" s="6"/>
      <c r="Q27" s="13">
        <f t="shared" si="1"/>
        <v>0</v>
      </c>
      <c r="R27" s="6"/>
      <c r="S27" s="6"/>
      <c r="T27" s="13">
        <f t="shared" si="2"/>
        <v>0</v>
      </c>
      <c r="U27" s="6"/>
      <c r="V27" s="18">
        <f t="shared" si="3"/>
        <v>0</v>
      </c>
      <c r="W27" s="18">
        <f>ROUND(D27,2)*0.4+V27*0.6</f>
        <v>0</v>
      </c>
      <c r="Z27" s="18"/>
      <c r="AA27" s="18"/>
      <c r="AB27" s="18"/>
    </row>
    <row r="28" spans="1:28" ht="12.6" customHeight="1" x14ac:dyDescent="0.25">
      <c r="A28" s="17"/>
      <c r="B28" s="45"/>
      <c r="C28" s="46"/>
      <c r="D28" s="57"/>
      <c r="E28" s="30"/>
      <c r="F28" s="7"/>
      <c r="G28" s="7"/>
      <c r="H28" s="7"/>
      <c r="I28" s="7"/>
      <c r="J28" s="7"/>
      <c r="K28" s="7"/>
      <c r="L28" s="37"/>
      <c r="M28" s="13">
        <f t="shared" si="0"/>
        <v>0</v>
      </c>
      <c r="N28" s="6"/>
      <c r="O28" s="6"/>
      <c r="P28" s="6"/>
      <c r="Q28" s="13">
        <f t="shared" si="1"/>
        <v>0</v>
      </c>
      <c r="R28" s="6"/>
      <c r="S28" s="6"/>
      <c r="T28" s="13">
        <f t="shared" si="2"/>
        <v>0</v>
      </c>
      <c r="U28" s="6"/>
      <c r="V28" s="18">
        <f t="shared" si="3"/>
        <v>0</v>
      </c>
      <c r="W28" s="18">
        <f>ROUND(D28,2)*0.4+V28*0.6</f>
        <v>0</v>
      </c>
      <c r="Z28" s="18"/>
      <c r="AA28" s="18"/>
      <c r="AB28" s="18"/>
    </row>
    <row r="29" spans="1:28" ht="12.6" customHeight="1" x14ac:dyDescent="0.25">
      <c r="A29" s="17"/>
      <c r="B29" s="45"/>
      <c r="C29" s="46"/>
      <c r="D29" s="57"/>
      <c r="E29" s="30"/>
      <c r="F29" s="7"/>
      <c r="G29" s="7"/>
      <c r="H29" s="7"/>
      <c r="I29" s="7"/>
      <c r="J29" s="7"/>
      <c r="K29" s="7"/>
      <c r="L29" s="37"/>
      <c r="M29" s="13">
        <f t="shared" si="0"/>
        <v>0</v>
      </c>
      <c r="N29" s="6"/>
      <c r="O29" s="6"/>
      <c r="P29" s="6"/>
      <c r="Q29" s="13">
        <f t="shared" si="1"/>
        <v>0</v>
      </c>
      <c r="R29" s="6"/>
      <c r="S29" s="6"/>
      <c r="T29" s="13">
        <f t="shared" si="2"/>
        <v>0</v>
      </c>
      <c r="U29" s="6"/>
      <c r="V29" s="18">
        <f t="shared" si="3"/>
        <v>0</v>
      </c>
      <c r="W29" s="18">
        <f>ROUND(D29,2)*0.4+V29*0.6</f>
        <v>0</v>
      </c>
      <c r="Z29" s="18"/>
      <c r="AA29" s="18"/>
      <c r="AB29" s="18"/>
    </row>
    <row r="30" spans="1:28" ht="12.6" customHeight="1" x14ac:dyDescent="0.25">
      <c r="A30" s="17"/>
      <c r="B30" s="45"/>
      <c r="C30" s="46"/>
      <c r="D30" s="57"/>
      <c r="E30" s="30"/>
      <c r="F30" s="7"/>
      <c r="G30" s="7"/>
      <c r="H30" s="7"/>
      <c r="I30" s="7"/>
      <c r="J30" s="7"/>
      <c r="K30" s="7"/>
      <c r="L30" s="37"/>
      <c r="M30" s="13">
        <f t="shared" si="0"/>
        <v>0</v>
      </c>
      <c r="N30" s="6"/>
      <c r="O30" s="6"/>
      <c r="P30" s="6"/>
      <c r="Q30" s="13">
        <f t="shared" si="1"/>
        <v>0</v>
      </c>
      <c r="R30" s="6"/>
      <c r="S30" s="6"/>
      <c r="T30" s="13">
        <f t="shared" si="2"/>
        <v>0</v>
      </c>
      <c r="U30" s="6"/>
      <c r="V30" s="18">
        <f t="shared" si="3"/>
        <v>0</v>
      </c>
      <c r="W30" s="18">
        <f>ROUND(D30,2)*0.4+V30*0.6</f>
        <v>0</v>
      </c>
      <c r="Z30" s="18"/>
      <c r="AA30" s="18"/>
      <c r="AB30" s="18"/>
    </row>
    <row r="31" spans="1:28" s="9" customFormat="1" ht="12.6" customHeight="1" x14ac:dyDescent="0.25">
      <c r="A31" s="8"/>
      <c r="B31" s="8"/>
      <c r="C31" s="8"/>
      <c r="D31" s="58"/>
      <c r="E31" s="8"/>
      <c r="F31" s="8"/>
      <c r="G31" s="8"/>
      <c r="H31" s="8"/>
      <c r="I31" s="8"/>
      <c r="J31" s="8"/>
      <c r="K31" s="8"/>
      <c r="L31" s="8"/>
      <c r="X31" s="64"/>
    </row>
    <row r="32" spans="1:28" ht="12.6" customHeight="1" x14ac:dyDescent="0.25">
      <c r="A32" s="8"/>
      <c r="B32" s="8"/>
      <c r="C32" s="8"/>
      <c r="D32" s="58"/>
      <c r="E32" s="8"/>
      <c r="F32" s="8"/>
      <c r="G32" s="8"/>
      <c r="H32" s="8"/>
      <c r="I32" s="8"/>
      <c r="J32" s="8"/>
      <c r="K32" s="8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58"/>
      <c r="E33" s="8"/>
      <c r="F33" s="8"/>
      <c r="G33" s="8"/>
      <c r="H33" s="8"/>
      <c r="I33" s="8"/>
      <c r="J33" s="8"/>
      <c r="K33" s="8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58"/>
      <c r="E34" s="8"/>
      <c r="F34" s="8"/>
      <c r="G34" s="8"/>
      <c r="H34" s="8"/>
      <c r="I34" s="8"/>
      <c r="J34" s="8"/>
      <c r="K34" s="8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58"/>
      <c r="E35" s="8"/>
      <c r="F35" s="8"/>
      <c r="G35" s="8"/>
      <c r="H35" s="8"/>
      <c r="I35" s="8"/>
      <c r="J35" s="8"/>
      <c r="K35" s="8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58"/>
      <c r="E36" s="8"/>
      <c r="F36" s="8"/>
      <c r="G36" s="8"/>
      <c r="H36" s="8"/>
      <c r="I36" s="8"/>
      <c r="J36" s="8"/>
      <c r="K36" s="8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58"/>
      <c r="E37" s="8"/>
      <c r="F37" s="8"/>
      <c r="G37" s="8"/>
      <c r="H37" s="8"/>
      <c r="I37" s="8"/>
      <c r="J37" s="8"/>
      <c r="K37" s="8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58"/>
      <c r="E38" s="8"/>
      <c r="F38" s="8"/>
      <c r="G38" s="8"/>
      <c r="H38" s="8"/>
      <c r="I38" s="8"/>
      <c r="J38" s="8"/>
      <c r="K38" s="8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58"/>
      <c r="E39" s="8"/>
      <c r="F39" s="8"/>
      <c r="G39" s="8"/>
      <c r="H39" s="8"/>
      <c r="I39" s="8"/>
      <c r="J39" s="8"/>
      <c r="K39" s="8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58"/>
      <c r="E40" s="8"/>
      <c r="F40" s="8"/>
      <c r="G40" s="8"/>
      <c r="H40" s="8"/>
      <c r="I40" s="8"/>
      <c r="J40" s="8"/>
      <c r="K40" s="8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58"/>
      <c r="E41" s="8"/>
      <c r="F41" s="8"/>
      <c r="G41" s="8"/>
      <c r="H41" s="8"/>
      <c r="I41" s="8"/>
      <c r="J41" s="8"/>
      <c r="K41" s="8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58"/>
      <c r="E42" s="8"/>
      <c r="F42" s="8"/>
      <c r="G42" s="8"/>
      <c r="H42" s="8"/>
      <c r="I42" s="8"/>
      <c r="J42" s="8"/>
      <c r="K42" s="8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58"/>
      <c r="E43" s="8"/>
      <c r="F43" s="8"/>
      <c r="G43" s="8"/>
      <c r="H43" s="8"/>
      <c r="I43" s="8"/>
      <c r="J43" s="8"/>
      <c r="K43" s="8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58"/>
      <c r="E44" s="8"/>
      <c r="F44" s="8"/>
      <c r="G44" s="8"/>
      <c r="H44" s="8"/>
      <c r="I44" s="8"/>
      <c r="J44" s="8"/>
      <c r="K44" s="8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58"/>
      <c r="E45" s="8"/>
      <c r="F45" s="8"/>
      <c r="G45" s="8"/>
      <c r="H45" s="8"/>
      <c r="I45" s="8"/>
      <c r="J45" s="8"/>
      <c r="K45" s="8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58"/>
      <c r="E46" s="8"/>
      <c r="F46" s="8"/>
      <c r="G46" s="8"/>
      <c r="H46" s="8"/>
      <c r="I46" s="8"/>
      <c r="J46" s="8"/>
      <c r="K46" s="8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58"/>
      <c r="E47" s="8"/>
      <c r="F47" s="8"/>
      <c r="G47" s="8"/>
      <c r="H47" s="8"/>
      <c r="I47" s="8"/>
      <c r="J47" s="8"/>
      <c r="K47" s="8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58"/>
      <c r="E48" s="8"/>
      <c r="F48" s="8"/>
      <c r="G48" s="8"/>
      <c r="H48" s="8"/>
      <c r="I48" s="8"/>
      <c r="J48" s="8"/>
      <c r="K48" s="8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58"/>
      <c r="E49" s="8"/>
      <c r="F49" s="8"/>
      <c r="G49" s="8"/>
      <c r="H49" s="8"/>
      <c r="I49" s="8"/>
      <c r="J49" s="8"/>
      <c r="K49" s="8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58"/>
      <c r="E50" s="8"/>
      <c r="F50" s="8"/>
      <c r="G50" s="8"/>
      <c r="H50" s="8"/>
      <c r="I50" s="8"/>
      <c r="J50" s="8"/>
      <c r="K50" s="8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58"/>
      <c r="E51" s="8"/>
      <c r="F51" s="8"/>
      <c r="G51" s="8"/>
      <c r="H51" s="8"/>
      <c r="I51" s="8"/>
      <c r="J51" s="8"/>
      <c r="K51" s="8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58"/>
      <c r="E52" s="8"/>
      <c r="F52" s="8"/>
      <c r="G52" s="8"/>
      <c r="H52" s="8"/>
      <c r="I52" s="8"/>
      <c r="J52" s="8"/>
      <c r="K52" s="8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58"/>
      <c r="E53" s="8"/>
      <c r="F53" s="8"/>
      <c r="G53" s="8"/>
      <c r="H53" s="8"/>
      <c r="I53" s="8"/>
      <c r="J53" s="8"/>
      <c r="K53" s="8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58"/>
      <c r="E54" s="8"/>
      <c r="F54" s="8"/>
      <c r="G54" s="8"/>
      <c r="H54" s="8"/>
      <c r="I54" s="8"/>
      <c r="J54" s="8"/>
      <c r="K54" s="8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58"/>
      <c r="E55" s="8"/>
      <c r="F55" s="8"/>
      <c r="G55" s="8"/>
      <c r="H55" s="8"/>
      <c r="I55" s="8"/>
      <c r="J55" s="8"/>
      <c r="K55" s="8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58"/>
      <c r="E56" s="8"/>
      <c r="F56" s="8"/>
      <c r="G56" s="8"/>
      <c r="H56" s="8"/>
      <c r="I56" s="8"/>
      <c r="J56" s="8"/>
      <c r="K56" s="8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58"/>
      <c r="E57" s="8"/>
      <c r="F57" s="8"/>
      <c r="G57" s="8"/>
      <c r="H57" s="8"/>
      <c r="I57" s="8"/>
      <c r="J57" s="8"/>
      <c r="K57" s="8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58"/>
      <c r="E58" s="8"/>
      <c r="F58" s="8"/>
      <c r="G58" s="8"/>
      <c r="H58" s="8"/>
      <c r="I58" s="8"/>
      <c r="J58" s="8"/>
      <c r="K58" s="8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58"/>
      <c r="E59" s="8"/>
      <c r="F59" s="8"/>
      <c r="G59" s="8"/>
      <c r="H59" s="8"/>
      <c r="I59" s="8"/>
      <c r="J59" s="8"/>
      <c r="K59" s="8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58"/>
      <c r="E60" s="8"/>
      <c r="F60" s="8"/>
      <c r="G60" s="8"/>
      <c r="H60" s="8"/>
      <c r="I60" s="8"/>
      <c r="J60" s="8"/>
      <c r="K60" s="8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58"/>
      <c r="E61" s="8"/>
      <c r="F61" s="8"/>
      <c r="G61" s="8"/>
      <c r="H61" s="8"/>
      <c r="I61" s="8"/>
      <c r="J61" s="8"/>
      <c r="K61" s="8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58"/>
      <c r="E62" s="8"/>
      <c r="F62" s="8"/>
      <c r="G62" s="8"/>
      <c r="H62" s="8"/>
      <c r="I62" s="8"/>
      <c r="J62" s="8"/>
      <c r="K62" s="8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58"/>
      <c r="E63" s="8"/>
      <c r="F63" s="8"/>
      <c r="G63" s="8"/>
      <c r="H63" s="8"/>
      <c r="I63" s="8"/>
      <c r="J63" s="8"/>
      <c r="K63" s="8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58"/>
      <c r="E64" s="8"/>
      <c r="F64" s="8"/>
      <c r="G64" s="8"/>
      <c r="H64" s="8"/>
      <c r="I64" s="8"/>
      <c r="J64" s="8"/>
      <c r="K64" s="8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58"/>
      <c r="E65" s="8"/>
      <c r="F65" s="8"/>
      <c r="G65" s="8"/>
      <c r="H65" s="8"/>
      <c r="I65" s="8"/>
      <c r="J65" s="8"/>
      <c r="K65" s="8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58"/>
      <c r="E66" s="8"/>
      <c r="F66" s="8"/>
      <c r="G66" s="8"/>
      <c r="H66" s="8"/>
      <c r="I66" s="8"/>
      <c r="J66" s="8"/>
      <c r="K66" s="8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58"/>
      <c r="E67" s="8"/>
      <c r="F67" s="8"/>
      <c r="G67" s="8"/>
      <c r="H67" s="8"/>
      <c r="I67" s="8"/>
      <c r="J67" s="8"/>
      <c r="K67" s="8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58"/>
      <c r="E68" s="8"/>
      <c r="F68" s="8"/>
      <c r="G68" s="8"/>
      <c r="H68" s="8"/>
      <c r="I68" s="8"/>
      <c r="J68" s="8"/>
      <c r="K68" s="8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58"/>
      <c r="E69" s="8"/>
      <c r="F69" s="8"/>
      <c r="G69" s="8"/>
      <c r="H69" s="8"/>
      <c r="I69" s="8"/>
      <c r="J69" s="8"/>
      <c r="K69" s="8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58"/>
      <c r="E70" s="8"/>
      <c r="F70" s="8"/>
      <c r="G70" s="8"/>
      <c r="H70" s="8"/>
      <c r="I70" s="8"/>
      <c r="J70" s="8"/>
      <c r="K70" s="8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58"/>
      <c r="E71" s="8"/>
      <c r="F71" s="8"/>
      <c r="G71" s="8"/>
      <c r="H71" s="8"/>
      <c r="I71" s="8"/>
      <c r="J71" s="8"/>
      <c r="K71" s="8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58"/>
      <c r="E72" s="8"/>
      <c r="F72" s="8"/>
      <c r="G72" s="8"/>
      <c r="H72" s="8"/>
      <c r="I72" s="8"/>
      <c r="J72" s="8"/>
      <c r="K72" s="8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58"/>
      <c r="E73" s="8"/>
      <c r="F73" s="8"/>
      <c r="G73" s="8"/>
      <c r="H73" s="8"/>
      <c r="I73" s="8"/>
      <c r="J73" s="8"/>
      <c r="K73" s="8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58"/>
      <c r="E74" s="8"/>
      <c r="F74" s="8"/>
      <c r="G74" s="8"/>
      <c r="H74" s="8"/>
      <c r="I74" s="8"/>
      <c r="J74" s="8"/>
      <c r="K74" s="8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58"/>
      <c r="E75" s="8"/>
      <c r="F75" s="8"/>
      <c r="G75" s="8"/>
      <c r="H75" s="8"/>
      <c r="I75" s="8"/>
      <c r="J75" s="8"/>
      <c r="K75" s="8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58"/>
      <c r="E76" s="8"/>
      <c r="F76" s="8"/>
      <c r="G76" s="8"/>
      <c r="H76" s="8"/>
      <c r="I76" s="8"/>
      <c r="J76" s="8"/>
      <c r="K76" s="8"/>
      <c r="M76" s="9"/>
      <c r="N76" s="9"/>
      <c r="O76" s="9"/>
      <c r="P76" s="9"/>
      <c r="Q76" s="9"/>
      <c r="R76" s="9"/>
      <c r="S76" s="9"/>
      <c r="T76" s="9"/>
    </row>
    <row r="77" spans="1:20" ht="12.6" customHeight="1" x14ac:dyDescent="0.25">
      <c r="A77" s="8"/>
      <c r="B77" s="8"/>
      <c r="C77" s="8"/>
      <c r="D77" s="58"/>
      <c r="E77" s="8"/>
      <c r="F77" s="8"/>
      <c r="G77" s="8"/>
      <c r="H77" s="8"/>
      <c r="I77" s="8"/>
      <c r="J77" s="8"/>
      <c r="K77" s="8"/>
      <c r="M77" s="9"/>
      <c r="N77" s="9"/>
      <c r="O77" s="9"/>
      <c r="P77" s="9"/>
      <c r="Q77" s="9"/>
      <c r="R77" s="9"/>
      <c r="S77" s="9"/>
      <c r="T77" s="9"/>
    </row>
    <row r="78" spans="1:20" ht="12.6" customHeight="1" x14ac:dyDescent="0.25">
      <c r="A78" s="8"/>
      <c r="B78" s="8"/>
      <c r="C78" s="8"/>
      <c r="D78" s="58"/>
      <c r="E78" s="8"/>
      <c r="F78" s="8"/>
      <c r="G78" s="8"/>
      <c r="H78" s="8"/>
      <c r="I78" s="8"/>
      <c r="J78" s="8"/>
      <c r="K78" s="8"/>
      <c r="M78" s="9"/>
      <c r="N78" s="9"/>
      <c r="O78" s="9"/>
      <c r="P78" s="9"/>
      <c r="Q78" s="9"/>
      <c r="R78" s="9"/>
      <c r="S78" s="9"/>
      <c r="T78" s="9"/>
    </row>
  </sheetData>
  <sortState ref="A1:X30">
    <sortCondition descending="1" ref="W12"/>
  </sortState>
  <mergeCells count="6">
    <mergeCell ref="E1:M1"/>
    <mergeCell ref="Z1:Z2"/>
    <mergeCell ref="AA1:AA2"/>
    <mergeCell ref="AB1:AB2"/>
    <mergeCell ref="N1:Q1"/>
    <mergeCell ref="R1:T1"/>
  </mergeCells>
  <conditionalFormatting sqref="E3:K30">
    <cfRule type="cellIs" dxfId="22" priority="47" operator="between">
      <formula>0.1</formula>
      <formula>1.99</formula>
    </cfRule>
    <cfRule type="cellIs" dxfId="21" priority="48" operator="equal">
      <formula>0</formula>
    </cfRule>
    <cfRule type="cellIs" dxfId="20" priority="49" operator="equal">
      <formula>2</formula>
    </cfRule>
  </conditionalFormatting>
  <conditionalFormatting sqref="S3:S30">
    <cfRule type="cellIs" dxfId="19" priority="38" operator="between">
      <formula>0.1</formula>
      <formula>59.9</formula>
    </cfRule>
    <cfRule type="cellIs" dxfId="18" priority="39" operator="equal">
      <formula>0</formula>
    </cfRule>
    <cfRule type="cellIs" dxfId="17" priority="40" operator="between">
      <formula>60</formula>
      <formula>79</formula>
    </cfRule>
    <cfRule type="cellIs" dxfId="16" priority="41" operator="between">
      <formula>80</formula>
      <formula>100</formula>
    </cfRule>
  </conditionalFormatting>
  <conditionalFormatting sqref="U3:U30">
    <cfRule type="cellIs" dxfId="15" priority="23" operator="between">
      <formula>0.1</formula>
      <formula>59.9</formula>
    </cfRule>
    <cfRule type="cellIs" dxfId="14" priority="24" operator="equal">
      <formula>0</formula>
    </cfRule>
    <cfRule type="cellIs" dxfId="13" priority="25" operator="between">
      <formula>60</formula>
      <formula>79</formula>
    </cfRule>
    <cfRule type="cellIs" dxfId="12" priority="26" operator="greaterThanOrEqual">
      <formula>80</formula>
    </cfRule>
  </conditionalFormatting>
  <conditionalFormatting sqref="D1:D2 D21: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N3:N30">
    <cfRule type="cellIs" dxfId="11" priority="10" operator="between">
      <formula>0.1</formula>
      <formula>59.9</formula>
    </cfRule>
    <cfRule type="cellIs" dxfId="10" priority="11" operator="equal">
      <formula>0</formula>
    </cfRule>
    <cfRule type="cellIs" dxfId="9" priority="12" operator="between">
      <formula>60</formula>
      <formula>79</formula>
    </cfRule>
    <cfRule type="cellIs" dxfId="8" priority="13" operator="between">
      <formula>80</formula>
      <formula>100</formula>
    </cfRule>
  </conditionalFormatting>
  <conditionalFormatting sqref="O3:P30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100</formula>
    </cfRule>
  </conditionalFormatting>
  <conditionalFormatting sqref="R3:R30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between">
      <formula>80</formula>
      <formula>100</formula>
    </cfRule>
  </conditionalFormatting>
  <conditionalFormatting sqref="D3:D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{B106BE22-BE93-47CB-B67C-A8F2475DDA51}</x14:id>
        </ext>
      </extLst>
    </cfRule>
  </conditionalFormatting>
  <conditionalFormatting sqref="M3:M30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0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V3:V30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W3:W30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21:D3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Z3:Z30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AA3:AA30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AB3:AB30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Q3:Q30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{D2718067-88D6-484B-AA22-2C7835B5D49B}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D1:D2 D21:D1048576</xm:sqref>
        </x14:conditionalFormatting>
        <x14:conditionalFormatting xmlns:xm="http://schemas.microsoft.com/office/excel/2006/main">
          <x14:cfRule type="dataBar" id="{B106BE22-BE93-47CB-B67C-A8F2475DD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D21:D30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AB3:AB30</xm:sqref>
        </x14:conditionalFormatting>
        <x14:conditionalFormatting xmlns:xm="http://schemas.microsoft.com/office/excel/2006/main">
          <x14:cfRule type="dataBar" id="{D2718067-88D6-484B-AA22-2C7835B5D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2019-01-28T20:07:01Z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