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_MEDIPOL\MyCourses\SoftwareDevEnvAndTools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8" i="2"/>
  <c r="D19" i="2"/>
  <c r="D3" i="2"/>
  <c r="M4" i="1" l="1"/>
  <c r="M5" i="1"/>
  <c r="M6" i="1"/>
  <c r="M7" i="1"/>
  <c r="M8" i="1"/>
  <c r="M9" i="1"/>
  <c r="M10" i="1"/>
  <c r="M11" i="1"/>
  <c r="M12" i="1"/>
  <c r="M17" i="1"/>
  <c r="M13" i="1"/>
  <c r="M14" i="1"/>
  <c r="M15" i="1"/>
  <c r="M18" i="1"/>
  <c r="M16" i="1"/>
  <c r="M19" i="1"/>
  <c r="M3" i="1"/>
  <c r="J16" i="1"/>
  <c r="N16" i="1" l="1"/>
  <c r="M3" i="2"/>
  <c r="O3" i="2"/>
  <c r="M4" i="2"/>
  <c r="O4" i="2"/>
  <c r="M5" i="2"/>
  <c r="O5" i="2"/>
  <c r="M6" i="2"/>
  <c r="O6" i="2"/>
  <c r="M7" i="2"/>
  <c r="O7" i="2"/>
  <c r="M8" i="2"/>
  <c r="O8" i="2"/>
  <c r="M9" i="2"/>
  <c r="O9" i="2"/>
  <c r="M10" i="2"/>
  <c r="O10" i="2"/>
  <c r="M11" i="2"/>
  <c r="O11" i="2"/>
  <c r="M12" i="2"/>
  <c r="O12" i="2"/>
  <c r="M13" i="2"/>
  <c r="O13" i="2"/>
  <c r="M14" i="2"/>
  <c r="O14" i="2"/>
  <c r="M15" i="2"/>
  <c r="O15" i="2"/>
  <c r="M16" i="2"/>
  <c r="O16" i="2"/>
  <c r="M17" i="2"/>
  <c r="O17" i="2"/>
  <c r="M18" i="2"/>
  <c r="O18" i="2"/>
  <c r="M19" i="2"/>
  <c r="O19" i="2"/>
  <c r="M20" i="2"/>
  <c r="O20" i="2"/>
  <c r="M21" i="2"/>
  <c r="O21" i="2"/>
  <c r="M22" i="2"/>
  <c r="O22" i="2"/>
  <c r="M23" i="2"/>
  <c r="O23" i="2"/>
  <c r="M24" i="2"/>
  <c r="O24" i="2"/>
  <c r="M25" i="2"/>
  <c r="O25" i="2"/>
  <c r="M26" i="2"/>
  <c r="O26" i="2"/>
  <c r="M27" i="2"/>
  <c r="O27" i="2"/>
  <c r="M28" i="2"/>
  <c r="O28" i="2"/>
  <c r="M29" i="2"/>
  <c r="O29" i="2"/>
  <c r="M30" i="2"/>
  <c r="O30" i="2"/>
  <c r="Q4" i="2" l="1"/>
  <c r="Q8" i="2"/>
  <c r="Q15" i="2"/>
  <c r="R15" i="2" s="1"/>
  <c r="Q17" i="2"/>
  <c r="Q16" i="2"/>
  <c r="R16" i="2" s="1"/>
  <c r="Q21" i="2"/>
  <c r="R21" i="2" s="1"/>
  <c r="Q24" i="2"/>
  <c r="R24" i="2" s="1"/>
  <c r="Q30" i="2"/>
  <c r="R30" i="2" s="1"/>
  <c r="Q29" i="2"/>
  <c r="R29" i="2" s="1"/>
  <c r="Q22" i="2"/>
  <c r="R22" i="2" s="1"/>
  <c r="Q5" i="2" l="1"/>
  <c r="Q3" i="2"/>
  <c r="Q26" i="2"/>
  <c r="R26" i="2" s="1"/>
  <c r="Q13" i="2"/>
  <c r="Q6" i="2"/>
  <c r="Q10" i="2"/>
  <c r="Q25" i="2"/>
  <c r="R25" i="2" s="1"/>
  <c r="Q18" i="2"/>
  <c r="R18" i="2" s="1"/>
  <c r="Q9" i="2"/>
  <c r="Q11" i="2"/>
  <c r="Q7" i="2"/>
  <c r="Q27" i="2"/>
  <c r="R27" i="2" s="1"/>
  <c r="Q20" i="2"/>
  <c r="R20" i="2" s="1"/>
  <c r="Q28" i="2"/>
  <c r="R28" i="2" s="1"/>
  <c r="Q14" i="2"/>
  <c r="Q23" i="2"/>
  <c r="R23" i="2" s="1"/>
  <c r="Q19" i="2"/>
  <c r="R19" i="2" s="1"/>
  <c r="Q12" i="2"/>
  <c r="J15" i="1" l="1"/>
  <c r="N15" i="1" s="1"/>
  <c r="J11" i="1" l="1"/>
  <c r="N11" i="1" s="1"/>
  <c r="J9" i="1"/>
  <c r="N9" i="1" s="1"/>
  <c r="J7" i="1"/>
  <c r="N7" i="1" s="1"/>
  <c r="J10" i="1"/>
  <c r="N10" i="1" s="1"/>
  <c r="J3" i="1"/>
  <c r="N3" i="1" s="1"/>
  <c r="J4" i="1"/>
  <c r="N4" i="1" s="1"/>
  <c r="J8" i="1"/>
  <c r="N8" i="1" s="1"/>
  <c r="J6" i="1"/>
  <c r="N6" i="1" s="1"/>
  <c r="J13" i="1"/>
  <c r="N13" i="1" s="1"/>
  <c r="J14" i="1"/>
  <c r="N14" i="1" s="1"/>
  <c r="J17" i="1"/>
  <c r="N17" i="1" s="1"/>
  <c r="D17" i="2" s="1"/>
  <c r="J12" i="1"/>
  <c r="N12" i="1" s="1"/>
  <c r="J21" i="1"/>
  <c r="N21" i="1" s="1"/>
  <c r="J23" i="1"/>
  <c r="N23" i="1" s="1"/>
  <c r="J20" i="1"/>
  <c r="N20" i="1" s="1"/>
  <c r="J25" i="1"/>
  <c r="N25" i="1" s="1"/>
  <c r="J24" i="1"/>
  <c r="N24" i="1" s="1"/>
  <c r="J22" i="1"/>
  <c r="N22" i="1" s="1"/>
  <c r="J27" i="1"/>
  <c r="N27" i="1" s="1"/>
  <c r="J26" i="1"/>
  <c r="N26" i="1" s="1"/>
  <c r="J18" i="1"/>
  <c r="N18" i="1" s="1"/>
  <c r="J19" i="1"/>
  <c r="N19" i="1" s="1"/>
  <c r="J5" i="1"/>
  <c r="N5" i="1" s="1"/>
  <c r="R17" i="2" l="1"/>
  <c r="R3" i="2"/>
  <c r="R13" i="2" l="1"/>
  <c r="R5" i="2" l="1"/>
  <c r="R12" i="2"/>
  <c r="R4" i="2"/>
  <c r="R9" i="2"/>
  <c r="R6" i="2"/>
  <c r="R11" i="2"/>
  <c r="R14" i="2" l="1"/>
  <c r="R10" i="2"/>
  <c r="R8" i="2"/>
  <c r="R7" i="2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<sst xmlns="http://schemas.openxmlformats.org/spreadsheetml/2006/main" count="100" uniqueCount="55">
  <si>
    <t>Adı</t>
  </si>
  <si>
    <t>Soyadı</t>
  </si>
  <si>
    <t>H5150017</t>
  </si>
  <si>
    <t>ÇELİK</t>
  </si>
  <si>
    <t>FURKAN</t>
  </si>
  <si>
    <t>Öğrenci No</t>
  </si>
  <si>
    <t>T</t>
  </si>
  <si>
    <t>VİZE</t>
  </si>
  <si>
    <t>SONUÇ</t>
  </si>
  <si>
    <t>NOT</t>
  </si>
  <si>
    <t xml:space="preserve"> </t>
  </si>
  <si>
    <t>FİNAL</t>
  </si>
  <si>
    <t>DERS NOTU</t>
  </si>
  <si>
    <t>EKSTRA</t>
  </si>
  <si>
    <t>M</t>
  </si>
  <si>
    <t>DEVAM DURUMU 
(%20+%25 bonus)</t>
  </si>
  <si>
    <t>ODEV 
(%25+%10 bonus)</t>
  </si>
  <si>
    <t>PROJE
(%55+%15 bonus)</t>
  </si>
  <si>
    <t>BÜT PROJESİ</t>
  </si>
  <si>
    <t>BÜT NOTU</t>
  </si>
  <si>
    <t>DERS NOTU SONUÇ</t>
  </si>
  <si>
    <t>NO</t>
  </si>
  <si>
    <t>ÇAĞRI</t>
  </si>
  <si>
    <t>ERHAN</t>
  </si>
  <si>
    <t>KILIÇ</t>
  </si>
  <si>
    <t>ENES</t>
  </si>
  <si>
    <t>DEMİRCİOĞLU</t>
  </si>
  <si>
    <t>İHSAN İLKER</t>
  </si>
  <si>
    <t>PİRİNÇ</t>
  </si>
  <si>
    <t>AHMET</t>
  </si>
  <si>
    <t>SARIDAĞ</t>
  </si>
  <si>
    <t>MUSA</t>
  </si>
  <si>
    <t>TURAN</t>
  </si>
  <si>
    <t>ARSLAN</t>
  </si>
  <si>
    <t>MUSTAFA</t>
  </si>
  <si>
    <t>EROĞUL</t>
  </si>
  <si>
    <t>RECEP</t>
  </si>
  <si>
    <t>AYKUT</t>
  </si>
  <si>
    <t>YALNIZ</t>
  </si>
  <si>
    <t>EMİN CAN</t>
  </si>
  <si>
    <t>ŞAHİN</t>
  </si>
  <si>
    <t>YUSUF MERT</t>
  </si>
  <si>
    <t>ÇİLO</t>
  </si>
  <si>
    <t>KÖYSÜREN</t>
  </si>
  <si>
    <t>ÖMER FARUK</t>
  </si>
  <si>
    <t>SÖNMEZ</t>
  </si>
  <si>
    <t>MUHAMMET EMRE</t>
  </si>
  <si>
    <t>ANIL</t>
  </si>
  <si>
    <t>OKUMUŞ</t>
  </si>
  <si>
    <t>BEYZANUR</t>
  </si>
  <si>
    <t>YILMAZ</t>
  </si>
  <si>
    <t>SINAV (%70)</t>
  </si>
  <si>
    <t>DEVAM DURUMU (%30)</t>
  </si>
  <si>
    <t>GÜLPINAR</t>
  </si>
  <si>
    <t>FURKAN BERAT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</si>
</sst>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horizontal="center" vertical="center" wrapText="1"/>
    </xf>
    <xf numFmtId="0" fontId="6" fillId="0" borderId="0" xfId="0" applyFont="1"/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164" fontId="7" fillId="4" borderId="1" xfId="0" applyNumberFormat="1" applyFont="1" applyFill="1" applyBorder="1" applyAlignment="1"/>
    <xf numFmtId="1" fontId="7" fillId="2" borderId="10" xfId="0" applyNumberFormat="1" applyFont="1" applyFill="1" applyBorder="1" applyAlignment="1"/>
    <xf numFmtId="1" fontId="7" fillId="0" borderId="1" xfId="0" applyNumberFormat="1" applyFont="1" applyBorder="1" applyAlignment="1"/>
    <xf numFmtId="1" fontId="7" fillId="0" borderId="4" xfId="0" applyNumberFormat="1" applyFont="1" applyBorder="1" applyAlignment="1"/>
    <xf numFmtId="0" fontId="8" fillId="0" borderId="0" xfId="0" applyFont="1"/>
    <xf numFmtId="0" fontId="8" fillId="0" borderId="0" xfId="0" applyFont="1" applyBorder="1"/>
    <xf numFmtId="2" fontId="3" fillId="0" borderId="0" xfId="0" applyNumberFormat="1" applyFont="1" applyBorder="1" applyAlignment="1">
      <alignment wrapText="1"/>
    </xf>
    <xf numFmtId="2" fontId="3" fillId="0" borderId="19" xfId="0" applyNumberFormat="1" applyFont="1" applyBorder="1" applyAlignment="1">
      <alignment horizontal="center" wrapText="1"/>
    </xf>
    <xf numFmtId="2" fontId="4" fillId="0" borderId="18" xfId="0" applyNumberFormat="1" applyFont="1" applyBorder="1" applyAlignment="1"/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3" xfId="0" applyFont="1" applyBorder="1" applyAlignment="1">
      <alignment horizontal="center" wrapText="1"/>
    </xf>
    <xf numFmtId="164" fontId="4" fillId="0" borderId="3" xfId="0" applyNumberFormat="1" applyFont="1" applyBorder="1" applyAlignment="1"/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1" fontId="7" fillId="2" borderId="3" xfId="0" applyNumberFormat="1" applyFont="1" applyFill="1" applyBorder="1" applyAlignment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O73"/>
  <sheetViews>
    <sheetView zoomScale="145" zoomScaleNormal="145" workbookViewId="0">
      <pane ySplit="2" topLeftCell="A3" activePane="bottomLeft" state="frozen"/>
      <selection pane="bottomLeft" activeCell="K18" sqref="K18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8" width="2.44140625" style="47" bestFit="1" customWidth="1"/>
    <col min="9" max="9" width="2.44140625" style="1" bestFit="1" customWidth="1"/>
    <col min="10" max="10" width="5.77734375" style="1" bestFit="1" customWidth="1"/>
    <col min="11" max="11" width="5.77734375" style="1" customWidth="1"/>
    <col min="12" max="12" width="5.6640625" style="1" bestFit="1" customWidth="1"/>
    <col min="13" max="13" width="7" style="1" customWidth="1"/>
    <col min="14" max="14" width="5.77734375" style="1" customWidth="1"/>
    <col min="15" max="16384" width="8.88671875" style="1"/>
  </cols>
  <sheetData>
    <row r="1" spans="1:15" s="4" customFormat="1" ht="22.2" customHeight="1" thickBot="1" x14ac:dyDescent="0.3">
      <c r="A1" s="27"/>
      <c r="B1" s="15"/>
      <c r="C1" s="26"/>
      <c r="D1" s="72" t="s">
        <v>52</v>
      </c>
      <c r="E1" s="73"/>
      <c r="F1" s="73"/>
      <c r="G1" s="73"/>
      <c r="H1" s="73"/>
      <c r="I1" s="73"/>
      <c r="J1" s="40">
        <v>4</v>
      </c>
      <c r="K1" s="74" t="s">
        <v>51</v>
      </c>
      <c r="L1" s="75"/>
      <c r="M1" s="76"/>
      <c r="N1" s="16" t="s">
        <v>7</v>
      </c>
    </row>
    <row r="2" spans="1:15" s="5" customFormat="1" ht="11.4" customHeight="1" x14ac:dyDescent="0.25">
      <c r="A2" s="21" t="s">
        <v>21</v>
      </c>
      <c r="B2" s="10" t="s">
        <v>0</v>
      </c>
      <c r="C2" s="22" t="s">
        <v>1</v>
      </c>
      <c r="D2" s="23">
        <v>1</v>
      </c>
      <c r="E2" s="24">
        <v>2</v>
      </c>
      <c r="F2" s="24">
        <v>3</v>
      </c>
      <c r="G2" s="24">
        <v>4</v>
      </c>
      <c r="H2" s="44">
        <v>5</v>
      </c>
      <c r="I2" s="24" t="s">
        <v>14</v>
      </c>
      <c r="J2" s="25" t="s">
        <v>6</v>
      </c>
      <c r="K2" s="23" t="s">
        <v>9</v>
      </c>
      <c r="L2" s="23" t="s">
        <v>13</v>
      </c>
      <c r="M2" s="38" t="s">
        <v>8</v>
      </c>
      <c r="N2" s="16" t="s">
        <v>8</v>
      </c>
    </row>
    <row r="3" spans="1:15" ht="12.6" customHeight="1" x14ac:dyDescent="0.25">
      <c r="A3" s="17"/>
      <c r="B3" s="3" t="s">
        <v>22</v>
      </c>
      <c r="C3" s="11" t="s">
        <v>38</v>
      </c>
      <c r="D3" s="12">
        <v>2</v>
      </c>
      <c r="E3" s="7">
        <v>2</v>
      </c>
      <c r="F3" s="7">
        <v>2</v>
      </c>
      <c r="G3" s="7">
        <v>2</v>
      </c>
      <c r="H3" s="45">
        <v>2</v>
      </c>
      <c r="I3" s="42">
        <v>0</v>
      </c>
      <c r="J3" s="14">
        <f t="shared" ref="J3:J27" si="0">SUM(D3:H3)*50/(J$1-I3)</f>
        <v>125</v>
      </c>
      <c r="K3" s="6">
        <v>86</v>
      </c>
      <c r="L3" s="42">
        <v>14</v>
      </c>
      <c r="M3" s="39">
        <f t="shared" ref="M3:M19" si="1">K3+L3</f>
        <v>100</v>
      </c>
      <c r="N3" s="18">
        <f t="shared" ref="N3:N19" si="2">MIN(100,J3*0.3+M3*0.7+M3*0.1)</f>
        <v>100</v>
      </c>
    </row>
    <row r="4" spans="1:15" ht="12.6" customHeight="1" x14ac:dyDescent="0.25">
      <c r="A4" s="17"/>
      <c r="B4" s="3" t="s">
        <v>27</v>
      </c>
      <c r="C4" s="11" t="s">
        <v>28</v>
      </c>
      <c r="D4" s="12">
        <v>0</v>
      </c>
      <c r="E4" s="7">
        <v>2</v>
      </c>
      <c r="F4" s="7">
        <v>1.75</v>
      </c>
      <c r="G4" s="7">
        <v>1.5</v>
      </c>
      <c r="H4" s="45">
        <v>0</v>
      </c>
      <c r="I4" s="42">
        <v>0</v>
      </c>
      <c r="J4" s="14">
        <f t="shared" si="0"/>
        <v>65.625</v>
      </c>
      <c r="K4" s="6">
        <v>82</v>
      </c>
      <c r="L4" s="42">
        <v>14</v>
      </c>
      <c r="M4" s="39">
        <f t="shared" si="1"/>
        <v>96</v>
      </c>
      <c r="N4" s="18">
        <f t="shared" si="2"/>
        <v>96.487499999999983</v>
      </c>
    </row>
    <row r="5" spans="1:15" ht="12.6" customHeight="1" x14ac:dyDescent="0.25">
      <c r="A5" s="17" t="s">
        <v>2</v>
      </c>
      <c r="B5" s="3" t="s">
        <v>4</v>
      </c>
      <c r="C5" s="11" t="s">
        <v>3</v>
      </c>
      <c r="D5" s="12">
        <v>2</v>
      </c>
      <c r="E5" s="7">
        <v>2</v>
      </c>
      <c r="F5" s="7">
        <v>2</v>
      </c>
      <c r="G5" s="7">
        <v>0</v>
      </c>
      <c r="H5" s="45">
        <v>2</v>
      </c>
      <c r="I5" s="42">
        <v>0</v>
      </c>
      <c r="J5" s="14">
        <f t="shared" si="0"/>
        <v>100</v>
      </c>
      <c r="K5" s="6">
        <v>55</v>
      </c>
      <c r="L5" s="42">
        <v>14</v>
      </c>
      <c r="M5" s="39">
        <f t="shared" si="1"/>
        <v>69</v>
      </c>
      <c r="N5" s="18">
        <f t="shared" si="2"/>
        <v>85.2</v>
      </c>
      <c r="O5" s="1" t="s">
        <v>10</v>
      </c>
    </row>
    <row r="6" spans="1:15" ht="12.6" customHeight="1" x14ac:dyDescent="0.25">
      <c r="A6" s="17"/>
      <c r="B6" s="3" t="s">
        <v>29</v>
      </c>
      <c r="C6" s="11" t="s">
        <v>30</v>
      </c>
      <c r="D6" s="12">
        <v>0</v>
      </c>
      <c r="E6" s="7">
        <v>2</v>
      </c>
      <c r="F6" s="7">
        <v>2</v>
      </c>
      <c r="G6" s="7">
        <v>2</v>
      </c>
      <c r="H6" s="45">
        <v>2</v>
      </c>
      <c r="I6" s="42">
        <v>0</v>
      </c>
      <c r="J6" s="14">
        <f t="shared" si="0"/>
        <v>100</v>
      </c>
      <c r="K6" s="6">
        <v>54</v>
      </c>
      <c r="L6" s="42">
        <v>14</v>
      </c>
      <c r="M6" s="39">
        <f t="shared" si="1"/>
        <v>68</v>
      </c>
      <c r="N6" s="18">
        <f t="shared" si="2"/>
        <v>84.399999999999991</v>
      </c>
    </row>
    <row r="7" spans="1:15" ht="12.6" customHeight="1" x14ac:dyDescent="0.25">
      <c r="A7" s="17"/>
      <c r="B7" s="3" t="s">
        <v>34</v>
      </c>
      <c r="C7" s="11" t="s">
        <v>35</v>
      </c>
      <c r="D7" s="12">
        <v>0</v>
      </c>
      <c r="E7" s="7">
        <v>2</v>
      </c>
      <c r="F7" s="7">
        <v>0</v>
      </c>
      <c r="G7" s="7">
        <v>2</v>
      </c>
      <c r="H7" s="45">
        <v>2</v>
      </c>
      <c r="I7" s="43">
        <v>0</v>
      </c>
      <c r="J7" s="14">
        <f t="shared" si="0"/>
        <v>75</v>
      </c>
      <c r="K7" s="6">
        <v>59</v>
      </c>
      <c r="L7" s="42">
        <v>14</v>
      </c>
      <c r="M7" s="39">
        <f t="shared" si="1"/>
        <v>73</v>
      </c>
      <c r="N7" s="18">
        <f t="shared" si="2"/>
        <v>80.899999999999991</v>
      </c>
    </row>
    <row r="8" spans="1:15" ht="12.6" customHeight="1" x14ac:dyDescent="0.25">
      <c r="A8" s="17"/>
      <c r="B8" s="3" t="s">
        <v>46</v>
      </c>
      <c r="C8" s="11" t="s">
        <v>33</v>
      </c>
      <c r="D8" s="12">
        <v>0</v>
      </c>
      <c r="E8" s="7">
        <v>2</v>
      </c>
      <c r="F8" s="7">
        <v>0</v>
      </c>
      <c r="G8" s="7">
        <v>2</v>
      </c>
      <c r="H8" s="45">
        <v>2</v>
      </c>
      <c r="I8" s="42">
        <v>0</v>
      </c>
      <c r="J8" s="14">
        <f t="shared" si="0"/>
        <v>75</v>
      </c>
      <c r="K8" s="6">
        <v>55</v>
      </c>
      <c r="L8" s="42">
        <v>14</v>
      </c>
      <c r="M8" s="39">
        <f t="shared" si="1"/>
        <v>69</v>
      </c>
      <c r="N8" s="18">
        <f t="shared" si="2"/>
        <v>77.7</v>
      </c>
    </row>
    <row r="9" spans="1:15" ht="12.6" customHeight="1" x14ac:dyDescent="0.25">
      <c r="A9" s="17"/>
      <c r="B9" s="3" t="s">
        <v>54</v>
      </c>
      <c r="C9" s="11" t="s">
        <v>53</v>
      </c>
      <c r="D9" s="12">
        <v>2</v>
      </c>
      <c r="E9" s="7">
        <v>2</v>
      </c>
      <c r="F9" s="7">
        <v>2</v>
      </c>
      <c r="G9" s="7">
        <v>0</v>
      </c>
      <c r="H9" s="45">
        <v>0</v>
      </c>
      <c r="I9" s="42">
        <v>0</v>
      </c>
      <c r="J9" s="14">
        <f t="shared" si="0"/>
        <v>75</v>
      </c>
      <c r="K9" s="6">
        <v>42</v>
      </c>
      <c r="L9" s="42">
        <v>14</v>
      </c>
      <c r="M9" s="39">
        <f t="shared" si="1"/>
        <v>56</v>
      </c>
      <c r="N9" s="18">
        <f t="shared" si="2"/>
        <v>67.3</v>
      </c>
    </row>
    <row r="10" spans="1:15" ht="12.6" customHeight="1" x14ac:dyDescent="0.25">
      <c r="A10" s="17"/>
      <c r="B10" s="3" t="s">
        <v>31</v>
      </c>
      <c r="C10" s="11" t="s">
        <v>32</v>
      </c>
      <c r="D10" s="12">
        <v>0</v>
      </c>
      <c r="E10" s="7">
        <v>2</v>
      </c>
      <c r="F10" s="7">
        <v>2</v>
      </c>
      <c r="G10" s="7">
        <v>0</v>
      </c>
      <c r="H10" s="45">
        <v>2</v>
      </c>
      <c r="I10" s="42">
        <v>0</v>
      </c>
      <c r="J10" s="14">
        <f t="shared" si="0"/>
        <v>75</v>
      </c>
      <c r="K10" s="6">
        <v>41</v>
      </c>
      <c r="L10" s="42">
        <v>14</v>
      </c>
      <c r="M10" s="39">
        <f t="shared" si="1"/>
        <v>55</v>
      </c>
      <c r="N10" s="18">
        <f t="shared" si="2"/>
        <v>66.5</v>
      </c>
    </row>
    <row r="11" spans="1:15" ht="12.6" customHeight="1" x14ac:dyDescent="0.25">
      <c r="A11" s="17"/>
      <c r="B11" s="3" t="s">
        <v>25</v>
      </c>
      <c r="C11" s="11" t="s">
        <v>26</v>
      </c>
      <c r="D11" s="12">
        <v>0</v>
      </c>
      <c r="E11" s="7">
        <v>1</v>
      </c>
      <c r="F11" s="7">
        <v>0</v>
      </c>
      <c r="G11" s="7">
        <v>0</v>
      </c>
      <c r="H11" s="45">
        <v>2</v>
      </c>
      <c r="I11" s="42">
        <v>0</v>
      </c>
      <c r="J11" s="14">
        <f t="shared" si="0"/>
        <v>37.5</v>
      </c>
      <c r="K11" s="6">
        <v>48</v>
      </c>
      <c r="L11" s="42">
        <v>14</v>
      </c>
      <c r="M11" s="39">
        <f t="shared" si="1"/>
        <v>62</v>
      </c>
      <c r="N11" s="18">
        <f t="shared" si="2"/>
        <v>60.85</v>
      </c>
    </row>
    <row r="12" spans="1:15" ht="12.6" customHeight="1" x14ac:dyDescent="0.25">
      <c r="A12" s="17"/>
      <c r="B12" s="3" t="s">
        <v>47</v>
      </c>
      <c r="C12" s="11" t="s">
        <v>48</v>
      </c>
      <c r="D12" s="12">
        <v>0</v>
      </c>
      <c r="E12" s="7">
        <v>0</v>
      </c>
      <c r="F12" s="7">
        <v>0</v>
      </c>
      <c r="G12" s="7">
        <v>0</v>
      </c>
      <c r="H12" s="7">
        <v>0</v>
      </c>
      <c r="I12" s="42">
        <v>0</v>
      </c>
      <c r="J12" s="14">
        <f t="shared" si="0"/>
        <v>0</v>
      </c>
      <c r="K12" s="6">
        <v>53</v>
      </c>
      <c r="L12" s="42">
        <v>14</v>
      </c>
      <c r="M12" s="39">
        <f t="shared" si="1"/>
        <v>67</v>
      </c>
      <c r="N12" s="18">
        <f t="shared" si="2"/>
        <v>53.6</v>
      </c>
    </row>
    <row r="13" spans="1:15" ht="12.6" customHeight="1" x14ac:dyDescent="0.25">
      <c r="A13" s="17"/>
      <c r="B13" s="3" t="s">
        <v>44</v>
      </c>
      <c r="C13" s="11" t="s">
        <v>45</v>
      </c>
      <c r="D13" s="12">
        <v>0</v>
      </c>
      <c r="E13" s="7">
        <v>0</v>
      </c>
      <c r="F13" s="7">
        <v>0</v>
      </c>
      <c r="G13" s="7">
        <v>0</v>
      </c>
      <c r="H13" s="7">
        <v>0</v>
      </c>
      <c r="I13" s="42">
        <v>0</v>
      </c>
      <c r="J13" s="14">
        <f t="shared" si="0"/>
        <v>0</v>
      </c>
      <c r="K13" s="6">
        <v>33</v>
      </c>
      <c r="L13" s="42">
        <v>14</v>
      </c>
      <c r="M13" s="39">
        <f t="shared" si="1"/>
        <v>47</v>
      </c>
      <c r="N13" s="18">
        <f t="shared" si="2"/>
        <v>37.6</v>
      </c>
    </row>
    <row r="14" spans="1:15" ht="12.6" customHeight="1" x14ac:dyDescent="0.25">
      <c r="A14" s="17"/>
      <c r="B14" s="3" t="s">
        <v>41</v>
      </c>
      <c r="C14" s="11" t="s">
        <v>42</v>
      </c>
      <c r="D14" s="12">
        <v>0</v>
      </c>
      <c r="E14" s="7">
        <v>0</v>
      </c>
      <c r="F14" s="7">
        <v>0</v>
      </c>
      <c r="G14" s="7">
        <v>0</v>
      </c>
      <c r="H14" s="7">
        <v>0</v>
      </c>
      <c r="I14" s="42">
        <v>0</v>
      </c>
      <c r="J14" s="14">
        <f t="shared" si="0"/>
        <v>0</v>
      </c>
      <c r="K14" s="6">
        <v>29</v>
      </c>
      <c r="L14" s="42">
        <v>14</v>
      </c>
      <c r="M14" s="39">
        <f t="shared" si="1"/>
        <v>43</v>
      </c>
      <c r="N14" s="18">
        <f t="shared" si="2"/>
        <v>34.4</v>
      </c>
    </row>
    <row r="15" spans="1:15" ht="12.6" customHeight="1" x14ac:dyDescent="0.25">
      <c r="A15" s="17"/>
      <c r="B15" s="3" t="s">
        <v>4</v>
      </c>
      <c r="C15" s="11" t="s">
        <v>43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42">
        <v>0</v>
      </c>
      <c r="J15" s="14">
        <f t="shared" si="0"/>
        <v>0</v>
      </c>
      <c r="K15" s="6">
        <v>24</v>
      </c>
      <c r="L15" s="42">
        <v>14</v>
      </c>
      <c r="M15" s="39">
        <f t="shared" si="1"/>
        <v>38</v>
      </c>
      <c r="N15" s="18">
        <f t="shared" si="2"/>
        <v>30.4</v>
      </c>
    </row>
    <row r="16" spans="1:15" s="41" customFormat="1" ht="12.6" customHeight="1" x14ac:dyDescent="0.25">
      <c r="A16" s="49"/>
      <c r="B16" s="3" t="s">
        <v>49</v>
      </c>
      <c r="C16" s="11" t="s">
        <v>50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42">
        <v>0</v>
      </c>
      <c r="J16" s="14">
        <f t="shared" si="0"/>
        <v>0</v>
      </c>
      <c r="K16" s="6">
        <v>13</v>
      </c>
      <c r="L16" s="42">
        <v>14</v>
      </c>
      <c r="M16" s="39">
        <f t="shared" si="1"/>
        <v>27</v>
      </c>
      <c r="N16" s="18">
        <f t="shared" si="2"/>
        <v>21.599999999999998</v>
      </c>
      <c r="O16" s="58"/>
    </row>
    <row r="17" spans="1:15" ht="12.6" customHeight="1" x14ac:dyDescent="0.25">
      <c r="A17" s="17"/>
      <c r="B17" s="3" t="s">
        <v>23</v>
      </c>
      <c r="C17" s="11" t="s">
        <v>24</v>
      </c>
      <c r="D17" s="12">
        <v>0</v>
      </c>
      <c r="E17" s="12">
        <v>1.75</v>
      </c>
      <c r="F17" s="12">
        <v>2</v>
      </c>
      <c r="G17" s="12">
        <v>2</v>
      </c>
      <c r="H17" s="48">
        <v>0</v>
      </c>
      <c r="I17" s="42">
        <v>0</v>
      </c>
      <c r="J17" s="14">
        <f t="shared" si="0"/>
        <v>71.875</v>
      </c>
      <c r="K17" s="6">
        <v>1</v>
      </c>
      <c r="L17" s="42">
        <v>14</v>
      </c>
      <c r="M17" s="39">
        <f t="shared" si="1"/>
        <v>15</v>
      </c>
      <c r="N17" s="18">
        <f t="shared" si="2"/>
        <v>33.5625</v>
      </c>
    </row>
    <row r="18" spans="1:15" ht="12.6" customHeight="1" x14ac:dyDescent="0.25">
      <c r="A18" s="17"/>
      <c r="B18" s="3" t="s">
        <v>39</v>
      </c>
      <c r="C18" s="11" t="s">
        <v>40</v>
      </c>
      <c r="D18" s="12">
        <v>0</v>
      </c>
      <c r="E18" s="48">
        <v>0</v>
      </c>
      <c r="F18" s="12">
        <v>0</v>
      </c>
      <c r="G18" s="12">
        <v>2</v>
      </c>
      <c r="H18" s="48">
        <v>0</v>
      </c>
      <c r="I18" s="42">
        <v>0</v>
      </c>
      <c r="J18" s="14">
        <f t="shared" si="0"/>
        <v>25</v>
      </c>
      <c r="K18" s="6"/>
      <c r="L18" s="42"/>
      <c r="M18" s="39">
        <f t="shared" si="1"/>
        <v>0</v>
      </c>
      <c r="N18" s="18">
        <f t="shared" si="2"/>
        <v>7.5</v>
      </c>
    </row>
    <row r="19" spans="1:15" s="58" customFormat="1" ht="12.6" customHeight="1" x14ac:dyDescent="0.25">
      <c r="A19" s="17"/>
      <c r="B19" s="3" t="s">
        <v>36</v>
      </c>
      <c r="C19" s="3" t="s">
        <v>37</v>
      </c>
      <c r="D19" s="12">
        <v>0</v>
      </c>
      <c r="E19" s="12">
        <v>0.5</v>
      </c>
      <c r="F19" s="12">
        <v>0</v>
      </c>
      <c r="G19" s="12">
        <v>0</v>
      </c>
      <c r="H19" s="48">
        <v>0</v>
      </c>
      <c r="I19" s="42">
        <v>0</v>
      </c>
      <c r="J19" s="14">
        <f t="shared" si="0"/>
        <v>6.25</v>
      </c>
      <c r="K19" s="6"/>
      <c r="L19" s="42"/>
      <c r="M19" s="39">
        <f t="shared" si="1"/>
        <v>0</v>
      </c>
      <c r="N19" s="18">
        <f t="shared" si="2"/>
        <v>1.875</v>
      </c>
      <c r="O19" s="9"/>
    </row>
    <row r="20" spans="1:15" s="58" customFormat="1" ht="12.6" customHeight="1" x14ac:dyDescent="0.25">
      <c r="A20" s="49"/>
      <c r="B20" s="50"/>
      <c r="C20" s="51"/>
      <c r="D20" s="52"/>
      <c r="E20" s="52"/>
      <c r="F20" s="52"/>
      <c r="G20" s="52"/>
      <c r="H20" s="53"/>
      <c r="I20" s="54">
        <v>0</v>
      </c>
      <c r="J20" s="55">
        <f t="shared" si="0"/>
        <v>0</v>
      </c>
      <c r="K20" s="71"/>
      <c r="L20" s="56"/>
      <c r="M20" s="57"/>
      <c r="N20" s="18">
        <f t="shared" ref="N20:N27" si="3">J20*0.3+L20*0.7+M20*0.1</f>
        <v>0</v>
      </c>
    </row>
    <row r="21" spans="1:15" s="58" customFormat="1" ht="12.6" customHeight="1" x14ac:dyDescent="0.25">
      <c r="A21" s="49"/>
      <c r="B21" s="50"/>
      <c r="C21" s="51"/>
      <c r="D21" s="52"/>
      <c r="E21" s="52"/>
      <c r="F21" s="52"/>
      <c r="G21" s="52"/>
      <c r="H21" s="53"/>
      <c r="I21" s="54">
        <v>0</v>
      </c>
      <c r="J21" s="55">
        <f t="shared" si="0"/>
        <v>0</v>
      </c>
      <c r="K21" s="71"/>
      <c r="L21" s="56"/>
      <c r="M21" s="57"/>
      <c r="N21" s="18">
        <f t="shared" si="3"/>
        <v>0</v>
      </c>
    </row>
    <row r="22" spans="1:15" s="58" customFormat="1" ht="12.6" customHeight="1" x14ac:dyDescent="0.25">
      <c r="A22" s="49"/>
      <c r="B22" s="50"/>
      <c r="C22" s="51"/>
      <c r="D22" s="52"/>
      <c r="E22" s="52"/>
      <c r="F22" s="52"/>
      <c r="G22" s="52"/>
      <c r="H22" s="53"/>
      <c r="I22" s="54">
        <v>0</v>
      </c>
      <c r="J22" s="55">
        <f t="shared" si="0"/>
        <v>0</v>
      </c>
      <c r="K22" s="71"/>
      <c r="L22" s="56"/>
      <c r="M22" s="57"/>
      <c r="N22" s="18">
        <f t="shared" si="3"/>
        <v>0</v>
      </c>
    </row>
    <row r="23" spans="1:15" s="58" customFormat="1" ht="12.6" customHeight="1" x14ac:dyDescent="0.25">
      <c r="A23" s="49"/>
      <c r="B23" s="50"/>
      <c r="C23" s="51"/>
      <c r="D23" s="52"/>
      <c r="E23" s="52"/>
      <c r="F23" s="52"/>
      <c r="G23" s="52"/>
      <c r="H23" s="53"/>
      <c r="I23" s="54">
        <v>0</v>
      </c>
      <c r="J23" s="55">
        <f t="shared" si="0"/>
        <v>0</v>
      </c>
      <c r="K23" s="71"/>
      <c r="L23" s="56"/>
      <c r="M23" s="57"/>
      <c r="N23" s="18">
        <f t="shared" si="3"/>
        <v>0</v>
      </c>
    </row>
    <row r="24" spans="1:15" s="58" customFormat="1" ht="12.6" customHeight="1" x14ac:dyDescent="0.25">
      <c r="A24" s="49"/>
      <c r="B24" s="50"/>
      <c r="C24" s="51"/>
      <c r="D24" s="52"/>
      <c r="E24" s="52"/>
      <c r="F24" s="52"/>
      <c r="G24" s="52"/>
      <c r="H24" s="53"/>
      <c r="I24" s="54">
        <v>0</v>
      </c>
      <c r="J24" s="55">
        <f t="shared" si="0"/>
        <v>0</v>
      </c>
      <c r="K24" s="71"/>
      <c r="L24" s="56"/>
      <c r="M24" s="57"/>
      <c r="N24" s="18">
        <f t="shared" si="3"/>
        <v>0</v>
      </c>
    </row>
    <row r="25" spans="1:15" s="58" customFormat="1" ht="12.6" customHeight="1" x14ac:dyDescent="0.25">
      <c r="A25" s="49"/>
      <c r="B25" s="50"/>
      <c r="C25" s="51"/>
      <c r="D25" s="52"/>
      <c r="E25" s="52"/>
      <c r="F25" s="52"/>
      <c r="G25" s="52"/>
      <c r="H25" s="53"/>
      <c r="I25" s="54">
        <v>0</v>
      </c>
      <c r="J25" s="55">
        <f t="shared" si="0"/>
        <v>0</v>
      </c>
      <c r="K25" s="71"/>
      <c r="L25" s="56"/>
      <c r="M25" s="57"/>
      <c r="N25" s="18">
        <f t="shared" si="3"/>
        <v>0</v>
      </c>
    </row>
    <row r="26" spans="1:15" s="58" customFormat="1" ht="12.6" customHeight="1" x14ac:dyDescent="0.25">
      <c r="A26" s="49"/>
      <c r="B26" s="50"/>
      <c r="C26" s="51"/>
      <c r="D26" s="52"/>
      <c r="E26" s="52"/>
      <c r="F26" s="52"/>
      <c r="G26" s="52"/>
      <c r="H26" s="53"/>
      <c r="I26" s="54">
        <v>0</v>
      </c>
      <c r="J26" s="55">
        <f t="shared" si="0"/>
        <v>0</v>
      </c>
      <c r="K26" s="71"/>
      <c r="L26" s="56"/>
      <c r="M26" s="57"/>
      <c r="N26" s="18">
        <f t="shared" si="3"/>
        <v>0</v>
      </c>
    </row>
    <row r="27" spans="1:15" s="59" customFormat="1" ht="12.6" customHeight="1" x14ac:dyDescent="0.25">
      <c r="A27" s="49"/>
      <c r="B27" s="50"/>
      <c r="C27" s="51"/>
      <c r="D27" s="52"/>
      <c r="E27" s="52"/>
      <c r="F27" s="52"/>
      <c r="G27" s="52"/>
      <c r="H27" s="53"/>
      <c r="I27" s="54">
        <v>0</v>
      </c>
      <c r="J27" s="55">
        <f t="shared" si="0"/>
        <v>0</v>
      </c>
      <c r="K27" s="71"/>
      <c r="L27" s="56"/>
      <c r="M27" s="57"/>
      <c r="N27" s="18">
        <f t="shared" si="3"/>
        <v>0</v>
      </c>
      <c r="O27" s="58"/>
    </row>
    <row r="28" spans="1:15" ht="12.6" customHeight="1" x14ac:dyDescent="0.25">
      <c r="A28" s="8"/>
      <c r="B28" s="8"/>
      <c r="C28" s="8"/>
      <c r="D28" s="8"/>
      <c r="E28" s="8"/>
      <c r="F28" s="8"/>
      <c r="G28" s="8"/>
      <c r="H28" s="46"/>
      <c r="I28" s="9"/>
      <c r="J28" s="9"/>
      <c r="K28" s="9"/>
    </row>
    <row r="29" spans="1:15" ht="12.6" customHeight="1" x14ac:dyDescent="0.25">
      <c r="A29" s="8"/>
      <c r="B29" s="8"/>
      <c r="C29" s="8"/>
      <c r="D29" s="8"/>
      <c r="E29" s="8"/>
      <c r="F29" s="8"/>
      <c r="G29" s="8"/>
      <c r="H29" s="46"/>
      <c r="I29" s="9"/>
      <c r="J29" s="9"/>
      <c r="K29" s="9"/>
    </row>
    <row r="30" spans="1:15" ht="12.6" customHeight="1" x14ac:dyDescent="0.25">
      <c r="A30" s="8"/>
      <c r="B30" s="8"/>
      <c r="C30" s="8"/>
      <c r="D30" s="8"/>
      <c r="E30" s="8"/>
      <c r="F30" s="8"/>
      <c r="G30" s="8"/>
      <c r="H30" s="46"/>
      <c r="I30" s="9"/>
      <c r="J30" s="9"/>
      <c r="K30" s="9"/>
    </row>
    <row r="31" spans="1:15" ht="12.6" customHeight="1" x14ac:dyDescent="0.25">
      <c r="A31" s="8"/>
      <c r="B31" s="8"/>
      <c r="C31" s="8"/>
      <c r="D31" s="8"/>
      <c r="E31" s="8"/>
      <c r="F31" s="8"/>
      <c r="G31" s="8"/>
      <c r="H31" s="46"/>
      <c r="I31" s="9"/>
      <c r="J31" s="9"/>
      <c r="K31" s="9"/>
    </row>
    <row r="32" spans="1:15" ht="12.6" customHeight="1" x14ac:dyDescent="0.25">
      <c r="A32" s="8"/>
      <c r="B32" s="8"/>
      <c r="C32" s="8"/>
      <c r="D32" s="8"/>
      <c r="E32" s="8"/>
      <c r="F32" s="8"/>
      <c r="G32" s="8"/>
      <c r="H32" s="46"/>
      <c r="I32" s="9"/>
      <c r="J32" s="9"/>
      <c r="K32" s="9"/>
    </row>
    <row r="33" spans="1:11" ht="12.6" customHeight="1" x14ac:dyDescent="0.25">
      <c r="A33" s="8"/>
      <c r="B33" s="8"/>
      <c r="C33" s="8"/>
      <c r="D33" s="8"/>
      <c r="E33" s="8"/>
      <c r="F33" s="8"/>
      <c r="G33" s="8"/>
      <c r="H33" s="46"/>
      <c r="I33" s="9"/>
      <c r="J33" s="9"/>
      <c r="K33" s="9"/>
    </row>
    <row r="34" spans="1:11" ht="12.6" customHeight="1" x14ac:dyDescent="0.25">
      <c r="A34" s="8"/>
      <c r="B34" s="8"/>
      <c r="C34" s="8"/>
      <c r="D34" s="8"/>
      <c r="E34" s="8"/>
      <c r="F34" s="8"/>
      <c r="G34" s="8"/>
      <c r="H34" s="46"/>
      <c r="I34" s="9"/>
      <c r="J34" s="9"/>
      <c r="K34" s="9"/>
    </row>
    <row r="35" spans="1:11" ht="12.6" customHeight="1" x14ac:dyDescent="0.25">
      <c r="A35" s="8"/>
      <c r="B35" s="8"/>
      <c r="C35" s="8"/>
      <c r="D35" s="8"/>
      <c r="E35" s="8"/>
      <c r="F35" s="8"/>
      <c r="G35" s="8"/>
      <c r="H35" s="46"/>
      <c r="I35" s="9"/>
      <c r="J35" s="9"/>
      <c r="K35" s="9"/>
    </row>
    <row r="36" spans="1:11" ht="12.6" customHeight="1" x14ac:dyDescent="0.25">
      <c r="A36" s="8"/>
      <c r="B36" s="8"/>
      <c r="C36" s="8"/>
      <c r="D36" s="8"/>
      <c r="E36" s="8"/>
      <c r="F36" s="8"/>
      <c r="G36" s="8"/>
      <c r="H36" s="46"/>
      <c r="I36" s="9"/>
      <c r="J36" s="9"/>
      <c r="K36" s="9"/>
    </row>
    <row r="37" spans="1:11" ht="12.6" customHeight="1" x14ac:dyDescent="0.25">
      <c r="A37" s="8"/>
      <c r="B37" s="8"/>
      <c r="C37" s="8"/>
      <c r="D37" s="8"/>
      <c r="E37" s="8"/>
      <c r="F37" s="8"/>
      <c r="G37" s="8"/>
      <c r="H37" s="46"/>
      <c r="I37" s="9"/>
      <c r="J37" s="9"/>
      <c r="K37" s="9"/>
    </row>
    <row r="38" spans="1:11" ht="12.6" customHeight="1" x14ac:dyDescent="0.25">
      <c r="A38" s="8"/>
      <c r="B38" s="8"/>
      <c r="C38" s="8"/>
      <c r="D38" s="8"/>
      <c r="E38" s="8"/>
      <c r="F38" s="8"/>
      <c r="G38" s="8"/>
      <c r="H38" s="46"/>
      <c r="I38" s="9"/>
      <c r="J38" s="9"/>
      <c r="K38" s="9"/>
    </row>
    <row r="39" spans="1:11" ht="12.6" customHeight="1" x14ac:dyDescent="0.25">
      <c r="A39" s="8"/>
      <c r="B39" s="8"/>
      <c r="C39" s="8"/>
      <c r="D39" s="8"/>
      <c r="E39" s="8"/>
      <c r="F39" s="8"/>
      <c r="G39" s="8"/>
      <c r="H39" s="46"/>
      <c r="I39" s="9"/>
      <c r="J39" s="9"/>
      <c r="K39" s="9"/>
    </row>
    <row r="40" spans="1:11" ht="12.6" customHeight="1" x14ac:dyDescent="0.25">
      <c r="A40" s="8"/>
      <c r="B40" s="8"/>
      <c r="C40" s="8"/>
      <c r="D40" s="8"/>
      <c r="E40" s="8"/>
      <c r="F40" s="8"/>
      <c r="G40" s="8"/>
      <c r="H40" s="46"/>
      <c r="I40" s="9"/>
      <c r="J40" s="9"/>
      <c r="K40" s="9"/>
    </row>
    <row r="41" spans="1:11" ht="12.6" customHeight="1" x14ac:dyDescent="0.25">
      <c r="A41" s="8"/>
      <c r="B41" s="8"/>
      <c r="C41" s="8"/>
      <c r="D41" s="8"/>
      <c r="E41" s="8"/>
      <c r="F41" s="8"/>
      <c r="G41" s="8"/>
      <c r="H41" s="46"/>
      <c r="I41" s="9"/>
      <c r="J41" s="9"/>
      <c r="K41" s="9"/>
    </row>
    <row r="42" spans="1:11" ht="12.6" customHeight="1" x14ac:dyDescent="0.25">
      <c r="A42" s="8"/>
      <c r="B42" s="8"/>
      <c r="C42" s="8"/>
      <c r="D42" s="8"/>
      <c r="E42" s="8"/>
      <c r="F42" s="8"/>
      <c r="G42" s="8"/>
      <c r="H42" s="46"/>
      <c r="I42" s="9"/>
      <c r="J42" s="9"/>
      <c r="K42" s="9"/>
    </row>
    <row r="43" spans="1:11" ht="12.6" customHeight="1" x14ac:dyDescent="0.25">
      <c r="A43" s="8"/>
      <c r="B43" s="8"/>
      <c r="C43" s="8"/>
      <c r="D43" s="8"/>
      <c r="E43" s="8"/>
      <c r="F43" s="8"/>
      <c r="G43" s="8"/>
      <c r="H43" s="46"/>
      <c r="I43" s="9"/>
      <c r="J43" s="9"/>
      <c r="K43" s="9"/>
    </row>
    <row r="44" spans="1:11" ht="12.6" customHeight="1" x14ac:dyDescent="0.25">
      <c r="A44" s="8"/>
      <c r="B44" s="8"/>
      <c r="C44" s="8"/>
      <c r="D44" s="8"/>
      <c r="E44" s="8"/>
      <c r="F44" s="8"/>
      <c r="G44" s="8"/>
      <c r="H44" s="46"/>
      <c r="I44" s="9"/>
      <c r="J44" s="9"/>
      <c r="K44" s="9"/>
    </row>
    <row r="45" spans="1:11" ht="12.6" customHeight="1" x14ac:dyDescent="0.25">
      <c r="A45" s="8"/>
      <c r="B45" s="8"/>
      <c r="C45" s="8"/>
      <c r="D45" s="8"/>
      <c r="E45" s="8"/>
      <c r="F45" s="8"/>
      <c r="G45" s="8"/>
      <c r="H45" s="46"/>
      <c r="I45" s="9"/>
      <c r="J45" s="9"/>
      <c r="K45" s="9"/>
    </row>
    <row r="46" spans="1:11" ht="12.6" customHeight="1" x14ac:dyDescent="0.25">
      <c r="A46" s="8"/>
      <c r="B46" s="8"/>
      <c r="C46" s="8"/>
      <c r="D46" s="8"/>
      <c r="E46" s="8"/>
      <c r="F46" s="8"/>
      <c r="G46" s="8"/>
      <c r="H46" s="46"/>
      <c r="I46" s="9"/>
      <c r="J46" s="9"/>
      <c r="K46" s="9"/>
    </row>
    <row r="47" spans="1:11" ht="12.6" customHeight="1" x14ac:dyDescent="0.25">
      <c r="A47" s="8"/>
      <c r="B47" s="8"/>
      <c r="C47" s="8"/>
      <c r="D47" s="8"/>
      <c r="E47" s="8"/>
      <c r="F47" s="8"/>
      <c r="G47" s="8"/>
      <c r="H47" s="46"/>
      <c r="I47" s="9"/>
      <c r="J47" s="9"/>
      <c r="K47" s="9"/>
    </row>
    <row r="48" spans="1:11" ht="12.6" customHeight="1" x14ac:dyDescent="0.25">
      <c r="A48" s="8"/>
      <c r="B48" s="8"/>
      <c r="C48" s="8"/>
      <c r="D48" s="8"/>
      <c r="E48" s="8"/>
      <c r="F48" s="8"/>
      <c r="G48" s="8"/>
      <c r="H48" s="46"/>
      <c r="I48" s="9"/>
      <c r="J48" s="9"/>
      <c r="K48" s="9"/>
    </row>
    <row r="49" spans="1:11" ht="12.6" customHeight="1" x14ac:dyDescent="0.25">
      <c r="A49" s="8"/>
      <c r="B49" s="8"/>
      <c r="C49" s="8"/>
      <c r="D49" s="8"/>
      <c r="E49" s="8"/>
      <c r="F49" s="8"/>
      <c r="G49" s="8"/>
      <c r="H49" s="46"/>
      <c r="I49" s="9"/>
      <c r="J49" s="9"/>
      <c r="K49" s="9"/>
    </row>
    <row r="50" spans="1:11" ht="12.6" customHeight="1" x14ac:dyDescent="0.25">
      <c r="A50" s="8"/>
      <c r="B50" s="8"/>
      <c r="C50" s="8"/>
      <c r="D50" s="8"/>
      <c r="E50" s="8"/>
      <c r="F50" s="8"/>
      <c r="G50" s="8"/>
      <c r="H50" s="46"/>
      <c r="I50" s="9"/>
      <c r="J50" s="9"/>
      <c r="K50" s="9"/>
    </row>
    <row r="51" spans="1:11" ht="12.6" customHeight="1" x14ac:dyDescent="0.25">
      <c r="A51" s="8"/>
      <c r="B51" s="8"/>
      <c r="C51" s="8"/>
      <c r="D51" s="8"/>
      <c r="E51" s="8"/>
      <c r="F51" s="8"/>
      <c r="G51" s="8"/>
      <c r="H51" s="46"/>
      <c r="I51" s="9"/>
      <c r="J51" s="9"/>
      <c r="K51" s="9"/>
    </row>
    <row r="52" spans="1:11" ht="12.6" customHeight="1" x14ac:dyDescent="0.25">
      <c r="A52" s="8"/>
      <c r="B52" s="8"/>
      <c r="C52" s="8"/>
      <c r="D52" s="8"/>
      <c r="E52" s="8"/>
      <c r="F52" s="8"/>
      <c r="G52" s="8"/>
      <c r="H52" s="46"/>
      <c r="I52" s="9"/>
      <c r="J52" s="9"/>
      <c r="K52" s="9"/>
    </row>
    <row r="53" spans="1:11" ht="12.6" customHeight="1" x14ac:dyDescent="0.25">
      <c r="A53" s="8"/>
      <c r="B53" s="8"/>
      <c r="C53" s="8"/>
      <c r="D53" s="8"/>
      <c r="E53" s="8"/>
      <c r="F53" s="8"/>
      <c r="G53" s="8"/>
      <c r="H53" s="46"/>
      <c r="I53" s="9"/>
      <c r="J53" s="9"/>
      <c r="K53" s="9"/>
    </row>
    <row r="54" spans="1:11" ht="12.6" customHeight="1" x14ac:dyDescent="0.25">
      <c r="A54" s="8"/>
      <c r="B54" s="8"/>
      <c r="C54" s="8"/>
      <c r="D54" s="8"/>
      <c r="E54" s="8"/>
      <c r="F54" s="8"/>
      <c r="G54" s="8"/>
      <c r="H54" s="46"/>
      <c r="I54" s="9"/>
      <c r="J54" s="9"/>
      <c r="K54" s="9"/>
    </row>
    <row r="55" spans="1:11" ht="12.6" customHeight="1" x14ac:dyDescent="0.25">
      <c r="A55" s="8"/>
      <c r="B55" s="8"/>
      <c r="C55" s="8"/>
      <c r="D55" s="8"/>
      <c r="E55" s="8"/>
      <c r="F55" s="8"/>
      <c r="G55" s="8"/>
      <c r="H55" s="46"/>
      <c r="I55" s="9"/>
      <c r="J55" s="9"/>
      <c r="K55" s="9"/>
    </row>
    <row r="56" spans="1:11" ht="12.6" customHeight="1" x14ac:dyDescent="0.25">
      <c r="A56" s="8"/>
      <c r="B56" s="8"/>
      <c r="C56" s="8"/>
      <c r="D56" s="8"/>
      <c r="E56" s="8"/>
      <c r="F56" s="8"/>
      <c r="G56" s="8"/>
      <c r="H56" s="46"/>
      <c r="I56" s="9"/>
      <c r="J56" s="9"/>
      <c r="K56" s="9"/>
    </row>
    <row r="57" spans="1:11" ht="12.6" customHeight="1" x14ac:dyDescent="0.25">
      <c r="A57" s="8"/>
      <c r="B57" s="8"/>
      <c r="C57" s="8"/>
      <c r="D57" s="8"/>
      <c r="E57" s="8"/>
      <c r="F57" s="8"/>
      <c r="G57" s="8"/>
      <c r="H57" s="46"/>
      <c r="I57" s="9"/>
      <c r="J57" s="9"/>
      <c r="K57" s="9"/>
    </row>
    <row r="58" spans="1:11" ht="12.6" customHeight="1" x14ac:dyDescent="0.25">
      <c r="A58" s="8"/>
      <c r="B58" s="8"/>
      <c r="C58" s="8"/>
      <c r="D58" s="8"/>
      <c r="E58" s="8"/>
      <c r="F58" s="8"/>
      <c r="G58" s="8"/>
      <c r="H58" s="46"/>
      <c r="I58" s="9"/>
      <c r="J58" s="9"/>
      <c r="K58" s="9"/>
    </row>
    <row r="59" spans="1:11" ht="12.6" customHeight="1" x14ac:dyDescent="0.25">
      <c r="A59" s="8"/>
      <c r="B59" s="8"/>
      <c r="C59" s="8"/>
      <c r="D59" s="8"/>
      <c r="E59" s="8"/>
      <c r="F59" s="8"/>
      <c r="G59" s="8"/>
      <c r="H59" s="46"/>
      <c r="I59" s="9"/>
      <c r="J59" s="9"/>
      <c r="K59" s="9"/>
    </row>
    <row r="60" spans="1:11" ht="12.6" customHeight="1" x14ac:dyDescent="0.25">
      <c r="A60" s="8"/>
      <c r="B60" s="8"/>
      <c r="C60" s="8"/>
      <c r="D60" s="8"/>
      <c r="E60" s="8"/>
      <c r="F60" s="8"/>
      <c r="G60" s="8"/>
      <c r="H60" s="46"/>
      <c r="I60" s="9"/>
      <c r="J60" s="9"/>
      <c r="K60" s="9"/>
    </row>
    <row r="61" spans="1:11" ht="12.6" customHeight="1" x14ac:dyDescent="0.25">
      <c r="A61" s="8"/>
      <c r="B61" s="8"/>
      <c r="C61" s="8"/>
      <c r="D61" s="8"/>
      <c r="E61" s="8"/>
      <c r="F61" s="8"/>
      <c r="G61" s="8"/>
      <c r="H61" s="46"/>
      <c r="I61" s="9"/>
      <c r="J61" s="9"/>
      <c r="K61" s="9"/>
    </row>
    <row r="62" spans="1:11" ht="12.6" customHeight="1" x14ac:dyDescent="0.25">
      <c r="A62" s="8"/>
      <c r="B62" s="8"/>
      <c r="C62" s="8"/>
      <c r="D62" s="8"/>
      <c r="E62" s="8"/>
      <c r="F62" s="8"/>
      <c r="G62" s="8"/>
      <c r="H62" s="46"/>
      <c r="I62" s="9"/>
      <c r="J62" s="9"/>
      <c r="K62" s="9"/>
    </row>
    <row r="63" spans="1:11" ht="12.6" customHeight="1" x14ac:dyDescent="0.25">
      <c r="A63" s="8"/>
      <c r="B63" s="8"/>
      <c r="C63" s="8"/>
      <c r="D63" s="8"/>
      <c r="E63" s="8"/>
      <c r="F63" s="8"/>
      <c r="G63" s="8"/>
      <c r="H63" s="46"/>
      <c r="I63" s="9"/>
      <c r="J63" s="9"/>
      <c r="K63" s="9"/>
    </row>
    <row r="64" spans="1:11" ht="12.6" customHeight="1" x14ac:dyDescent="0.25">
      <c r="A64" s="8"/>
      <c r="B64" s="8"/>
      <c r="C64" s="8"/>
      <c r="D64" s="8"/>
      <c r="E64" s="8"/>
      <c r="F64" s="8"/>
      <c r="G64" s="8"/>
      <c r="H64" s="46"/>
      <c r="I64" s="9"/>
      <c r="J64" s="9"/>
      <c r="K64" s="9"/>
    </row>
    <row r="65" spans="1:11" ht="12.6" customHeight="1" x14ac:dyDescent="0.25">
      <c r="A65" s="8"/>
      <c r="B65" s="8"/>
      <c r="C65" s="8"/>
      <c r="D65" s="8"/>
      <c r="E65" s="8"/>
      <c r="F65" s="8"/>
      <c r="G65" s="8"/>
      <c r="H65" s="46"/>
      <c r="I65" s="9"/>
      <c r="J65" s="9"/>
      <c r="K65" s="9"/>
    </row>
    <row r="66" spans="1:11" ht="12.6" customHeight="1" x14ac:dyDescent="0.25">
      <c r="A66" s="8"/>
      <c r="B66" s="8"/>
      <c r="C66" s="8"/>
      <c r="D66" s="8"/>
      <c r="E66" s="8"/>
      <c r="F66" s="8"/>
      <c r="G66" s="8"/>
      <c r="H66" s="46"/>
      <c r="I66" s="9"/>
      <c r="J66" s="9"/>
      <c r="K66" s="9"/>
    </row>
    <row r="67" spans="1:11" ht="12.6" customHeight="1" x14ac:dyDescent="0.25">
      <c r="A67" s="8"/>
      <c r="B67" s="8"/>
      <c r="C67" s="8"/>
      <c r="D67" s="8"/>
      <c r="E67" s="8"/>
      <c r="F67" s="8"/>
      <c r="G67" s="8"/>
      <c r="H67" s="46"/>
      <c r="I67" s="9"/>
      <c r="J67" s="9"/>
      <c r="K67" s="9"/>
    </row>
    <row r="68" spans="1:11" ht="12.6" customHeight="1" x14ac:dyDescent="0.25">
      <c r="A68" s="8"/>
      <c r="B68" s="8"/>
      <c r="C68" s="8"/>
      <c r="D68" s="8"/>
      <c r="E68" s="8"/>
      <c r="F68" s="8"/>
      <c r="G68" s="8"/>
      <c r="H68" s="46"/>
      <c r="I68" s="9"/>
      <c r="J68" s="9"/>
      <c r="K68" s="9"/>
    </row>
    <row r="69" spans="1:11" ht="12.6" customHeight="1" x14ac:dyDescent="0.25">
      <c r="A69" s="8"/>
      <c r="B69" s="8"/>
      <c r="C69" s="8"/>
      <c r="D69" s="8"/>
      <c r="E69" s="8"/>
      <c r="F69" s="8"/>
      <c r="G69" s="8"/>
      <c r="H69" s="46"/>
      <c r="I69" s="9"/>
      <c r="J69" s="9"/>
      <c r="K69" s="9"/>
    </row>
    <row r="70" spans="1:11" ht="12.6" customHeight="1" x14ac:dyDescent="0.25">
      <c r="A70" s="8"/>
      <c r="B70" s="8"/>
      <c r="C70" s="8"/>
      <c r="D70" s="8"/>
      <c r="E70" s="8"/>
      <c r="F70" s="8"/>
      <c r="G70" s="8"/>
      <c r="H70" s="46"/>
      <c r="I70" s="9"/>
      <c r="J70" s="9"/>
      <c r="K70" s="9"/>
    </row>
    <row r="71" spans="1:11" ht="12.6" customHeight="1" x14ac:dyDescent="0.25">
      <c r="A71" s="8"/>
      <c r="B71" s="8"/>
      <c r="C71" s="8"/>
      <c r="D71" s="8"/>
      <c r="E71" s="8"/>
      <c r="F71" s="8"/>
      <c r="G71" s="8"/>
      <c r="H71" s="46"/>
      <c r="I71" s="9"/>
      <c r="J71" s="9"/>
      <c r="K71" s="9"/>
    </row>
    <row r="72" spans="1:11" ht="12.6" customHeight="1" x14ac:dyDescent="0.25">
      <c r="A72" s="8"/>
      <c r="B72" s="8"/>
      <c r="C72" s="8"/>
      <c r="D72" s="8"/>
      <c r="E72" s="8"/>
      <c r="F72" s="8"/>
      <c r="G72" s="8"/>
      <c r="H72" s="46"/>
      <c r="I72" s="9"/>
      <c r="J72" s="9"/>
      <c r="K72" s="9"/>
    </row>
    <row r="73" spans="1:11" ht="12.6" customHeight="1" x14ac:dyDescent="0.25">
      <c r="A73" s="8"/>
      <c r="B73" s="8"/>
      <c r="C73" s="8"/>
      <c r="D73" s="8"/>
      <c r="E73" s="8"/>
      <c r="F73" s="8"/>
      <c r="G73" s="8"/>
      <c r="H73" s="46"/>
      <c r="I73" s="9"/>
      <c r="J73" s="9"/>
      <c r="K73" s="9"/>
    </row>
  </sheetData>
  <sortState ref="A3:O27">
    <sortCondition descending="1" ref="N2"/>
  </sortState>
  <mergeCells count="2">
    <mergeCell ref="D1:I1"/>
    <mergeCell ref="K1:M1"/>
  </mergeCells>
  <conditionalFormatting sqref="D3:H27">
    <cfRule type="cellIs" dxfId="21" priority="23" operator="between">
      <formula>0.1</formula>
      <formula>1.99</formula>
    </cfRule>
    <cfRule type="cellIs" dxfId="20" priority="24" operator="equal">
      <formula>0</formula>
    </cfRule>
    <cfRule type="cellIs" dxfId="19" priority="25" operator="equal">
      <formula>2</formula>
    </cfRule>
  </conditionalFormatting>
  <conditionalFormatting sqref="L20:M27 M3:M19">
    <cfRule type="cellIs" dxfId="18" priority="14" operator="between">
      <formula>0.1</formula>
      <formula>59.9</formula>
    </cfRule>
    <cfRule type="cellIs" dxfId="17" priority="15" operator="equal">
      <formula>0</formula>
    </cfRule>
    <cfRule type="cellIs" dxfId="16" priority="16" operator="between">
      <formula>60</formula>
      <formula>79</formula>
    </cfRule>
    <cfRule type="cellIs" dxfId="15" priority="17" operator="between">
      <formula>80</formula>
      <formula>100</formula>
    </cfRule>
  </conditionalFormatting>
  <conditionalFormatting sqref="J20:K27 J3:J19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N3:N27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K3:K19">
    <cfRule type="cellIs" dxfId="14" priority="1" operator="between">
      <formula>0.1</formula>
      <formula>59.9</formula>
    </cfRule>
    <cfRule type="cellIs" dxfId="13" priority="2" operator="equal">
      <formula>0</formula>
    </cfRule>
    <cfRule type="cellIs" dxfId="12" priority="3" operator="between">
      <formula>60</formula>
      <formula>79</formula>
    </cfRule>
    <cfRule type="cellIs" dxfId="11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J20:K27 J3:J19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81"/>
  <sheetViews>
    <sheetView tabSelected="1" zoomScale="130" zoomScaleNormal="130" workbookViewId="0">
      <pane ySplit="2" topLeftCell="A3" activePane="bottomLeft" state="frozen"/>
      <selection pane="bottomLeft" activeCell="K18" sqref="K18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64" customWidth="1"/>
    <col min="5" max="6" width="3.21875" style="2" bestFit="1" customWidth="1"/>
    <col min="7" max="7" width="2.44140625" style="2" bestFit="1" customWidth="1"/>
    <col min="8" max="10" width="2.44140625" style="2" customWidth="1"/>
    <col min="11" max="11" width="2.44140625" style="2" bestFit="1" customWidth="1"/>
    <col min="12" max="12" width="2.44140625" style="8" customWidth="1"/>
    <col min="13" max="13" width="4.44140625" style="1" customWidth="1"/>
    <col min="14" max="14" width="2.77734375" style="1" bestFit="1" customWidth="1"/>
    <col min="15" max="15" width="4.77734375" style="1" customWidth="1"/>
    <col min="16" max="16" width="7" style="1" bestFit="1" customWidth="1"/>
    <col min="17" max="18" width="5.77734375" style="1" customWidth="1"/>
    <col min="19" max="19" width="8.21875" style="69" bestFit="1" customWidth="1"/>
    <col min="20" max="20" width="8.88671875" style="1"/>
    <col min="21" max="23" width="5.77734375" style="1" customWidth="1"/>
    <col min="24" max="16384" width="8.88671875" style="1"/>
  </cols>
  <sheetData>
    <row r="1" spans="1:23" s="4" customFormat="1" ht="31.8" thickBot="1" x14ac:dyDescent="0.3">
      <c r="A1" s="27">
        <v>7</v>
      </c>
      <c r="B1" s="15"/>
      <c r="C1" s="31"/>
      <c r="D1" s="60"/>
      <c r="E1" s="77" t="s">
        <v>15</v>
      </c>
      <c r="F1" s="78"/>
      <c r="G1" s="78"/>
      <c r="H1" s="78"/>
      <c r="I1" s="78"/>
      <c r="J1" s="78"/>
      <c r="K1" s="78"/>
      <c r="L1" s="78"/>
      <c r="M1" s="79"/>
      <c r="N1" s="78" t="s">
        <v>16</v>
      </c>
      <c r="O1" s="79"/>
      <c r="P1" s="30" t="s">
        <v>17</v>
      </c>
      <c r="Q1" s="16" t="s">
        <v>11</v>
      </c>
      <c r="R1" s="16" t="s">
        <v>12</v>
      </c>
      <c r="S1" s="67"/>
      <c r="U1" s="80" t="s">
        <v>18</v>
      </c>
      <c r="V1" s="80" t="s">
        <v>19</v>
      </c>
      <c r="W1" s="80" t="s">
        <v>20</v>
      </c>
    </row>
    <row r="2" spans="1:23" s="5" customFormat="1" ht="11.4" customHeight="1" x14ac:dyDescent="0.25">
      <c r="A2" s="21" t="s">
        <v>5</v>
      </c>
      <c r="B2" s="22" t="s">
        <v>0</v>
      </c>
      <c r="C2" s="32" t="s">
        <v>1</v>
      </c>
      <c r="D2" s="61" t="s">
        <v>7</v>
      </c>
      <c r="E2" s="34">
        <v>6</v>
      </c>
      <c r="F2" s="24">
        <v>7</v>
      </c>
      <c r="G2" s="24">
        <v>8</v>
      </c>
      <c r="H2" s="24">
        <v>9</v>
      </c>
      <c r="I2" s="24">
        <v>10</v>
      </c>
      <c r="J2" s="24">
        <v>11</v>
      </c>
      <c r="K2" s="24">
        <v>12</v>
      </c>
      <c r="L2" s="65" t="s">
        <v>14</v>
      </c>
      <c r="M2" s="25" t="s">
        <v>6</v>
      </c>
      <c r="N2" s="24">
        <v>1</v>
      </c>
      <c r="O2" s="25" t="s">
        <v>6</v>
      </c>
      <c r="P2" s="23" t="s">
        <v>9</v>
      </c>
      <c r="Q2" s="16" t="s">
        <v>8</v>
      </c>
      <c r="R2" s="16" t="s">
        <v>8</v>
      </c>
      <c r="S2" s="68"/>
      <c r="U2" s="81"/>
      <c r="V2" s="81"/>
      <c r="W2" s="81"/>
    </row>
    <row r="3" spans="1:23" ht="12.6" customHeight="1" x14ac:dyDescent="0.25">
      <c r="A3" s="17"/>
      <c r="B3" s="3" t="s">
        <v>22</v>
      </c>
      <c r="C3" s="11" t="s">
        <v>38</v>
      </c>
      <c r="D3" s="62">
        <f>Vize!N3</f>
        <v>100</v>
      </c>
      <c r="E3" s="35">
        <v>0</v>
      </c>
      <c r="F3" s="7">
        <v>2</v>
      </c>
      <c r="G3" s="7">
        <v>2</v>
      </c>
      <c r="H3" s="7">
        <v>2</v>
      </c>
      <c r="I3" s="7">
        <v>0</v>
      </c>
      <c r="J3" s="7">
        <v>0</v>
      </c>
      <c r="K3" s="7">
        <v>2</v>
      </c>
      <c r="L3" s="42"/>
      <c r="M3" s="14">
        <f t="shared" ref="M3:M30" si="0">SUM(E3:K3)*50/(A$1-L3)</f>
        <v>57.142857142857146</v>
      </c>
      <c r="N3" s="6"/>
      <c r="O3" s="14">
        <f t="shared" ref="O3:O30" si="1">N3</f>
        <v>0</v>
      </c>
      <c r="P3" s="6"/>
      <c r="Q3" s="18">
        <f t="shared" ref="Q3:Q30" si="2">MIN(100,M3*(0.2+0.25)+O3*(0.25+0.1)+P3*(0.55+0.15))</f>
        <v>25.714285714285715</v>
      </c>
      <c r="R3" s="18">
        <f t="shared" ref="R3:R30" si="3">ROUND(D3,2)*0.4+Q3*0.6</f>
        <v>55.428571428571431</v>
      </c>
      <c r="U3" s="18"/>
      <c r="V3" s="18"/>
      <c r="W3" s="18"/>
    </row>
    <row r="4" spans="1:23" ht="12.6" customHeight="1" x14ac:dyDescent="0.25">
      <c r="A4" s="17"/>
      <c r="B4" s="3" t="s">
        <v>27</v>
      </c>
      <c r="C4" s="11" t="s">
        <v>28</v>
      </c>
      <c r="D4" s="62">
        <f>Vize!N4</f>
        <v>96.487499999999983</v>
      </c>
      <c r="E4" s="35">
        <v>1</v>
      </c>
      <c r="F4" s="7">
        <v>1.5</v>
      </c>
      <c r="G4" s="7">
        <v>1.5</v>
      </c>
      <c r="H4" s="7">
        <v>1.5</v>
      </c>
      <c r="I4" s="7">
        <v>1.8</v>
      </c>
      <c r="J4" s="7">
        <v>0</v>
      </c>
      <c r="K4" s="7">
        <v>2</v>
      </c>
      <c r="L4" s="42"/>
      <c r="M4" s="14">
        <f t="shared" si="0"/>
        <v>66.428571428571431</v>
      </c>
      <c r="N4" s="6"/>
      <c r="O4" s="14">
        <f t="shared" si="1"/>
        <v>0</v>
      </c>
      <c r="P4" s="6"/>
      <c r="Q4" s="18">
        <f t="shared" si="2"/>
        <v>29.892857142857146</v>
      </c>
      <c r="R4" s="18">
        <f t="shared" si="3"/>
        <v>56.531714285714287</v>
      </c>
      <c r="U4" s="18"/>
      <c r="V4" s="18"/>
      <c r="W4" s="18"/>
    </row>
    <row r="5" spans="1:23" ht="12.6" customHeight="1" x14ac:dyDescent="0.25">
      <c r="A5" s="17"/>
      <c r="B5" s="3" t="s">
        <v>4</v>
      </c>
      <c r="C5" s="11" t="s">
        <v>3</v>
      </c>
      <c r="D5" s="62">
        <f>Vize!N5</f>
        <v>85.2</v>
      </c>
      <c r="E5" s="35">
        <v>0</v>
      </c>
      <c r="F5" s="7">
        <v>2</v>
      </c>
      <c r="G5" s="7">
        <v>0</v>
      </c>
      <c r="H5" s="7">
        <v>0</v>
      </c>
      <c r="I5" s="7">
        <v>0</v>
      </c>
      <c r="J5" s="7">
        <v>0</v>
      </c>
      <c r="K5" s="7">
        <v>2</v>
      </c>
      <c r="L5" s="42"/>
      <c r="M5" s="14">
        <f t="shared" si="0"/>
        <v>28.571428571428573</v>
      </c>
      <c r="N5" s="6"/>
      <c r="O5" s="14">
        <f t="shared" si="1"/>
        <v>0</v>
      </c>
      <c r="P5" s="6"/>
      <c r="Q5" s="18">
        <f t="shared" si="2"/>
        <v>12.857142857142858</v>
      </c>
      <c r="R5" s="18">
        <f t="shared" si="3"/>
        <v>41.794285714285721</v>
      </c>
      <c r="U5" s="18"/>
      <c r="V5" s="18"/>
      <c r="W5" s="18"/>
    </row>
    <row r="6" spans="1:23" ht="12.6" customHeight="1" x14ac:dyDescent="0.25">
      <c r="A6" s="17"/>
      <c r="B6" s="3" t="s">
        <v>29</v>
      </c>
      <c r="C6" s="11" t="s">
        <v>30</v>
      </c>
      <c r="D6" s="62">
        <f>Vize!N6</f>
        <v>84.399999999999991</v>
      </c>
      <c r="E6" s="35">
        <v>0</v>
      </c>
      <c r="F6" s="7">
        <v>0</v>
      </c>
      <c r="G6" s="7">
        <v>0</v>
      </c>
      <c r="H6" s="7">
        <v>2</v>
      </c>
      <c r="I6" s="7">
        <v>0</v>
      </c>
      <c r="J6" s="7">
        <v>2</v>
      </c>
      <c r="K6" s="7">
        <v>0</v>
      </c>
      <c r="L6" s="42"/>
      <c r="M6" s="14">
        <f t="shared" si="0"/>
        <v>28.571428571428573</v>
      </c>
      <c r="N6" s="6"/>
      <c r="O6" s="14">
        <f t="shared" si="1"/>
        <v>0</v>
      </c>
      <c r="P6" s="6"/>
      <c r="Q6" s="18">
        <f t="shared" si="2"/>
        <v>12.857142857142858</v>
      </c>
      <c r="R6" s="18">
        <f t="shared" si="3"/>
        <v>41.47428571428572</v>
      </c>
      <c r="U6" s="18"/>
      <c r="V6" s="18"/>
      <c r="W6" s="18"/>
    </row>
    <row r="7" spans="1:23" ht="12.6" customHeight="1" x14ac:dyDescent="0.25">
      <c r="A7" s="17"/>
      <c r="B7" s="3" t="s">
        <v>34</v>
      </c>
      <c r="C7" s="11" t="s">
        <v>35</v>
      </c>
      <c r="D7" s="62">
        <f>Vize!N7</f>
        <v>80.899999999999991</v>
      </c>
      <c r="E7" s="35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42"/>
      <c r="M7" s="14">
        <f t="shared" si="0"/>
        <v>0</v>
      </c>
      <c r="N7" s="6"/>
      <c r="O7" s="14">
        <f t="shared" si="1"/>
        <v>0</v>
      </c>
      <c r="P7" s="6"/>
      <c r="Q7" s="18">
        <f t="shared" si="2"/>
        <v>0</v>
      </c>
      <c r="R7" s="18">
        <f t="shared" si="3"/>
        <v>32.360000000000007</v>
      </c>
      <c r="U7" s="18"/>
      <c r="V7" s="18"/>
      <c r="W7" s="18"/>
    </row>
    <row r="8" spans="1:23" ht="12.6" customHeight="1" x14ac:dyDescent="0.25">
      <c r="A8" s="17"/>
      <c r="B8" s="3" t="s">
        <v>46</v>
      </c>
      <c r="C8" s="11" t="s">
        <v>33</v>
      </c>
      <c r="D8" s="62">
        <f>Vize!N8</f>
        <v>77.7</v>
      </c>
      <c r="E8" s="35">
        <v>0</v>
      </c>
      <c r="F8" s="7">
        <v>1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42"/>
      <c r="M8" s="14">
        <f t="shared" si="0"/>
        <v>7.1428571428571432</v>
      </c>
      <c r="N8" s="6"/>
      <c r="O8" s="14">
        <f t="shared" si="1"/>
        <v>0</v>
      </c>
      <c r="P8" s="6"/>
      <c r="Q8" s="18">
        <f t="shared" si="2"/>
        <v>3.2142857142857144</v>
      </c>
      <c r="R8" s="18">
        <f t="shared" si="3"/>
        <v>33.008571428571429</v>
      </c>
      <c r="U8" s="18"/>
      <c r="V8" s="18"/>
      <c r="W8" s="18"/>
    </row>
    <row r="9" spans="1:23" ht="12.6" customHeight="1" x14ac:dyDescent="0.25">
      <c r="A9" s="17"/>
      <c r="B9" s="3" t="s">
        <v>54</v>
      </c>
      <c r="C9" s="11" t="s">
        <v>53</v>
      </c>
      <c r="D9" s="62">
        <f>Vize!N9</f>
        <v>67.3</v>
      </c>
      <c r="E9" s="35">
        <v>0</v>
      </c>
      <c r="F9" s="7">
        <v>1</v>
      </c>
      <c r="G9" s="7">
        <v>0</v>
      </c>
      <c r="H9" s="7">
        <v>2</v>
      </c>
      <c r="I9" s="7">
        <v>0</v>
      </c>
      <c r="J9" s="7">
        <v>0</v>
      </c>
      <c r="K9" s="7">
        <v>1.7</v>
      </c>
      <c r="L9" s="42"/>
      <c r="M9" s="14">
        <f t="shared" si="0"/>
        <v>33.571428571428569</v>
      </c>
      <c r="N9" s="6"/>
      <c r="O9" s="14">
        <f t="shared" si="1"/>
        <v>0</v>
      </c>
      <c r="P9" s="6"/>
      <c r="Q9" s="18">
        <f t="shared" si="2"/>
        <v>15.107142857142856</v>
      </c>
      <c r="R9" s="18">
        <f t="shared" si="3"/>
        <v>35.984285714285718</v>
      </c>
      <c r="U9" s="18"/>
      <c r="V9" s="18"/>
      <c r="W9" s="18"/>
    </row>
    <row r="10" spans="1:23" ht="12.6" customHeight="1" x14ac:dyDescent="0.25">
      <c r="A10" s="17"/>
      <c r="B10" s="3" t="s">
        <v>31</v>
      </c>
      <c r="C10" s="11" t="s">
        <v>32</v>
      </c>
      <c r="D10" s="62">
        <f>Vize!N10</f>
        <v>66.5</v>
      </c>
      <c r="E10" s="35">
        <v>0</v>
      </c>
      <c r="F10" s="7">
        <v>1</v>
      </c>
      <c r="G10" s="7">
        <v>0</v>
      </c>
      <c r="H10" s="7">
        <v>2</v>
      </c>
      <c r="I10" s="7">
        <v>0</v>
      </c>
      <c r="J10" s="7">
        <v>2</v>
      </c>
      <c r="K10" s="7">
        <v>0</v>
      </c>
      <c r="L10" s="42"/>
      <c r="M10" s="14">
        <f t="shared" si="0"/>
        <v>35.714285714285715</v>
      </c>
      <c r="N10" s="6"/>
      <c r="O10" s="14">
        <f t="shared" si="1"/>
        <v>0</v>
      </c>
      <c r="P10" s="6"/>
      <c r="Q10" s="18">
        <f t="shared" si="2"/>
        <v>16.071428571428573</v>
      </c>
      <c r="R10" s="18">
        <f t="shared" si="3"/>
        <v>36.242857142857147</v>
      </c>
      <c r="U10" s="18"/>
      <c r="V10" s="18"/>
      <c r="W10" s="18"/>
    </row>
    <row r="11" spans="1:23" ht="12.6" customHeight="1" x14ac:dyDescent="0.25">
      <c r="A11" s="17"/>
      <c r="B11" s="3" t="s">
        <v>25</v>
      </c>
      <c r="C11" s="11" t="s">
        <v>26</v>
      </c>
      <c r="D11" s="62">
        <f>Vize!N11</f>
        <v>60.85</v>
      </c>
      <c r="E11" s="35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42"/>
      <c r="M11" s="14">
        <f t="shared" si="0"/>
        <v>0</v>
      </c>
      <c r="N11" s="6"/>
      <c r="O11" s="14">
        <f t="shared" si="1"/>
        <v>0</v>
      </c>
      <c r="P11" s="6"/>
      <c r="Q11" s="18">
        <f t="shared" si="2"/>
        <v>0</v>
      </c>
      <c r="R11" s="18">
        <f t="shared" si="3"/>
        <v>24.340000000000003</v>
      </c>
      <c r="U11" s="18"/>
      <c r="V11" s="18"/>
      <c r="W11" s="18"/>
    </row>
    <row r="12" spans="1:23" ht="12.6" customHeight="1" x14ac:dyDescent="0.25">
      <c r="A12" s="17"/>
      <c r="B12" s="3" t="s">
        <v>47</v>
      </c>
      <c r="C12" s="11" t="s">
        <v>48</v>
      </c>
      <c r="D12" s="62">
        <f>Vize!N12</f>
        <v>53.6</v>
      </c>
      <c r="E12" s="35">
        <v>0</v>
      </c>
      <c r="F12" s="7">
        <v>1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42"/>
      <c r="M12" s="14">
        <f t="shared" si="0"/>
        <v>7.1428571428571432</v>
      </c>
      <c r="N12" s="6"/>
      <c r="O12" s="14">
        <f t="shared" si="1"/>
        <v>0</v>
      </c>
      <c r="P12" s="6"/>
      <c r="Q12" s="18">
        <f t="shared" si="2"/>
        <v>3.2142857142857144</v>
      </c>
      <c r="R12" s="18">
        <f t="shared" si="3"/>
        <v>23.368571428571428</v>
      </c>
      <c r="U12" s="18"/>
      <c r="V12" s="18"/>
      <c r="W12" s="18"/>
    </row>
    <row r="13" spans="1:23" ht="12.6" customHeight="1" x14ac:dyDescent="0.25">
      <c r="A13" s="17"/>
      <c r="B13" s="3" t="s">
        <v>44</v>
      </c>
      <c r="C13" s="11" t="s">
        <v>45</v>
      </c>
      <c r="D13" s="62">
        <f>Vize!N13</f>
        <v>37.6</v>
      </c>
      <c r="E13" s="35">
        <v>0</v>
      </c>
      <c r="F13" s="3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42"/>
      <c r="M13" s="14">
        <f t="shared" si="0"/>
        <v>0</v>
      </c>
      <c r="N13" s="6"/>
      <c r="O13" s="14">
        <f t="shared" si="1"/>
        <v>0</v>
      </c>
      <c r="P13" s="6"/>
      <c r="Q13" s="18">
        <f t="shared" si="2"/>
        <v>0</v>
      </c>
      <c r="R13" s="18">
        <f t="shared" si="3"/>
        <v>15.040000000000001</v>
      </c>
      <c r="U13" s="18"/>
      <c r="V13" s="18"/>
      <c r="W13" s="18"/>
    </row>
    <row r="14" spans="1:23" ht="12.6" customHeight="1" x14ac:dyDescent="0.25">
      <c r="A14" s="17"/>
      <c r="B14" s="3" t="s">
        <v>41</v>
      </c>
      <c r="C14" s="11" t="s">
        <v>42</v>
      </c>
      <c r="D14" s="62">
        <f>Vize!N14</f>
        <v>34.4</v>
      </c>
      <c r="E14" s="35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42"/>
      <c r="M14" s="14">
        <f t="shared" si="0"/>
        <v>0</v>
      </c>
      <c r="N14" s="6"/>
      <c r="O14" s="14">
        <f t="shared" si="1"/>
        <v>0</v>
      </c>
      <c r="P14" s="6"/>
      <c r="Q14" s="18">
        <f t="shared" si="2"/>
        <v>0</v>
      </c>
      <c r="R14" s="18">
        <f t="shared" si="3"/>
        <v>13.76</v>
      </c>
      <c r="U14" s="18"/>
      <c r="V14" s="18"/>
      <c r="W14" s="18"/>
    </row>
    <row r="15" spans="1:23" ht="12.6" customHeight="1" x14ac:dyDescent="0.25">
      <c r="A15" s="17"/>
      <c r="B15" s="3" t="s">
        <v>4</v>
      </c>
      <c r="C15" s="11" t="s">
        <v>43</v>
      </c>
      <c r="D15" s="62">
        <f>Vize!N15</f>
        <v>30.4</v>
      </c>
      <c r="E15" s="35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42"/>
      <c r="M15" s="14">
        <f t="shared" si="0"/>
        <v>0</v>
      </c>
      <c r="N15" s="6"/>
      <c r="O15" s="14">
        <f t="shared" si="1"/>
        <v>0</v>
      </c>
      <c r="P15" s="6"/>
      <c r="Q15" s="18">
        <f t="shared" si="2"/>
        <v>0</v>
      </c>
      <c r="R15" s="18">
        <f t="shared" si="3"/>
        <v>12.16</v>
      </c>
      <c r="U15" s="18"/>
      <c r="V15" s="18"/>
      <c r="W15" s="18"/>
    </row>
    <row r="16" spans="1:23" ht="12.6" customHeight="1" x14ac:dyDescent="0.25">
      <c r="A16" s="17"/>
      <c r="B16" s="3" t="s">
        <v>49</v>
      </c>
      <c r="C16" s="11" t="s">
        <v>50</v>
      </c>
      <c r="D16" s="62">
        <f>Vize!N16</f>
        <v>21.599999999999998</v>
      </c>
      <c r="E16" s="35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42"/>
      <c r="M16" s="14">
        <f t="shared" si="0"/>
        <v>0</v>
      </c>
      <c r="N16" s="6"/>
      <c r="O16" s="14">
        <f t="shared" si="1"/>
        <v>0</v>
      </c>
      <c r="P16" s="6"/>
      <c r="Q16" s="18">
        <f t="shared" si="2"/>
        <v>0</v>
      </c>
      <c r="R16" s="18">
        <f t="shared" si="3"/>
        <v>8.64</v>
      </c>
      <c r="U16" s="18"/>
      <c r="V16" s="18"/>
      <c r="W16" s="18"/>
    </row>
    <row r="17" spans="1:23" ht="12.6" customHeight="1" x14ac:dyDescent="0.25">
      <c r="A17" s="17"/>
      <c r="B17" s="3" t="s">
        <v>23</v>
      </c>
      <c r="C17" s="11" t="s">
        <v>24</v>
      </c>
      <c r="D17" s="62">
        <f>Vize!N17</f>
        <v>33.5625</v>
      </c>
      <c r="E17" s="35">
        <v>0</v>
      </c>
      <c r="F17" s="7">
        <v>0</v>
      </c>
      <c r="G17" s="7">
        <v>0</v>
      </c>
      <c r="H17" s="7">
        <v>2</v>
      </c>
      <c r="I17" s="7">
        <v>2</v>
      </c>
      <c r="J17" s="7">
        <v>2</v>
      </c>
      <c r="K17" s="7">
        <v>1.9</v>
      </c>
      <c r="L17" s="42"/>
      <c r="M17" s="14">
        <f t="shared" si="0"/>
        <v>56.428571428571431</v>
      </c>
      <c r="N17" s="6"/>
      <c r="O17" s="14">
        <f t="shared" si="1"/>
        <v>0</v>
      </c>
      <c r="P17" s="6"/>
      <c r="Q17" s="18">
        <f t="shared" si="2"/>
        <v>25.392857142857146</v>
      </c>
      <c r="R17" s="18">
        <f t="shared" si="3"/>
        <v>28.659714285714287</v>
      </c>
      <c r="U17" s="18"/>
      <c r="V17" s="18"/>
      <c r="W17" s="18"/>
    </row>
    <row r="18" spans="1:23" ht="12.6" customHeight="1" x14ac:dyDescent="0.25">
      <c r="A18" s="17"/>
      <c r="B18" s="3" t="s">
        <v>39</v>
      </c>
      <c r="C18" s="11" t="s">
        <v>40</v>
      </c>
      <c r="D18" s="62">
        <f>Vize!N18</f>
        <v>7.5</v>
      </c>
      <c r="E18" s="35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42"/>
      <c r="M18" s="14">
        <f t="shared" si="0"/>
        <v>0</v>
      </c>
      <c r="N18" s="6"/>
      <c r="O18" s="14">
        <f t="shared" si="1"/>
        <v>0</v>
      </c>
      <c r="P18" s="6"/>
      <c r="Q18" s="18">
        <f t="shared" si="2"/>
        <v>0</v>
      </c>
      <c r="R18" s="18">
        <f t="shared" si="3"/>
        <v>3</v>
      </c>
      <c r="U18" s="18"/>
      <c r="V18" s="18"/>
      <c r="W18" s="18"/>
    </row>
    <row r="19" spans="1:23" ht="12.6" customHeight="1" x14ac:dyDescent="0.25">
      <c r="A19" s="17"/>
      <c r="B19" s="3" t="s">
        <v>36</v>
      </c>
      <c r="C19" s="3" t="s">
        <v>37</v>
      </c>
      <c r="D19" s="62">
        <f>Vize!N19</f>
        <v>1.875</v>
      </c>
      <c r="E19" s="35">
        <v>0</v>
      </c>
      <c r="F19" s="7">
        <v>0</v>
      </c>
      <c r="G19" s="7">
        <v>0</v>
      </c>
      <c r="H19" s="7">
        <v>2</v>
      </c>
      <c r="I19" s="7">
        <v>0</v>
      </c>
      <c r="J19" s="7">
        <v>0</v>
      </c>
      <c r="K19" s="7">
        <v>0</v>
      </c>
      <c r="L19" s="42"/>
      <c r="M19" s="14">
        <f t="shared" si="0"/>
        <v>14.285714285714286</v>
      </c>
      <c r="N19" s="6"/>
      <c r="O19" s="14">
        <f t="shared" si="1"/>
        <v>0</v>
      </c>
      <c r="P19" s="6"/>
      <c r="Q19" s="18">
        <f t="shared" si="2"/>
        <v>6.4285714285714288</v>
      </c>
      <c r="R19" s="18">
        <f t="shared" si="3"/>
        <v>4.6091428571428574</v>
      </c>
      <c r="U19" s="18"/>
      <c r="V19" s="18"/>
      <c r="W19" s="18"/>
    </row>
    <row r="20" spans="1:23" ht="12.6" customHeight="1" x14ac:dyDescent="0.25">
      <c r="A20" s="17"/>
      <c r="B20" s="3"/>
      <c r="C20" s="11"/>
      <c r="D20" s="62"/>
      <c r="E20" s="35"/>
      <c r="F20" s="7"/>
      <c r="G20" s="7"/>
      <c r="H20" s="7"/>
      <c r="I20" s="7"/>
      <c r="J20" s="7"/>
      <c r="K20" s="7"/>
      <c r="L20" s="42"/>
      <c r="M20" s="14">
        <f t="shared" si="0"/>
        <v>0</v>
      </c>
      <c r="N20" s="6"/>
      <c r="O20" s="14">
        <f t="shared" si="1"/>
        <v>0</v>
      </c>
      <c r="P20" s="6"/>
      <c r="Q20" s="18">
        <f t="shared" si="2"/>
        <v>0</v>
      </c>
      <c r="R20" s="18">
        <f t="shared" si="3"/>
        <v>0</v>
      </c>
      <c r="U20" s="18"/>
      <c r="V20" s="18"/>
      <c r="W20" s="18"/>
    </row>
    <row r="21" spans="1:23" ht="12.6" customHeight="1" x14ac:dyDescent="0.25">
      <c r="A21" s="17"/>
      <c r="B21" s="3"/>
      <c r="C21" s="11"/>
      <c r="D21" s="62"/>
      <c r="E21" s="35"/>
      <c r="F21" s="7"/>
      <c r="G21" s="7"/>
      <c r="H21" s="7"/>
      <c r="I21" s="7"/>
      <c r="J21" s="7"/>
      <c r="K21" s="7"/>
      <c r="L21" s="42"/>
      <c r="M21" s="14">
        <f t="shared" si="0"/>
        <v>0</v>
      </c>
      <c r="N21" s="6"/>
      <c r="O21" s="14">
        <f t="shared" si="1"/>
        <v>0</v>
      </c>
      <c r="P21" s="6"/>
      <c r="Q21" s="18">
        <f t="shared" si="2"/>
        <v>0</v>
      </c>
      <c r="R21" s="18">
        <f t="shared" si="3"/>
        <v>0</v>
      </c>
      <c r="U21" s="18"/>
      <c r="V21" s="18"/>
      <c r="W21" s="18"/>
    </row>
    <row r="22" spans="1:23" ht="12.6" customHeight="1" x14ac:dyDescent="0.25">
      <c r="A22" s="17"/>
      <c r="B22" s="50"/>
      <c r="C22" s="51"/>
      <c r="D22" s="62"/>
      <c r="E22" s="35"/>
      <c r="F22" s="7"/>
      <c r="G22" s="7"/>
      <c r="H22" s="7"/>
      <c r="I22" s="7"/>
      <c r="J22" s="7"/>
      <c r="K22" s="7"/>
      <c r="L22" s="42"/>
      <c r="M22" s="14">
        <f t="shared" si="0"/>
        <v>0</v>
      </c>
      <c r="N22" s="6"/>
      <c r="O22" s="14">
        <f t="shared" si="1"/>
        <v>0</v>
      </c>
      <c r="P22" s="6"/>
      <c r="Q22" s="18">
        <f t="shared" si="2"/>
        <v>0</v>
      </c>
      <c r="R22" s="18">
        <f t="shared" si="3"/>
        <v>0</v>
      </c>
      <c r="U22" s="18"/>
      <c r="V22" s="18"/>
      <c r="W22" s="18"/>
    </row>
    <row r="23" spans="1:23" ht="12.6" customHeight="1" x14ac:dyDescent="0.25">
      <c r="A23" s="17"/>
      <c r="B23" s="50"/>
      <c r="C23" s="51"/>
      <c r="D23" s="62"/>
      <c r="E23" s="35"/>
      <c r="F23" s="7"/>
      <c r="G23" s="7"/>
      <c r="H23" s="7"/>
      <c r="I23" s="7"/>
      <c r="J23" s="7"/>
      <c r="K23" s="7"/>
      <c r="L23" s="42"/>
      <c r="M23" s="14">
        <f t="shared" si="0"/>
        <v>0</v>
      </c>
      <c r="N23" s="6"/>
      <c r="O23" s="14">
        <f t="shared" si="1"/>
        <v>0</v>
      </c>
      <c r="P23" s="6"/>
      <c r="Q23" s="18">
        <f t="shared" si="2"/>
        <v>0</v>
      </c>
      <c r="R23" s="18">
        <f t="shared" si="3"/>
        <v>0</v>
      </c>
      <c r="U23" s="18"/>
      <c r="V23" s="18"/>
      <c r="W23" s="18"/>
    </row>
    <row r="24" spans="1:23" ht="12.6" customHeight="1" x14ac:dyDescent="0.25">
      <c r="A24" s="17"/>
      <c r="B24" s="50"/>
      <c r="C24" s="51"/>
      <c r="D24" s="62"/>
      <c r="E24" s="35"/>
      <c r="F24" s="7"/>
      <c r="G24" s="7"/>
      <c r="H24" s="7"/>
      <c r="I24" s="7"/>
      <c r="J24" s="7"/>
      <c r="K24" s="7"/>
      <c r="L24" s="42"/>
      <c r="M24" s="14">
        <f t="shared" si="0"/>
        <v>0</v>
      </c>
      <c r="N24" s="6"/>
      <c r="O24" s="14">
        <f t="shared" si="1"/>
        <v>0</v>
      </c>
      <c r="P24" s="6"/>
      <c r="Q24" s="18">
        <f t="shared" si="2"/>
        <v>0</v>
      </c>
      <c r="R24" s="18">
        <f t="shared" si="3"/>
        <v>0</v>
      </c>
      <c r="U24" s="18"/>
      <c r="V24" s="18"/>
      <c r="W24" s="18"/>
    </row>
    <row r="25" spans="1:23" ht="12.6" customHeight="1" x14ac:dyDescent="0.25">
      <c r="A25" s="17"/>
      <c r="B25" s="50"/>
      <c r="C25" s="51"/>
      <c r="D25" s="62"/>
      <c r="E25" s="35"/>
      <c r="F25" s="12"/>
      <c r="G25" s="7"/>
      <c r="H25" s="7"/>
      <c r="I25" s="7"/>
      <c r="J25" s="7"/>
      <c r="K25" s="7"/>
      <c r="L25" s="42"/>
      <c r="M25" s="14">
        <f t="shared" si="0"/>
        <v>0</v>
      </c>
      <c r="N25" s="6"/>
      <c r="O25" s="14">
        <f t="shared" si="1"/>
        <v>0</v>
      </c>
      <c r="P25" s="6"/>
      <c r="Q25" s="18">
        <f t="shared" si="2"/>
        <v>0</v>
      </c>
      <c r="R25" s="18">
        <f t="shared" si="3"/>
        <v>0</v>
      </c>
      <c r="U25" s="18"/>
      <c r="V25" s="18"/>
      <c r="W25" s="18"/>
    </row>
    <row r="26" spans="1:23" ht="12.6" customHeight="1" x14ac:dyDescent="0.25">
      <c r="A26" s="17"/>
      <c r="B26" s="50"/>
      <c r="C26" s="51"/>
      <c r="D26" s="62"/>
      <c r="E26" s="35"/>
      <c r="F26" s="7"/>
      <c r="G26" s="7"/>
      <c r="H26" s="7"/>
      <c r="I26" s="7"/>
      <c r="J26" s="7"/>
      <c r="K26" s="7"/>
      <c r="L26" s="42"/>
      <c r="M26" s="14">
        <f t="shared" si="0"/>
        <v>0</v>
      </c>
      <c r="N26" s="6"/>
      <c r="O26" s="14">
        <f t="shared" si="1"/>
        <v>0</v>
      </c>
      <c r="P26" s="6"/>
      <c r="Q26" s="18">
        <f t="shared" si="2"/>
        <v>0</v>
      </c>
      <c r="R26" s="18">
        <f t="shared" si="3"/>
        <v>0</v>
      </c>
      <c r="U26" s="18"/>
      <c r="V26" s="18"/>
      <c r="W26" s="18"/>
    </row>
    <row r="27" spans="1:23" ht="12.6" customHeight="1" x14ac:dyDescent="0.25">
      <c r="A27" s="17"/>
      <c r="B27" s="50"/>
      <c r="C27" s="51"/>
      <c r="D27" s="62"/>
      <c r="E27" s="35"/>
      <c r="F27" s="7"/>
      <c r="G27" s="7"/>
      <c r="H27" s="7"/>
      <c r="I27" s="7"/>
      <c r="J27" s="7"/>
      <c r="K27" s="7"/>
      <c r="L27" s="42"/>
      <c r="M27" s="14">
        <f t="shared" si="0"/>
        <v>0</v>
      </c>
      <c r="N27" s="6"/>
      <c r="O27" s="14">
        <f t="shared" si="1"/>
        <v>0</v>
      </c>
      <c r="P27" s="6"/>
      <c r="Q27" s="18">
        <f t="shared" si="2"/>
        <v>0</v>
      </c>
      <c r="R27" s="18">
        <f t="shared" si="3"/>
        <v>0</v>
      </c>
      <c r="U27" s="18"/>
      <c r="V27" s="18"/>
      <c r="W27" s="18"/>
    </row>
    <row r="28" spans="1:23" ht="12.6" customHeight="1" x14ac:dyDescent="0.25">
      <c r="A28" s="17"/>
      <c r="B28" s="50"/>
      <c r="C28" s="51"/>
      <c r="D28" s="62"/>
      <c r="E28" s="35"/>
      <c r="F28" s="7"/>
      <c r="G28" s="7"/>
      <c r="H28" s="7"/>
      <c r="I28" s="7"/>
      <c r="J28" s="7"/>
      <c r="K28" s="7"/>
      <c r="L28" s="42"/>
      <c r="M28" s="14">
        <f t="shared" si="0"/>
        <v>0</v>
      </c>
      <c r="N28" s="6"/>
      <c r="O28" s="14">
        <f t="shared" si="1"/>
        <v>0</v>
      </c>
      <c r="P28" s="6"/>
      <c r="Q28" s="18">
        <f t="shared" si="2"/>
        <v>0</v>
      </c>
      <c r="R28" s="18">
        <f t="shared" si="3"/>
        <v>0</v>
      </c>
      <c r="U28" s="18"/>
      <c r="V28" s="18"/>
      <c r="W28" s="18"/>
    </row>
    <row r="29" spans="1:23" ht="12.6" customHeight="1" x14ac:dyDescent="0.25">
      <c r="A29" s="17"/>
      <c r="B29" s="50"/>
      <c r="C29" s="51"/>
      <c r="D29" s="62"/>
      <c r="E29" s="35"/>
      <c r="F29" s="7"/>
      <c r="G29" s="7"/>
      <c r="H29" s="7"/>
      <c r="I29" s="7"/>
      <c r="J29" s="7"/>
      <c r="K29" s="7"/>
      <c r="L29" s="42"/>
      <c r="M29" s="14">
        <f t="shared" si="0"/>
        <v>0</v>
      </c>
      <c r="N29" s="6"/>
      <c r="O29" s="14">
        <f t="shared" si="1"/>
        <v>0</v>
      </c>
      <c r="P29" s="6"/>
      <c r="Q29" s="18">
        <f t="shared" si="2"/>
        <v>0</v>
      </c>
      <c r="R29" s="18">
        <f t="shared" si="3"/>
        <v>0</v>
      </c>
      <c r="U29" s="18"/>
      <c r="V29" s="18"/>
      <c r="W29" s="18"/>
    </row>
    <row r="30" spans="1:23" ht="12.6" customHeight="1" x14ac:dyDescent="0.25">
      <c r="A30" s="17"/>
      <c r="B30" s="50"/>
      <c r="C30" s="51"/>
      <c r="D30" s="62"/>
      <c r="E30" s="35"/>
      <c r="F30" s="7"/>
      <c r="G30" s="7"/>
      <c r="H30" s="7"/>
      <c r="I30" s="7"/>
      <c r="J30" s="7"/>
      <c r="K30" s="7"/>
      <c r="L30" s="42"/>
      <c r="M30" s="14">
        <f t="shared" si="0"/>
        <v>0</v>
      </c>
      <c r="N30" s="6"/>
      <c r="O30" s="14">
        <f t="shared" si="1"/>
        <v>0</v>
      </c>
      <c r="P30" s="6"/>
      <c r="Q30" s="18">
        <f t="shared" si="2"/>
        <v>0</v>
      </c>
      <c r="R30" s="18">
        <f t="shared" si="3"/>
        <v>0</v>
      </c>
      <c r="U30" s="18"/>
      <c r="V30" s="18"/>
      <c r="W30" s="18"/>
    </row>
    <row r="31" spans="1:23" ht="12.6" customHeight="1" x14ac:dyDescent="0.25">
      <c r="A31" s="17"/>
      <c r="B31" s="11"/>
      <c r="C31" s="33"/>
      <c r="D31" s="62"/>
      <c r="E31" s="35"/>
      <c r="F31" s="7"/>
      <c r="G31" s="7"/>
      <c r="H31" s="7"/>
      <c r="I31" s="7"/>
      <c r="J31" s="7"/>
      <c r="K31" s="7"/>
      <c r="L31" s="66"/>
      <c r="M31" s="14"/>
      <c r="N31" s="6"/>
      <c r="O31" s="14"/>
      <c r="P31" s="6"/>
      <c r="Q31" s="18"/>
      <c r="R31" s="18"/>
      <c r="U31" s="18"/>
      <c r="V31" s="18"/>
      <c r="W31" s="18"/>
    </row>
    <row r="32" spans="1:23" ht="12.6" customHeight="1" x14ac:dyDescent="0.25">
      <c r="A32" s="28"/>
      <c r="B32" s="29"/>
      <c r="C32" s="33"/>
      <c r="D32" s="62"/>
      <c r="E32" s="35"/>
      <c r="F32" s="7"/>
      <c r="G32" s="7"/>
      <c r="H32" s="7"/>
      <c r="I32" s="7"/>
      <c r="J32" s="7"/>
      <c r="K32" s="7"/>
      <c r="L32" s="66"/>
      <c r="M32" s="14"/>
      <c r="N32" s="6"/>
      <c r="O32" s="14"/>
      <c r="P32" s="6"/>
      <c r="Q32" s="18"/>
      <c r="R32" s="18"/>
      <c r="U32" s="18"/>
      <c r="V32" s="18"/>
      <c r="W32" s="18"/>
    </row>
    <row r="33" spans="1:23" ht="12.6" customHeight="1" thickBot="1" x14ac:dyDescent="0.3">
      <c r="A33" s="19"/>
      <c r="B33" s="20"/>
      <c r="C33" s="33"/>
      <c r="D33" s="62"/>
      <c r="E33" s="36"/>
      <c r="F33" s="13"/>
      <c r="G33" s="7"/>
      <c r="H33" s="7"/>
      <c r="I33" s="7"/>
      <c r="J33" s="7"/>
      <c r="K33" s="7"/>
      <c r="L33" s="66"/>
      <c r="M33" s="14"/>
      <c r="N33" s="6"/>
      <c r="O33" s="14"/>
      <c r="P33" s="6"/>
      <c r="Q33" s="18"/>
      <c r="R33" s="18"/>
      <c r="U33" s="18"/>
      <c r="V33" s="18"/>
      <c r="W33" s="18"/>
    </row>
    <row r="34" spans="1:23" s="9" customFormat="1" ht="12.6" customHeight="1" x14ac:dyDescent="0.25">
      <c r="A34" s="8"/>
      <c r="B34" s="8"/>
      <c r="C34" s="8"/>
      <c r="D34" s="63"/>
      <c r="E34" s="8"/>
      <c r="F34" s="8"/>
      <c r="G34" s="8"/>
      <c r="H34" s="8"/>
      <c r="I34" s="8"/>
      <c r="J34" s="8"/>
      <c r="K34" s="8"/>
      <c r="L34" s="8"/>
      <c r="S34" s="70"/>
    </row>
    <row r="35" spans="1:23" ht="12.6" customHeight="1" x14ac:dyDescent="0.25">
      <c r="A35" s="8"/>
      <c r="B35" s="8"/>
      <c r="C35" s="8"/>
      <c r="D35" s="63"/>
      <c r="E35" s="8"/>
      <c r="F35" s="8"/>
      <c r="G35" s="8"/>
      <c r="H35" s="8"/>
      <c r="I35" s="8"/>
      <c r="J35" s="8"/>
      <c r="K35" s="8"/>
      <c r="M35" s="9"/>
      <c r="N35" s="9"/>
      <c r="O35" s="9"/>
    </row>
    <row r="36" spans="1:23" ht="12.6" customHeight="1" x14ac:dyDescent="0.25">
      <c r="A36" s="8"/>
      <c r="B36" s="8"/>
      <c r="C36" s="8"/>
      <c r="D36" s="63"/>
      <c r="E36" s="8"/>
      <c r="F36" s="8"/>
      <c r="G36" s="8"/>
      <c r="H36" s="8"/>
      <c r="I36" s="8"/>
      <c r="J36" s="8"/>
      <c r="K36" s="8"/>
      <c r="M36" s="9"/>
      <c r="N36" s="9"/>
      <c r="O36" s="9"/>
    </row>
    <row r="37" spans="1:23" ht="12.6" customHeight="1" x14ac:dyDescent="0.25">
      <c r="A37" s="8"/>
      <c r="B37" s="8"/>
      <c r="C37" s="8"/>
      <c r="D37" s="63"/>
      <c r="E37" s="8"/>
      <c r="F37" s="8"/>
      <c r="G37" s="8"/>
      <c r="H37" s="8"/>
      <c r="I37" s="8"/>
      <c r="J37" s="8"/>
      <c r="K37" s="8"/>
      <c r="M37" s="9"/>
      <c r="N37" s="9"/>
      <c r="O37" s="9"/>
    </row>
    <row r="38" spans="1:23" ht="12.6" customHeight="1" x14ac:dyDescent="0.25">
      <c r="A38" s="8"/>
      <c r="B38" s="8"/>
      <c r="C38" s="8"/>
      <c r="D38" s="63"/>
      <c r="E38" s="8"/>
      <c r="F38" s="8"/>
      <c r="G38" s="8"/>
      <c r="H38" s="8"/>
      <c r="I38" s="8"/>
      <c r="J38" s="8"/>
      <c r="K38" s="8"/>
      <c r="M38" s="9"/>
      <c r="N38" s="9"/>
      <c r="O38" s="9"/>
    </row>
    <row r="39" spans="1:23" ht="12.6" customHeight="1" x14ac:dyDescent="0.25">
      <c r="A39" s="8"/>
      <c r="B39" s="8"/>
      <c r="C39" s="8"/>
      <c r="D39" s="63"/>
      <c r="E39" s="8"/>
      <c r="F39" s="8"/>
      <c r="G39" s="8"/>
      <c r="H39" s="8"/>
      <c r="I39" s="8"/>
      <c r="J39" s="8"/>
      <c r="K39" s="8"/>
      <c r="M39" s="9"/>
      <c r="N39" s="9"/>
      <c r="O39" s="9"/>
    </row>
    <row r="40" spans="1:23" ht="12.6" customHeight="1" x14ac:dyDescent="0.25">
      <c r="A40" s="8"/>
      <c r="B40" s="8"/>
      <c r="C40" s="8"/>
      <c r="D40" s="63"/>
      <c r="E40" s="8"/>
      <c r="F40" s="8"/>
      <c r="G40" s="8"/>
      <c r="H40" s="8"/>
      <c r="I40" s="8"/>
      <c r="J40" s="8"/>
      <c r="K40" s="8"/>
      <c r="M40" s="9"/>
      <c r="N40" s="9"/>
      <c r="O40" s="9"/>
    </row>
    <row r="41" spans="1:23" ht="12.6" customHeight="1" x14ac:dyDescent="0.25">
      <c r="A41" s="8"/>
      <c r="B41" s="8"/>
      <c r="C41" s="8"/>
      <c r="D41" s="63"/>
      <c r="E41" s="8"/>
      <c r="F41" s="8"/>
      <c r="G41" s="8"/>
      <c r="H41" s="8"/>
      <c r="I41" s="8"/>
      <c r="J41" s="8"/>
      <c r="K41" s="8"/>
      <c r="M41" s="9"/>
      <c r="N41" s="9"/>
      <c r="O41" s="9"/>
    </row>
    <row r="42" spans="1:23" ht="12.6" customHeight="1" x14ac:dyDescent="0.25">
      <c r="A42" s="8"/>
      <c r="B42" s="8"/>
      <c r="C42" s="8"/>
      <c r="D42" s="63"/>
      <c r="E42" s="8"/>
      <c r="F42" s="8"/>
      <c r="G42" s="8"/>
      <c r="H42" s="8"/>
      <c r="I42" s="8"/>
      <c r="J42" s="8"/>
      <c r="K42" s="8"/>
      <c r="M42" s="9"/>
      <c r="N42" s="9"/>
      <c r="O42" s="9"/>
    </row>
    <row r="43" spans="1:23" ht="12.6" customHeight="1" x14ac:dyDescent="0.25">
      <c r="A43" s="8"/>
      <c r="B43" s="8"/>
      <c r="C43" s="8"/>
      <c r="D43" s="63"/>
      <c r="E43" s="8"/>
      <c r="F43" s="8"/>
      <c r="G43" s="8"/>
      <c r="H43" s="8"/>
      <c r="I43" s="8"/>
      <c r="J43" s="8"/>
      <c r="K43" s="8"/>
      <c r="M43" s="9"/>
      <c r="N43" s="9"/>
      <c r="O43" s="9"/>
    </row>
    <row r="44" spans="1:23" ht="12.6" customHeight="1" x14ac:dyDescent="0.25">
      <c r="A44" s="8"/>
      <c r="B44" s="8"/>
      <c r="C44" s="8"/>
      <c r="D44" s="63"/>
      <c r="E44" s="8"/>
      <c r="F44" s="8"/>
      <c r="G44" s="8"/>
      <c r="H44" s="8"/>
      <c r="I44" s="8"/>
      <c r="J44" s="8"/>
      <c r="K44" s="8"/>
      <c r="M44" s="9"/>
      <c r="N44" s="9"/>
      <c r="O44" s="9"/>
    </row>
    <row r="45" spans="1:23" ht="12.6" customHeight="1" x14ac:dyDescent="0.25">
      <c r="A45" s="8"/>
      <c r="B45" s="8"/>
      <c r="C45" s="8"/>
      <c r="D45" s="63"/>
      <c r="E45" s="8"/>
      <c r="F45" s="8"/>
      <c r="G45" s="8"/>
      <c r="H45" s="8"/>
      <c r="I45" s="8"/>
      <c r="J45" s="8"/>
      <c r="K45" s="8"/>
      <c r="M45" s="9"/>
      <c r="N45" s="9"/>
      <c r="O45" s="9"/>
    </row>
    <row r="46" spans="1:23" ht="12.6" customHeight="1" x14ac:dyDescent="0.25">
      <c r="A46" s="8"/>
      <c r="B46" s="8"/>
      <c r="C46" s="8"/>
      <c r="D46" s="63"/>
      <c r="E46" s="8"/>
      <c r="F46" s="8"/>
      <c r="G46" s="8"/>
      <c r="H46" s="8"/>
      <c r="I46" s="8"/>
      <c r="J46" s="8"/>
      <c r="K46" s="8"/>
      <c r="M46" s="9"/>
      <c r="N46" s="9"/>
      <c r="O46" s="9"/>
    </row>
    <row r="47" spans="1:23" ht="12.6" customHeight="1" x14ac:dyDescent="0.25">
      <c r="A47" s="8"/>
      <c r="B47" s="8"/>
      <c r="C47" s="8"/>
      <c r="D47" s="63"/>
      <c r="E47" s="8"/>
      <c r="F47" s="8"/>
      <c r="G47" s="8"/>
      <c r="H47" s="8"/>
      <c r="I47" s="8"/>
      <c r="J47" s="8"/>
      <c r="K47" s="8"/>
      <c r="M47" s="9"/>
      <c r="N47" s="9"/>
      <c r="O47" s="9"/>
    </row>
    <row r="48" spans="1:23" ht="12.6" customHeight="1" x14ac:dyDescent="0.25">
      <c r="A48" s="8"/>
      <c r="B48" s="8"/>
      <c r="C48" s="8"/>
      <c r="D48" s="63"/>
      <c r="E48" s="8"/>
      <c r="F48" s="8"/>
      <c r="G48" s="8"/>
      <c r="H48" s="8"/>
      <c r="I48" s="8"/>
      <c r="J48" s="8"/>
      <c r="K48" s="8"/>
      <c r="M48" s="9"/>
      <c r="N48" s="9"/>
      <c r="O48" s="9"/>
    </row>
    <row r="49" spans="1:15" ht="12.6" customHeight="1" x14ac:dyDescent="0.25">
      <c r="A49" s="8"/>
      <c r="B49" s="8"/>
      <c r="C49" s="8"/>
      <c r="D49" s="63"/>
      <c r="E49" s="8"/>
      <c r="F49" s="8"/>
      <c r="G49" s="8"/>
      <c r="H49" s="8"/>
      <c r="I49" s="8"/>
      <c r="J49" s="8"/>
      <c r="K49" s="8"/>
      <c r="M49" s="9"/>
      <c r="N49" s="9"/>
      <c r="O49" s="9"/>
    </row>
    <row r="50" spans="1:15" ht="12.6" customHeight="1" x14ac:dyDescent="0.25">
      <c r="A50" s="8"/>
      <c r="B50" s="8"/>
      <c r="C50" s="8"/>
      <c r="D50" s="63"/>
      <c r="E50" s="8"/>
      <c r="F50" s="8"/>
      <c r="G50" s="8"/>
      <c r="H50" s="8"/>
      <c r="I50" s="8"/>
      <c r="J50" s="8"/>
      <c r="K50" s="8"/>
      <c r="M50" s="9"/>
      <c r="N50" s="9"/>
      <c r="O50" s="9"/>
    </row>
    <row r="51" spans="1:15" ht="12.6" customHeight="1" x14ac:dyDescent="0.25">
      <c r="A51" s="8"/>
      <c r="B51" s="8"/>
      <c r="C51" s="8"/>
      <c r="D51" s="63"/>
      <c r="E51" s="8"/>
      <c r="F51" s="8"/>
      <c r="G51" s="8"/>
      <c r="H51" s="8"/>
      <c r="I51" s="8"/>
      <c r="J51" s="8"/>
      <c r="K51" s="8"/>
      <c r="M51" s="9"/>
      <c r="N51" s="9"/>
      <c r="O51" s="9"/>
    </row>
    <row r="52" spans="1:15" ht="12.6" customHeight="1" x14ac:dyDescent="0.25">
      <c r="A52" s="8"/>
      <c r="B52" s="8"/>
      <c r="C52" s="8"/>
      <c r="D52" s="63"/>
      <c r="E52" s="8"/>
      <c r="F52" s="8"/>
      <c r="G52" s="8"/>
      <c r="H52" s="8"/>
      <c r="I52" s="8"/>
      <c r="J52" s="8"/>
      <c r="K52" s="8"/>
      <c r="M52" s="9"/>
      <c r="N52" s="9"/>
      <c r="O52" s="9"/>
    </row>
    <row r="53" spans="1:15" ht="12.6" customHeight="1" x14ac:dyDescent="0.25">
      <c r="A53" s="8"/>
      <c r="B53" s="8"/>
      <c r="C53" s="8"/>
      <c r="D53" s="63"/>
      <c r="E53" s="8"/>
      <c r="F53" s="8"/>
      <c r="G53" s="8"/>
      <c r="H53" s="8"/>
      <c r="I53" s="8"/>
      <c r="J53" s="8"/>
      <c r="K53" s="8"/>
      <c r="M53" s="9"/>
      <c r="N53" s="9"/>
      <c r="O53" s="9"/>
    </row>
    <row r="54" spans="1:15" ht="12.6" customHeight="1" x14ac:dyDescent="0.25">
      <c r="A54" s="8"/>
      <c r="B54" s="8"/>
      <c r="C54" s="8"/>
      <c r="D54" s="63"/>
      <c r="E54" s="8"/>
      <c r="F54" s="8"/>
      <c r="G54" s="8"/>
      <c r="H54" s="8"/>
      <c r="I54" s="8"/>
      <c r="J54" s="8"/>
      <c r="K54" s="8"/>
      <c r="M54" s="9"/>
      <c r="N54" s="9"/>
      <c r="O54" s="9"/>
    </row>
    <row r="55" spans="1:15" ht="12.6" customHeight="1" x14ac:dyDescent="0.25">
      <c r="A55" s="8"/>
      <c r="B55" s="8"/>
      <c r="C55" s="8"/>
      <c r="D55" s="63"/>
      <c r="E55" s="8"/>
      <c r="F55" s="8"/>
      <c r="G55" s="8"/>
      <c r="H55" s="8"/>
      <c r="I55" s="8"/>
      <c r="J55" s="8"/>
      <c r="K55" s="8"/>
      <c r="M55" s="9"/>
      <c r="N55" s="9"/>
      <c r="O55" s="9"/>
    </row>
    <row r="56" spans="1:15" ht="12.6" customHeight="1" x14ac:dyDescent="0.25">
      <c r="A56" s="8"/>
      <c r="B56" s="8"/>
      <c r="C56" s="8"/>
      <c r="D56" s="63"/>
      <c r="E56" s="8"/>
      <c r="F56" s="8"/>
      <c r="G56" s="8"/>
      <c r="H56" s="8"/>
      <c r="I56" s="8"/>
      <c r="J56" s="8"/>
      <c r="K56" s="8"/>
      <c r="M56" s="9"/>
      <c r="N56" s="9"/>
      <c r="O56" s="9"/>
    </row>
    <row r="57" spans="1:15" ht="12.6" customHeight="1" x14ac:dyDescent="0.25">
      <c r="A57" s="8"/>
      <c r="B57" s="8"/>
      <c r="C57" s="8"/>
      <c r="D57" s="63"/>
      <c r="E57" s="8"/>
      <c r="F57" s="8"/>
      <c r="G57" s="8"/>
      <c r="H57" s="8"/>
      <c r="I57" s="8"/>
      <c r="J57" s="8"/>
      <c r="K57" s="8"/>
      <c r="M57" s="9"/>
      <c r="N57" s="9"/>
      <c r="O57" s="9"/>
    </row>
    <row r="58" spans="1:15" ht="12.6" customHeight="1" x14ac:dyDescent="0.25">
      <c r="A58" s="8"/>
      <c r="B58" s="8"/>
      <c r="C58" s="8"/>
      <c r="D58" s="63"/>
      <c r="E58" s="8"/>
      <c r="F58" s="8"/>
      <c r="G58" s="8"/>
      <c r="H58" s="8"/>
      <c r="I58" s="8"/>
      <c r="J58" s="8"/>
      <c r="K58" s="8"/>
      <c r="M58" s="9"/>
      <c r="N58" s="9"/>
      <c r="O58" s="9"/>
    </row>
    <row r="59" spans="1:15" ht="12.6" customHeight="1" x14ac:dyDescent="0.25">
      <c r="A59" s="8"/>
      <c r="B59" s="8"/>
      <c r="C59" s="8"/>
      <c r="D59" s="63"/>
      <c r="E59" s="8"/>
      <c r="F59" s="8"/>
      <c r="G59" s="8"/>
      <c r="H59" s="8"/>
      <c r="I59" s="8"/>
      <c r="J59" s="8"/>
      <c r="K59" s="8"/>
      <c r="M59" s="9"/>
      <c r="N59" s="9"/>
      <c r="O59" s="9"/>
    </row>
    <row r="60" spans="1:15" ht="12.6" customHeight="1" x14ac:dyDescent="0.25">
      <c r="A60" s="8"/>
      <c r="B60" s="8"/>
      <c r="C60" s="8"/>
      <c r="D60" s="63"/>
      <c r="E60" s="8"/>
      <c r="F60" s="8"/>
      <c r="G60" s="8"/>
      <c r="H60" s="8"/>
      <c r="I60" s="8"/>
      <c r="J60" s="8"/>
      <c r="K60" s="8"/>
      <c r="M60" s="9"/>
      <c r="N60" s="9"/>
      <c r="O60" s="9"/>
    </row>
    <row r="61" spans="1:15" ht="12.6" customHeight="1" x14ac:dyDescent="0.25">
      <c r="A61" s="8"/>
      <c r="B61" s="8"/>
      <c r="C61" s="8"/>
      <c r="D61" s="63"/>
      <c r="E61" s="8"/>
      <c r="F61" s="8"/>
      <c r="G61" s="8"/>
      <c r="H61" s="8"/>
      <c r="I61" s="8"/>
      <c r="J61" s="8"/>
      <c r="K61" s="8"/>
      <c r="M61" s="9"/>
      <c r="N61" s="9"/>
      <c r="O61" s="9"/>
    </row>
    <row r="62" spans="1:15" ht="12.6" customHeight="1" x14ac:dyDescent="0.25">
      <c r="A62" s="8"/>
      <c r="B62" s="8"/>
      <c r="C62" s="8"/>
      <c r="D62" s="63"/>
      <c r="E62" s="8"/>
      <c r="F62" s="8"/>
      <c r="G62" s="8"/>
      <c r="H62" s="8"/>
      <c r="I62" s="8"/>
      <c r="J62" s="8"/>
      <c r="K62" s="8"/>
      <c r="M62" s="9"/>
      <c r="N62" s="9"/>
      <c r="O62" s="9"/>
    </row>
    <row r="63" spans="1:15" ht="12.6" customHeight="1" x14ac:dyDescent="0.25">
      <c r="A63" s="8"/>
      <c r="B63" s="8"/>
      <c r="C63" s="8"/>
      <c r="D63" s="63"/>
      <c r="E63" s="8"/>
      <c r="F63" s="8"/>
      <c r="G63" s="8"/>
      <c r="H63" s="8"/>
      <c r="I63" s="8"/>
      <c r="J63" s="8"/>
      <c r="K63" s="8"/>
      <c r="M63" s="9"/>
      <c r="N63" s="9"/>
      <c r="O63" s="9"/>
    </row>
    <row r="64" spans="1:15" ht="12.6" customHeight="1" x14ac:dyDescent="0.25">
      <c r="A64" s="8"/>
      <c r="B64" s="8"/>
      <c r="C64" s="8"/>
      <c r="D64" s="63"/>
      <c r="E64" s="8"/>
      <c r="F64" s="8"/>
      <c r="G64" s="8"/>
      <c r="H64" s="8"/>
      <c r="I64" s="8"/>
      <c r="J64" s="8"/>
      <c r="K64" s="8"/>
      <c r="M64" s="9"/>
      <c r="N64" s="9"/>
      <c r="O64" s="9"/>
    </row>
    <row r="65" spans="1:15" ht="12.6" customHeight="1" x14ac:dyDescent="0.25">
      <c r="A65" s="8"/>
      <c r="B65" s="8"/>
      <c r="C65" s="8"/>
      <c r="D65" s="63"/>
      <c r="E65" s="8"/>
      <c r="F65" s="8"/>
      <c r="G65" s="8"/>
      <c r="H65" s="8"/>
      <c r="I65" s="8"/>
      <c r="J65" s="8"/>
      <c r="K65" s="8"/>
      <c r="M65" s="9"/>
      <c r="N65" s="9"/>
      <c r="O65" s="9"/>
    </row>
    <row r="66" spans="1:15" ht="12.6" customHeight="1" x14ac:dyDescent="0.25">
      <c r="A66" s="8"/>
      <c r="B66" s="8"/>
      <c r="C66" s="8"/>
      <c r="D66" s="63"/>
      <c r="E66" s="8"/>
      <c r="F66" s="8"/>
      <c r="G66" s="8"/>
      <c r="H66" s="8"/>
      <c r="I66" s="8"/>
      <c r="J66" s="8"/>
      <c r="K66" s="8"/>
      <c r="M66" s="9"/>
      <c r="N66" s="9"/>
      <c r="O66" s="9"/>
    </row>
    <row r="67" spans="1:15" ht="12.6" customHeight="1" x14ac:dyDescent="0.25">
      <c r="A67" s="8"/>
      <c r="B67" s="8"/>
      <c r="C67" s="8"/>
      <c r="D67" s="63"/>
      <c r="E67" s="8"/>
      <c r="F67" s="8"/>
      <c r="G67" s="8"/>
      <c r="H67" s="8"/>
      <c r="I67" s="8"/>
      <c r="J67" s="8"/>
      <c r="K67" s="8"/>
      <c r="M67" s="9"/>
      <c r="N67" s="9"/>
      <c r="O67" s="9"/>
    </row>
    <row r="68" spans="1:15" ht="12.6" customHeight="1" x14ac:dyDescent="0.25">
      <c r="A68" s="8"/>
      <c r="B68" s="8"/>
      <c r="C68" s="8"/>
      <c r="D68" s="63"/>
      <c r="E68" s="8"/>
      <c r="F68" s="8"/>
      <c r="G68" s="8"/>
      <c r="H68" s="8"/>
      <c r="I68" s="8"/>
      <c r="J68" s="8"/>
      <c r="K68" s="8"/>
      <c r="M68" s="9"/>
      <c r="N68" s="9"/>
      <c r="O68" s="9"/>
    </row>
    <row r="69" spans="1:15" ht="12.6" customHeight="1" x14ac:dyDescent="0.25">
      <c r="A69" s="8"/>
      <c r="B69" s="8"/>
      <c r="C69" s="8"/>
      <c r="D69" s="63"/>
      <c r="E69" s="8"/>
      <c r="F69" s="8"/>
      <c r="G69" s="8"/>
      <c r="H69" s="8"/>
      <c r="I69" s="8"/>
      <c r="J69" s="8"/>
      <c r="K69" s="8"/>
      <c r="M69" s="9"/>
      <c r="N69" s="9"/>
      <c r="O69" s="9"/>
    </row>
    <row r="70" spans="1:15" ht="12.6" customHeight="1" x14ac:dyDescent="0.25">
      <c r="A70" s="8"/>
      <c r="B70" s="8"/>
      <c r="C70" s="8"/>
      <c r="D70" s="63"/>
      <c r="E70" s="8"/>
      <c r="F70" s="8"/>
      <c r="G70" s="8"/>
      <c r="H70" s="8"/>
      <c r="I70" s="8"/>
      <c r="J70" s="8"/>
      <c r="K70" s="8"/>
      <c r="M70" s="9"/>
      <c r="N70" s="9"/>
      <c r="O70" s="9"/>
    </row>
    <row r="71" spans="1:15" ht="12.6" customHeight="1" x14ac:dyDescent="0.25">
      <c r="A71" s="8"/>
      <c r="B71" s="8"/>
      <c r="C71" s="8"/>
      <c r="D71" s="63"/>
      <c r="E71" s="8"/>
      <c r="F71" s="8"/>
      <c r="G71" s="8"/>
      <c r="H71" s="8"/>
      <c r="I71" s="8"/>
      <c r="J71" s="8"/>
      <c r="K71" s="8"/>
      <c r="M71" s="9"/>
      <c r="N71" s="9"/>
      <c r="O71" s="9"/>
    </row>
    <row r="72" spans="1:15" ht="12.6" customHeight="1" x14ac:dyDescent="0.25">
      <c r="A72" s="8"/>
      <c r="B72" s="8"/>
      <c r="C72" s="8"/>
      <c r="D72" s="63"/>
      <c r="E72" s="8"/>
      <c r="F72" s="8"/>
      <c r="G72" s="8"/>
      <c r="H72" s="8"/>
      <c r="I72" s="8"/>
      <c r="J72" s="8"/>
      <c r="K72" s="8"/>
      <c r="M72" s="9"/>
      <c r="N72" s="9"/>
      <c r="O72" s="9"/>
    </row>
    <row r="73" spans="1:15" ht="12.6" customHeight="1" x14ac:dyDescent="0.25">
      <c r="A73" s="8"/>
      <c r="B73" s="8"/>
      <c r="C73" s="8"/>
      <c r="D73" s="63"/>
      <c r="E73" s="8"/>
      <c r="F73" s="8"/>
      <c r="G73" s="8"/>
      <c r="H73" s="8"/>
      <c r="I73" s="8"/>
      <c r="J73" s="8"/>
      <c r="K73" s="8"/>
      <c r="M73" s="9"/>
      <c r="N73" s="9"/>
      <c r="O73" s="9"/>
    </row>
    <row r="74" spans="1:15" ht="12.6" customHeight="1" x14ac:dyDescent="0.25">
      <c r="A74" s="8"/>
      <c r="B74" s="8"/>
      <c r="C74" s="8"/>
      <c r="D74" s="63"/>
      <c r="E74" s="8"/>
      <c r="F74" s="8"/>
      <c r="G74" s="8"/>
      <c r="H74" s="8"/>
      <c r="I74" s="8"/>
      <c r="J74" s="8"/>
      <c r="K74" s="8"/>
      <c r="M74" s="9"/>
      <c r="N74" s="9"/>
      <c r="O74" s="9"/>
    </row>
    <row r="75" spans="1:15" ht="12.6" customHeight="1" x14ac:dyDescent="0.25">
      <c r="A75" s="8"/>
      <c r="B75" s="8"/>
      <c r="C75" s="8"/>
      <c r="D75" s="63"/>
      <c r="E75" s="8"/>
      <c r="F75" s="8"/>
      <c r="G75" s="8"/>
      <c r="H75" s="8"/>
      <c r="I75" s="8"/>
      <c r="J75" s="8"/>
      <c r="K75" s="8"/>
      <c r="M75" s="9"/>
      <c r="N75" s="9"/>
      <c r="O75" s="9"/>
    </row>
    <row r="76" spans="1:15" ht="12.6" customHeight="1" x14ac:dyDescent="0.25">
      <c r="A76" s="8"/>
      <c r="B76" s="8"/>
      <c r="C76" s="8"/>
      <c r="D76" s="63"/>
      <c r="E76" s="8"/>
      <c r="F76" s="8"/>
      <c r="G76" s="8"/>
      <c r="H76" s="8"/>
      <c r="I76" s="8"/>
      <c r="J76" s="8"/>
      <c r="K76" s="8"/>
      <c r="M76" s="9"/>
      <c r="N76" s="9"/>
      <c r="O76" s="9"/>
    </row>
    <row r="77" spans="1:15" ht="12.6" customHeight="1" x14ac:dyDescent="0.25">
      <c r="A77" s="8"/>
      <c r="B77" s="8"/>
      <c r="C77" s="8"/>
      <c r="D77" s="63"/>
      <c r="E77" s="8"/>
      <c r="F77" s="8"/>
      <c r="G77" s="8"/>
      <c r="H77" s="8"/>
      <c r="I77" s="8"/>
      <c r="J77" s="8"/>
      <c r="K77" s="8"/>
      <c r="M77" s="9"/>
      <c r="N77" s="9"/>
      <c r="O77" s="9"/>
    </row>
    <row r="78" spans="1:15" ht="12.6" customHeight="1" x14ac:dyDescent="0.25">
      <c r="A78" s="8"/>
      <c r="B78" s="8"/>
      <c r="C78" s="8"/>
      <c r="D78" s="63"/>
      <c r="E78" s="8"/>
      <c r="F78" s="8"/>
      <c r="G78" s="8"/>
      <c r="H78" s="8"/>
      <c r="I78" s="8"/>
      <c r="J78" s="8"/>
      <c r="K78" s="8"/>
      <c r="M78" s="9"/>
      <c r="N78" s="9"/>
      <c r="O78" s="9"/>
    </row>
    <row r="79" spans="1:15" ht="12.6" customHeight="1" x14ac:dyDescent="0.25">
      <c r="A79" s="8"/>
      <c r="B79" s="8"/>
      <c r="C79" s="8"/>
      <c r="D79" s="63"/>
      <c r="E79" s="8"/>
      <c r="F79" s="8"/>
      <c r="G79" s="8"/>
      <c r="H79" s="8"/>
      <c r="I79" s="8"/>
      <c r="J79" s="8"/>
      <c r="K79" s="8"/>
      <c r="M79" s="9"/>
      <c r="N79" s="9"/>
      <c r="O79" s="9"/>
    </row>
    <row r="80" spans="1:15" ht="12.6" customHeight="1" x14ac:dyDescent="0.25">
      <c r="A80" s="8"/>
      <c r="B80" s="8"/>
      <c r="C80" s="8"/>
      <c r="D80" s="63"/>
      <c r="E80" s="8"/>
      <c r="F80" s="8"/>
      <c r="G80" s="8"/>
      <c r="H80" s="8"/>
      <c r="I80" s="8"/>
      <c r="J80" s="8"/>
      <c r="K80" s="8"/>
      <c r="M80" s="9"/>
      <c r="N80" s="9"/>
      <c r="O80" s="9"/>
    </row>
    <row r="81" spans="1:15" ht="12.6" customHeight="1" x14ac:dyDescent="0.25">
      <c r="A81" s="8"/>
      <c r="B81" s="8"/>
      <c r="C81" s="8"/>
      <c r="D81" s="63"/>
      <c r="E81" s="8"/>
      <c r="F81" s="8"/>
      <c r="G81" s="8"/>
      <c r="H81" s="8"/>
      <c r="I81" s="8"/>
      <c r="J81" s="8"/>
      <c r="K81" s="8"/>
      <c r="M81" s="9"/>
      <c r="N81" s="9"/>
      <c r="O81" s="9"/>
    </row>
  </sheetData>
  <sortState ref="A3:S30">
    <sortCondition descending="1" ref="R12"/>
  </sortState>
  <mergeCells count="5">
    <mergeCell ref="E1:M1"/>
    <mergeCell ref="N1:O1"/>
    <mergeCell ref="U1:U2"/>
    <mergeCell ref="V1:V2"/>
    <mergeCell ref="W1:W2"/>
  </mergeCells>
  <conditionalFormatting sqref="E31:L33 E3:K30">
    <cfRule type="cellIs" dxfId="10" priority="29" operator="between">
      <formula>0.1</formula>
      <formula>1.99</formula>
    </cfRule>
    <cfRule type="cellIs" dxfId="9" priority="30" operator="equal">
      <formula>0</formula>
    </cfRule>
    <cfRule type="cellIs" dxfId="8" priority="31" operator="equal">
      <formula>2</formula>
    </cfRule>
  </conditionalFormatting>
  <conditionalFormatting sqref="M3:M33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O3:O3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Q3:Q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N3:N33">
    <cfRule type="cellIs" dxfId="7" priority="20" operator="between">
      <formula>0.1</formula>
      <formula>59.9</formula>
    </cfRule>
    <cfRule type="cellIs" dxfId="6" priority="21" operator="equal">
      <formula>0</formula>
    </cfRule>
    <cfRule type="cellIs" dxfId="5" priority="22" operator="between">
      <formula>60</formula>
      <formula>79</formula>
    </cfRule>
    <cfRule type="cellIs" dxfId="4" priority="23" operator="between">
      <formula>80</formula>
      <formula>100</formula>
    </cfRule>
  </conditionalFormatting>
  <conditionalFormatting sqref="R3:R3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P3:P33">
    <cfRule type="cellIs" dxfId="3" priority="5" operator="between">
      <formula>0.1</formula>
      <formula>59.9</formula>
    </cfRule>
    <cfRule type="cellIs" dxfId="2" priority="6" operator="equal">
      <formula>0</formula>
    </cfRule>
    <cfRule type="cellIs" dxfId="1" priority="7" operator="between">
      <formula>60</formula>
      <formula>79</formula>
    </cfRule>
    <cfRule type="cellIs" dxfId="0" priority="8" operator="greaterThanOrEqual">
      <formula>80</formula>
    </cfRule>
  </conditionalFormatting>
  <conditionalFormatting sqref="D1:D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conditionalFormatting sqref="U3:U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{BF843C8A-B269-4D72-852C-A7007E8E7593}</x14:id>
        </ext>
      </extLst>
    </cfRule>
  </conditionalFormatting>
  <conditionalFormatting sqref="V3:V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{FD11F04D-4F39-4ECF-9A10-1B557EAB081C}</x14:id>
        </ext>
      </extLst>
    </cfRule>
  </conditionalFormatting>
  <conditionalFormatting sqref="W3:W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{E17DD4D3-1A79-45E5-85F3-F9DE9D06FB78}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BF843C8A-B269-4D72-852C-A7007E8E7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U3:U33</xm:sqref>
        </x14:conditionalFormatting>
        <x14:conditionalFormatting xmlns:xm="http://schemas.microsoft.com/office/excel/2006/main">
          <x14:cfRule type="dataBar" id="{FD11F04D-4F39-4ECF-9A10-1B557EAB0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V3:V33</xm:sqref>
        </x14:conditionalFormatting>
        <x14:conditionalFormatting xmlns:xm="http://schemas.microsoft.com/office/excel/2006/main">
          <x14:cfRule type="dataBar" id="{E17DD4D3-1A79-45E5-85F3-F9DE9D06F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2019-01-19T11:06:05Z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