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S3" i="1" l="1"/>
  <c r="S11" i="1"/>
  <c r="S5" i="1"/>
  <c r="S4" i="1"/>
  <c r="S6" i="1"/>
  <c r="S7" i="1"/>
  <c r="S8" i="1"/>
  <c r="S10" i="1"/>
  <c r="S13" i="1"/>
  <c r="S12" i="1"/>
  <c r="S15" i="1"/>
  <c r="S16" i="1"/>
  <c r="S14" i="1"/>
  <c r="S17" i="1"/>
  <c r="S18" i="1"/>
  <c r="S21" i="1"/>
  <c r="S19" i="1"/>
  <c r="S20" i="1"/>
  <c r="S22" i="1"/>
  <c r="S23" i="1"/>
  <c r="S25" i="1"/>
  <c r="S24" i="1"/>
  <c r="S26" i="1"/>
  <c r="S27" i="1"/>
  <c r="S9" i="1"/>
  <c r="R3" i="2" l="1"/>
  <c r="R11" i="2"/>
  <c r="R5" i="2"/>
  <c r="R4" i="2"/>
  <c r="R6" i="2"/>
  <c r="R7" i="2"/>
  <c r="R8" i="2"/>
  <c r="R10" i="2"/>
  <c r="R13" i="2"/>
  <c r="R12" i="2"/>
  <c r="R15" i="2"/>
  <c r="R16" i="2"/>
  <c r="R14" i="2"/>
  <c r="R17" i="2"/>
  <c r="R18" i="2"/>
  <c r="R21" i="2"/>
  <c r="R19" i="2"/>
  <c r="R20" i="2"/>
  <c r="R22" i="2"/>
  <c r="R23" i="2"/>
  <c r="R25" i="2"/>
  <c r="R24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9" i="2"/>
  <c r="K3" i="2"/>
  <c r="T3" i="2" s="1"/>
  <c r="K11" i="2"/>
  <c r="T11" i="2" s="1"/>
  <c r="K5" i="2"/>
  <c r="K4" i="2"/>
  <c r="T4" i="2" s="1"/>
  <c r="K6" i="2"/>
  <c r="T6" i="2" s="1"/>
  <c r="K7" i="2"/>
  <c r="K8" i="2"/>
  <c r="K10" i="2"/>
  <c r="K13" i="2"/>
  <c r="K12" i="2"/>
  <c r="K15" i="2"/>
  <c r="T15" i="2" s="1"/>
  <c r="K16" i="2"/>
  <c r="T16" i="2" s="1"/>
  <c r="K14" i="2"/>
  <c r="K17" i="2"/>
  <c r="K18" i="2"/>
  <c r="K21" i="2"/>
  <c r="K19" i="2"/>
  <c r="K20" i="2"/>
  <c r="T20" i="2" s="1"/>
  <c r="K22" i="2"/>
  <c r="T22" i="2" s="1"/>
  <c r="K23" i="2"/>
  <c r="T23" i="2" s="1"/>
  <c r="K25" i="2"/>
  <c r="K24" i="2"/>
  <c r="K26" i="2"/>
  <c r="T26" i="2" s="1"/>
  <c r="K27" i="2"/>
  <c r="T27" i="2" s="1"/>
  <c r="K28" i="2"/>
  <c r="K29" i="2"/>
  <c r="K30" i="2"/>
  <c r="K31" i="2"/>
  <c r="T31" i="2" s="1"/>
  <c r="K32" i="2"/>
  <c r="K33" i="2"/>
  <c r="K34" i="2"/>
  <c r="K35" i="2"/>
  <c r="K36" i="2"/>
  <c r="K37" i="2"/>
  <c r="K38" i="2"/>
  <c r="T38" i="2" s="1"/>
  <c r="K39" i="2"/>
  <c r="K40" i="2"/>
  <c r="K41" i="2"/>
  <c r="K42" i="2"/>
  <c r="K9" i="2"/>
  <c r="L9" i="1"/>
  <c r="T42" i="2" l="1"/>
  <c r="T41" i="2"/>
  <c r="T40" i="2"/>
  <c r="T39" i="2"/>
  <c r="T37" i="2"/>
  <c r="T36" i="2"/>
  <c r="T35" i="2"/>
  <c r="T34" i="2"/>
  <c r="T33" i="2"/>
  <c r="T32" i="2"/>
  <c r="T30" i="2"/>
  <c r="T29" i="2"/>
  <c r="T28" i="2"/>
  <c r="T25" i="2"/>
  <c r="T24" i="2"/>
  <c r="T21" i="2"/>
  <c r="T19" i="2"/>
  <c r="T18" i="2"/>
  <c r="T17" i="2"/>
  <c r="T14" i="2"/>
  <c r="T13" i="2"/>
  <c r="T12" i="2"/>
  <c r="T10" i="2"/>
  <c r="T8" i="2"/>
  <c r="T9" i="2"/>
  <c r="T7" i="2"/>
  <c r="T5" i="2"/>
  <c r="V9" i="1"/>
  <c r="Q13" i="1"/>
  <c r="Q10" i="1"/>
  <c r="Q16" i="1"/>
  <c r="Q9" i="1"/>
  <c r="Q12" i="1"/>
  <c r="Q3" i="1"/>
  <c r="Q7" i="1"/>
  <c r="Q11" i="1"/>
  <c r="Q6" i="1"/>
  <c r="Q17" i="1"/>
  <c r="Q8" i="1"/>
  <c r="Q19" i="1"/>
  <c r="Q4" i="1"/>
  <c r="Q14" i="1"/>
  <c r="Q18" i="1"/>
  <c r="Q21" i="1"/>
  <c r="Q24" i="1"/>
  <c r="Q25" i="1"/>
  <c r="Q20" i="1"/>
  <c r="Q23" i="1"/>
  <c r="Q22" i="1"/>
  <c r="Q27" i="1"/>
  <c r="Q15" i="1"/>
  <c r="Q26" i="1"/>
  <c r="Q5" i="1"/>
  <c r="L5" i="1" l="1"/>
  <c r="V5" i="1" s="1"/>
  <c r="L11" i="1" l="1"/>
  <c r="V11" i="1" s="1"/>
  <c r="L16" i="1"/>
  <c r="V16" i="1" s="1"/>
  <c r="L6" i="1"/>
  <c r="V6" i="1" s="1"/>
  <c r="L22" i="1"/>
  <c r="V22" i="1" s="1"/>
  <c r="L14" i="1"/>
  <c r="V14" i="1" s="1"/>
  <c r="L19" i="1"/>
  <c r="V19" i="1" s="1"/>
  <c r="L18" i="1"/>
  <c r="V18" i="1" s="1"/>
  <c r="L8" i="1"/>
  <c r="V8" i="1" s="1"/>
  <c r="L4" i="1"/>
  <c r="V4" i="1" s="1"/>
  <c r="L10" i="1"/>
  <c r="V10" i="1" s="1"/>
  <c r="L3" i="1"/>
  <c r="V3" i="1" s="1"/>
  <c r="L7" i="1"/>
  <c r="V7" i="1" s="1"/>
  <c r="L12" i="1"/>
  <c r="V12" i="1" s="1"/>
  <c r="L13" i="1"/>
  <c r="V13" i="1" s="1"/>
  <c r="L21" i="1"/>
  <c r="V21" i="1" s="1"/>
  <c r="L24" i="1"/>
  <c r="V24" i="1" s="1"/>
  <c r="L20" i="1"/>
  <c r="V20" i="1" s="1"/>
  <c r="L25" i="1"/>
  <c r="V25" i="1" s="1"/>
  <c r="L23" i="1"/>
  <c r="V23" i="1" s="1"/>
  <c r="L27" i="1"/>
  <c r="V27" i="1" s="1"/>
  <c r="L26" i="1"/>
  <c r="V26" i="1" s="1"/>
  <c r="L32" i="1"/>
  <c r="V32" i="1" s="1"/>
  <c r="L33" i="1"/>
  <c r="V33" i="1" s="1"/>
  <c r="L34" i="1"/>
  <c r="V34" i="1" s="1"/>
  <c r="L35" i="1"/>
  <c r="V35" i="1" s="1"/>
  <c r="L36" i="1"/>
  <c r="V36" i="1" s="1"/>
  <c r="L37" i="1"/>
  <c r="V37" i="1" s="1"/>
  <c r="L38" i="1"/>
  <c r="V38" i="1" s="1"/>
  <c r="L39" i="1"/>
  <c r="L40" i="1"/>
  <c r="L28" i="1"/>
  <c r="L30" i="1"/>
  <c r="L31" i="1"/>
  <c r="L41" i="1"/>
  <c r="L42" i="1"/>
  <c r="L15" i="1"/>
  <c r="V15" i="1" s="1"/>
  <c r="L17" i="1"/>
  <c r="V17" i="1" s="1"/>
  <c r="V30" i="1" l="1"/>
  <c r="V28" i="1"/>
  <c r="V41" i="1"/>
  <c r="Q29" i="1"/>
  <c r="V29" i="1" s="1"/>
  <c r="Q39" i="1"/>
  <c r="V39" i="1" s="1"/>
  <c r="Q40" i="1"/>
  <c r="V40" i="1" s="1"/>
  <c r="Q28" i="1"/>
  <c r="Q30" i="1"/>
  <c r="Q31" i="1"/>
  <c r="V31" i="1" s="1"/>
  <c r="Q41" i="1"/>
  <c r="Q42" i="1"/>
  <c r="V42" i="1" s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Sari, Ozkan:</t>
        </r>
        <r>
          <rPr>
            <sz val="9"/>
            <color indexed="81"/>
            <rFont val="Tahoma"/>
            <family val="2"/>
          </rPr>
          <t xml:space="preserve">
Herkese +23 puan verildi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<sst xmlns="http://schemas.openxmlformats.org/spreadsheetml/2006/main" count="287" uniqueCount="133">
  <si>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</si>
  <si>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</si>
  <si>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</si>
  <si>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</si>
  <si>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</si>
  <si>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</si>
  <si>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</si>
  <si>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</si>
  <si>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</si>
  <si>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</si>
  <si>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</si>
  <si>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</si>
  <si>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</si>
  <si>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</si>
  <si>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</si>
  <si>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</si>
  <si>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</si>
  <si>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</si>
  <si>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</si>
  <si>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</si>
  <si>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</si>
  <si>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</si>
  <si>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</si>
  <si>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</si>
  <si>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</si>
  <si>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</si>
  <si>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</si>
  <si>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</si>
  <si>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</si>
  <si>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</si>
  <si>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</si>
  <si>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</si>
  <si>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</si>
  <si>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</si>
  <si>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YILDIRIM</t>
  </si>
  <si>
    <t>DEVAM DURUMU (%20)</t>
  </si>
  <si>
    <t>LAB ÇALIŞMALARI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</si>
  <si>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</si>
  <si>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</si>
  <si>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</si>
  <si>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</si>
  <si>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</si>
  <si>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</si>
  <si>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</si>
  <si>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</si>
  <si>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</si>
  <si>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</si>
  <si>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</si>
  <si>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</si>
  <si>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</si>
  <si>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</si>
  <si>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</si>
  <si>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</si>
  <si>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</si>
  <si>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</si>
  <si>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</si>
  <si>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</si>
  <si>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</si>
  <si>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</si>
  <si>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</si>
  <si>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</si>
  <si>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</si>
  <si>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</si>
  <si>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</si>
  <si>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</si>
  <si>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</si>
  <si>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</si>
  <si>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</si>
  <si>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</si>
  <si>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</si>
  <si>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</si>
  <si>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</si>
  <si>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</si>
  <si>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</si>
  <si>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</si>
  <si>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</si>
  <si>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</si>
  <si>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</si>
  <si>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</si>
  <si>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</si>
  <si>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</si>
  <si>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</si>
  <si>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</si>
  <si>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</si>
  <si>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</si>
  <si>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</si>
  <si>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</si>
  <si>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</si>
  <si>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</si>
  <si>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</si>
  <si>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</si>
  <si>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</si>
  <si>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</si>
  <si>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</si>
  <si>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</si>
  <si>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</si>
  <si>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</si>
  <si>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</si>
  <si>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</si>
  <si>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</si>
  <si>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</si>
  <si>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</si>
  <si>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</si>
  <si>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</si>
  <si>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</si>
  <si>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</si>
  <si>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</si>
  <si>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</si>
  <si>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</si>
  <si>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</si>
  <si>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</si>
  <si>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</si>
  <si>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</si>
  <si>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</si>
  <si>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</si>
  <si>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</si>
  <si>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</si>
  <si>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</si>
  <si>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</si>
  <si>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</si>
  <si>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</si>
  <si>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</si>
  <si>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</si>
  <si>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</si>
  <si>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</si>
  <si>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</si>
  <si>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</si>
  <si>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</si>
  <si>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</si>
  <si>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</si>
  <si>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</si>
  <si>
    <t>ÖDEVLER (%15)</t>
  </si>
  <si>
    <t>SINAV (%40)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</si>
</sst>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5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1" fontId="3" fillId="4" borderId="1" xfId="0" applyNumberFormat="1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63"/>
  <sheetViews>
    <sheetView zoomScaleNormal="100" workbookViewId="0">
      <pane ySplit="2" topLeftCell="A3" activePane="bottomLeft" state="frozen"/>
      <selection pane="bottomLeft" activeCell="V20" sqref="V20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46" bestFit="1" customWidth="1"/>
    <col min="6" max="7" width="2.88671875" style="46" bestFit="1" customWidth="1"/>
    <col min="8" max="10" width="2.88671875" style="47" bestFit="1" customWidth="1"/>
    <col min="11" max="11" width="2.88671875" style="38" bestFit="1" customWidth="1"/>
    <col min="12" max="12" width="6.88671875" style="1" customWidth="1"/>
    <col min="13" max="13" width="3.109375" style="1" bestFit="1" customWidth="1"/>
    <col min="14" max="14" width="2.77734375" style="68" bestFit="1" customWidth="1"/>
    <col min="15" max="15" width="2.77734375" style="47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5.77734375" style="1" bestFit="1" customWidth="1"/>
    <col min="20" max="20" width="7" style="1" bestFit="1" customWidth="1"/>
    <col min="21" max="21" width="7" style="1" customWidth="1"/>
    <col min="22" max="22" width="5.77734375" style="1" customWidth="1"/>
    <col min="23" max="16384" width="8.88671875" style="1"/>
  </cols>
  <sheetData>
    <row r="1" spans="1:24" s="4" customFormat="1" ht="22.2" customHeight="1" thickBot="1" x14ac:dyDescent="0.3">
      <c r="A1" s="25">
        <v>6</v>
      </c>
      <c r="B1" s="15"/>
      <c r="C1" s="24"/>
      <c r="D1" s="77" t="s">
        <v>35</v>
      </c>
      <c r="E1" s="78"/>
      <c r="F1" s="78"/>
      <c r="G1" s="78"/>
      <c r="H1" s="78"/>
      <c r="I1" s="78"/>
      <c r="J1" s="78"/>
      <c r="K1" s="78"/>
      <c r="L1" s="79"/>
      <c r="M1" s="77" t="s">
        <v>36</v>
      </c>
      <c r="N1" s="78"/>
      <c r="O1" s="78"/>
      <c r="P1" s="78"/>
      <c r="Q1" s="79"/>
      <c r="R1" s="77" t="s">
        <v>131</v>
      </c>
      <c r="S1" s="79"/>
      <c r="T1" s="14" t="s">
        <v>132</v>
      </c>
      <c r="U1" s="31" t="s">
        <v>40</v>
      </c>
      <c r="V1" s="16" t="s">
        <v>31</v>
      </c>
    </row>
    <row r="2" spans="1:24" s="5" customFormat="1" ht="11.4" customHeight="1" x14ac:dyDescent="0.25">
      <c r="A2" s="19" t="s">
        <v>29</v>
      </c>
      <c r="B2" s="10" t="s">
        <v>0</v>
      </c>
      <c r="C2" s="20" t="s">
        <v>1</v>
      </c>
      <c r="D2" s="39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35" t="s">
        <v>127</v>
      </c>
      <c r="L2" s="23" t="s">
        <v>30</v>
      </c>
      <c r="M2" s="21">
        <v>3</v>
      </c>
      <c r="N2" s="22">
        <v>5</v>
      </c>
      <c r="O2" s="40">
        <v>7</v>
      </c>
      <c r="P2" s="63" t="s">
        <v>127</v>
      </c>
      <c r="Q2" s="23" t="s">
        <v>30</v>
      </c>
      <c r="R2" s="21">
        <v>1</v>
      </c>
      <c r="S2" s="23" t="s">
        <v>30</v>
      </c>
      <c r="T2" s="21" t="s">
        <v>33</v>
      </c>
      <c r="U2" s="33" t="s">
        <v>39</v>
      </c>
      <c r="V2" s="16" t="s">
        <v>32</v>
      </c>
    </row>
    <row r="3" spans="1:24" ht="12.6" customHeight="1" x14ac:dyDescent="0.25">
      <c r="A3" s="17" t="s">
        <v>46</v>
      </c>
      <c r="B3" s="3" t="s">
        <v>44</v>
      </c>
      <c r="C3" s="11" t="s">
        <v>45</v>
      </c>
      <c r="D3" s="41">
        <v>2</v>
      </c>
      <c r="E3" s="42">
        <v>2</v>
      </c>
      <c r="F3" s="42">
        <v>2</v>
      </c>
      <c r="G3" s="42">
        <v>2</v>
      </c>
      <c r="H3" s="42">
        <v>1.9</v>
      </c>
      <c r="I3" s="42">
        <v>2</v>
      </c>
      <c r="J3" s="42">
        <v>2</v>
      </c>
      <c r="K3" s="36">
        <v>0</v>
      </c>
      <c r="L3" s="13">
        <f>SUM(D3:J3)*50/(A$1-K3)</f>
        <v>115.83333333333333</v>
      </c>
      <c r="M3" s="12">
        <v>100</v>
      </c>
      <c r="N3" s="65">
        <v>90</v>
      </c>
      <c r="O3" s="70">
        <v>100</v>
      </c>
      <c r="P3" s="64">
        <v>0</v>
      </c>
      <c r="Q3" s="13">
        <f>SUM(M3:O3)/(3-P3)</f>
        <v>96.666666666666671</v>
      </c>
      <c r="R3" s="12">
        <v>70</v>
      </c>
      <c r="S3" s="13">
        <f>SUM(R3:R3)/1</f>
        <v>70</v>
      </c>
      <c r="T3" s="6">
        <v>95</v>
      </c>
      <c r="U3" s="34"/>
      <c r="V3" s="18">
        <f>L3*0.2+Q3*0.25+S3*0.15+T3*0.4+U3*0.15</f>
        <v>95.833333333333343</v>
      </c>
      <c r="X3" s="72"/>
    </row>
    <row r="4" spans="1:24" ht="12.6" customHeight="1" x14ac:dyDescent="0.25">
      <c r="A4" s="17" t="s">
        <v>91</v>
      </c>
      <c r="B4" s="3" t="s">
        <v>92</v>
      </c>
      <c r="C4" s="11" t="s">
        <v>34</v>
      </c>
      <c r="D4" s="41">
        <v>0</v>
      </c>
      <c r="E4" s="42">
        <v>2</v>
      </c>
      <c r="F4" s="42">
        <v>2</v>
      </c>
      <c r="G4" s="42">
        <v>2</v>
      </c>
      <c r="H4" s="42">
        <v>2</v>
      </c>
      <c r="I4" s="42">
        <v>2</v>
      </c>
      <c r="J4" s="42">
        <v>2</v>
      </c>
      <c r="K4" s="36">
        <v>0</v>
      </c>
      <c r="L4" s="13">
        <f>SUM(D4:J4)*50/(A$1-K4)</f>
        <v>100</v>
      </c>
      <c r="M4" s="12">
        <v>100</v>
      </c>
      <c r="N4" s="65">
        <v>95</v>
      </c>
      <c r="O4" s="70">
        <v>100</v>
      </c>
      <c r="P4" s="64">
        <v>0</v>
      </c>
      <c r="Q4" s="13">
        <f>SUM(M4:O4)/(3-P4)</f>
        <v>98.333333333333329</v>
      </c>
      <c r="R4" s="12">
        <v>85</v>
      </c>
      <c r="S4" s="13">
        <f>SUM(R4:R4)/1</f>
        <v>85</v>
      </c>
      <c r="T4" s="6">
        <v>84</v>
      </c>
      <c r="U4" s="34"/>
      <c r="V4" s="18">
        <f>L4*0.2+Q4*0.25+S4*0.15+T4*0.4+U4*0.15</f>
        <v>90.933333333333337</v>
      </c>
      <c r="X4" s="72"/>
    </row>
    <row r="5" spans="1:24" ht="12.6" customHeight="1" x14ac:dyDescent="0.25">
      <c r="A5" s="17" t="s">
        <v>82</v>
      </c>
      <c r="B5" s="3" t="s">
        <v>83</v>
      </c>
      <c r="C5" s="11" t="s">
        <v>84</v>
      </c>
      <c r="D5" s="41">
        <v>2</v>
      </c>
      <c r="E5" s="42">
        <v>2</v>
      </c>
      <c r="F5" s="42">
        <v>2</v>
      </c>
      <c r="G5" s="42" t="s">
        <v>127</v>
      </c>
      <c r="H5" s="42">
        <v>2</v>
      </c>
      <c r="I5" s="42">
        <v>2</v>
      </c>
      <c r="J5" s="42">
        <v>2</v>
      </c>
      <c r="K5" s="36">
        <v>1</v>
      </c>
      <c r="L5" s="13">
        <f>SUM(D5:J5)*50/(A$1-K5)</f>
        <v>120</v>
      </c>
      <c r="M5" s="12">
        <v>100</v>
      </c>
      <c r="N5" s="65">
        <v>100</v>
      </c>
      <c r="O5" s="70">
        <v>100</v>
      </c>
      <c r="P5" s="64">
        <v>0</v>
      </c>
      <c r="Q5" s="13">
        <f>SUM(M5:O5)/(3-P5)</f>
        <v>100</v>
      </c>
      <c r="R5" s="12">
        <v>61</v>
      </c>
      <c r="S5" s="13">
        <f>SUM(R5:R5)/1</f>
        <v>61</v>
      </c>
      <c r="T5" s="6">
        <v>80</v>
      </c>
      <c r="U5" s="34"/>
      <c r="V5" s="18">
        <f>L5*0.2+Q5*0.25+S5*0.15+T5*0.4+U5*0.15</f>
        <v>90.15</v>
      </c>
      <c r="X5" s="72"/>
    </row>
    <row r="6" spans="1:24" ht="12.6" customHeight="1" x14ac:dyDescent="0.25">
      <c r="A6" s="17" t="s">
        <v>105</v>
      </c>
      <c r="B6" s="3" t="s">
        <v>106</v>
      </c>
      <c r="C6" s="11" t="s">
        <v>107</v>
      </c>
      <c r="D6" s="41">
        <v>2</v>
      </c>
      <c r="E6" s="42">
        <v>2</v>
      </c>
      <c r="F6" s="42">
        <v>2</v>
      </c>
      <c r="G6" s="42">
        <v>2</v>
      </c>
      <c r="H6" s="42">
        <v>2</v>
      </c>
      <c r="I6" s="42">
        <v>2</v>
      </c>
      <c r="J6" s="42">
        <v>2</v>
      </c>
      <c r="K6" s="36">
        <v>0</v>
      </c>
      <c r="L6" s="13">
        <f>SUM(D6:J6)*50/(A$1-K6)</f>
        <v>116.66666666666667</v>
      </c>
      <c r="M6" s="12">
        <v>85</v>
      </c>
      <c r="N6" s="65">
        <v>100</v>
      </c>
      <c r="O6" s="70">
        <v>100</v>
      </c>
      <c r="P6" s="64">
        <v>0</v>
      </c>
      <c r="Q6" s="13">
        <f>SUM(M6:O6)/(3-P6)</f>
        <v>95</v>
      </c>
      <c r="R6" s="12">
        <v>45</v>
      </c>
      <c r="S6" s="13">
        <f>SUM(R6:R6)/1</f>
        <v>45</v>
      </c>
      <c r="T6" s="6">
        <v>87</v>
      </c>
      <c r="U6" s="34"/>
      <c r="V6" s="18">
        <f>L6*0.2+Q6*0.25+S6*0.15+T6*0.4+U6*0.15</f>
        <v>88.63333333333334</v>
      </c>
      <c r="X6" s="72"/>
    </row>
    <row r="7" spans="1:24" ht="12.6" customHeight="1" x14ac:dyDescent="0.25">
      <c r="A7" s="17" t="s">
        <v>49</v>
      </c>
      <c r="B7" s="3" t="s">
        <v>47</v>
      </c>
      <c r="C7" s="11" t="s">
        <v>48</v>
      </c>
      <c r="D7" s="41">
        <v>2</v>
      </c>
      <c r="E7" s="42">
        <v>2</v>
      </c>
      <c r="F7" s="42">
        <v>2</v>
      </c>
      <c r="G7" s="42">
        <v>2</v>
      </c>
      <c r="H7" s="42">
        <v>1.9</v>
      </c>
      <c r="I7" s="42">
        <v>2</v>
      </c>
      <c r="J7" s="42">
        <v>2</v>
      </c>
      <c r="K7" s="36">
        <v>0</v>
      </c>
      <c r="L7" s="13">
        <f>SUM(D7:J7)*50/(A$1-K7)</f>
        <v>115.83333333333333</v>
      </c>
      <c r="M7" s="12">
        <v>100</v>
      </c>
      <c r="N7" s="65">
        <v>90</v>
      </c>
      <c r="O7" s="70">
        <v>90</v>
      </c>
      <c r="P7" s="64">
        <v>0</v>
      </c>
      <c r="Q7" s="13">
        <f>SUM(M7:O7)/(3-P7)</f>
        <v>93.333333333333329</v>
      </c>
      <c r="R7" s="12">
        <v>50</v>
      </c>
      <c r="S7" s="13">
        <f>SUM(R7:R7)/1</f>
        <v>50</v>
      </c>
      <c r="T7" s="6">
        <v>86</v>
      </c>
      <c r="U7" s="34"/>
      <c r="V7" s="18">
        <f>L7*0.2+Q7*0.25+S7*0.15+T7*0.4+U7*0.15</f>
        <v>88.4</v>
      </c>
      <c r="X7" s="72"/>
    </row>
    <row r="8" spans="1:24" ht="12.6" customHeight="1" x14ac:dyDescent="0.25">
      <c r="A8" s="17" t="s">
        <v>57</v>
      </c>
      <c r="B8" s="3" t="s">
        <v>7</v>
      </c>
      <c r="C8" s="11" t="s">
        <v>58</v>
      </c>
      <c r="D8" s="41">
        <v>0</v>
      </c>
      <c r="E8" s="42">
        <v>2</v>
      </c>
      <c r="F8" s="42">
        <v>2</v>
      </c>
      <c r="G8" s="42">
        <v>2</v>
      </c>
      <c r="H8" s="42">
        <v>2</v>
      </c>
      <c r="I8" s="42">
        <v>2</v>
      </c>
      <c r="J8" s="42">
        <v>2</v>
      </c>
      <c r="K8" s="36">
        <v>0</v>
      </c>
      <c r="L8" s="13">
        <f>SUM(D8:J8)*50/(A$1-K8)</f>
        <v>100</v>
      </c>
      <c r="M8" s="12">
        <v>100</v>
      </c>
      <c r="N8" s="65">
        <v>100</v>
      </c>
      <c r="O8" s="70">
        <v>90</v>
      </c>
      <c r="P8" s="64">
        <v>0</v>
      </c>
      <c r="Q8" s="13">
        <f>SUM(M8:O8)/(3-P8)</f>
        <v>96.666666666666671</v>
      </c>
      <c r="R8" s="12">
        <v>30</v>
      </c>
      <c r="S8" s="13">
        <f>SUM(R8:R8)/1</f>
        <v>30</v>
      </c>
      <c r="T8" s="6">
        <v>94</v>
      </c>
      <c r="U8" s="34"/>
      <c r="V8" s="18">
        <f>L8*0.2+Q8*0.25+S8*0.15+T8*0.4+U8*0.15</f>
        <v>86.26666666666668</v>
      </c>
      <c r="X8" s="72"/>
    </row>
    <row r="9" spans="1:24" ht="12.6" customHeight="1" x14ac:dyDescent="0.25">
      <c r="A9" s="17" t="s">
        <v>93</v>
      </c>
      <c r="B9" s="3" t="s">
        <v>94</v>
      </c>
      <c r="C9" s="11" t="s">
        <v>95</v>
      </c>
      <c r="D9" s="41">
        <v>2</v>
      </c>
      <c r="E9" s="42">
        <v>2</v>
      </c>
      <c r="F9" s="42">
        <v>2</v>
      </c>
      <c r="G9" s="42">
        <v>2</v>
      </c>
      <c r="H9" s="42">
        <v>2</v>
      </c>
      <c r="I9" s="42">
        <v>1.9</v>
      </c>
      <c r="J9" s="42">
        <v>2</v>
      </c>
      <c r="K9" s="36">
        <v>0</v>
      </c>
      <c r="L9" s="13">
        <f>SUM(D9:J9)*50/(A$1-K9)</f>
        <v>115.83333333333333</v>
      </c>
      <c r="M9" s="12">
        <v>100</v>
      </c>
      <c r="N9" s="65">
        <v>95</v>
      </c>
      <c r="O9" s="70">
        <v>100</v>
      </c>
      <c r="P9" s="64">
        <v>0</v>
      </c>
      <c r="Q9" s="13">
        <f>SUM(M9:O9)/(3-P9)</f>
        <v>98.333333333333329</v>
      </c>
      <c r="R9" s="12">
        <v>20</v>
      </c>
      <c r="S9" s="13">
        <f>SUM(R9:R9)/1</f>
        <v>20</v>
      </c>
      <c r="T9" s="6">
        <v>86</v>
      </c>
      <c r="U9" s="34"/>
      <c r="V9" s="18">
        <f>L9*0.2+Q9*0.25+S9*0.15+T9*0.4+U9*0.15</f>
        <v>85.15</v>
      </c>
      <c r="X9" s="72"/>
    </row>
    <row r="10" spans="1:24" ht="12.6" customHeight="1" x14ac:dyDescent="0.25">
      <c r="A10" s="17" t="s">
        <v>51</v>
      </c>
      <c r="B10" s="3" t="s">
        <v>52</v>
      </c>
      <c r="C10" s="11" t="s">
        <v>53</v>
      </c>
      <c r="D10" s="41">
        <v>2</v>
      </c>
      <c r="E10" s="42">
        <v>2</v>
      </c>
      <c r="F10" s="42">
        <v>2</v>
      </c>
      <c r="G10" s="42">
        <v>2</v>
      </c>
      <c r="H10" s="42">
        <v>2</v>
      </c>
      <c r="I10" s="42">
        <v>2</v>
      </c>
      <c r="J10" s="42" t="s">
        <v>127</v>
      </c>
      <c r="K10" s="36">
        <v>0</v>
      </c>
      <c r="L10" s="13">
        <f>SUM(D10:J10)*50/(A$1-K10)</f>
        <v>100</v>
      </c>
      <c r="M10" s="12">
        <v>100</v>
      </c>
      <c r="N10" s="65">
        <v>95</v>
      </c>
      <c r="O10" s="70" t="s">
        <v>127</v>
      </c>
      <c r="P10" s="64">
        <v>1</v>
      </c>
      <c r="Q10" s="13">
        <f>SUM(M10:O10)/(3-P10)</f>
        <v>97.5</v>
      </c>
      <c r="R10" s="12">
        <v>50</v>
      </c>
      <c r="S10" s="13">
        <f>SUM(R10:R10)/1</f>
        <v>50</v>
      </c>
      <c r="T10" s="6">
        <v>76</v>
      </c>
      <c r="U10" s="34"/>
      <c r="V10" s="18">
        <f>L10*0.2+Q10*0.25+S10*0.15+T10*0.4+U10*0.15</f>
        <v>82.275000000000006</v>
      </c>
      <c r="X10" s="72"/>
    </row>
    <row r="11" spans="1:24" ht="12.6" customHeight="1" x14ac:dyDescent="0.25">
      <c r="A11" s="17" t="s">
        <v>123</v>
      </c>
      <c r="B11" s="3" t="s">
        <v>124</v>
      </c>
      <c r="C11" s="11" t="s">
        <v>25</v>
      </c>
      <c r="D11" s="41">
        <v>2</v>
      </c>
      <c r="E11" s="43">
        <v>2</v>
      </c>
      <c r="F11" s="42">
        <v>2</v>
      </c>
      <c r="G11" s="43">
        <v>1.5</v>
      </c>
      <c r="H11" s="43">
        <v>2</v>
      </c>
      <c r="I11" s="43">
        <v>2</v>
      </c>
      <c r="J11" s="43">
        <v>2</v>
      </c>
      <c r="K11" s="36">
        <v>0</v>
      </c>
      <c r="L11" s="13">
        <f>SUM(D11:J11)*50/(A$1-K11)</f>
        <v>112.5</v>
      </c>
      <c r="M11" s="12">
        <v>100</v>
      </c>
      <c r="N11" s="65">
        <v>95</v>
      </c>
      <c r="O11" s="70">
        <v>90</v>
      </c>
      <c r="P11" s="64">
        <v>0</v>
      </c>
      <c r="Q11" s="13">
        <f>SUM(M11:O11)/(3-P11)</f>
        <v>95</v>
      </c>
      <c r="R11" s="12">
        <v>50</v>
      </c>
      <c r="S11" s="13">
        <f>SUM(R11:R11)/1</f>
        <v>50</v>
      </c>
      <c r="T11" s="6">
        <v>69</v>
      </c>
      <c r="U11" s="34"/>
      <c r="V11" s="18">
        <f>L11*0.2+Q11*0.25+S11*0.15+T11*0.4+U11*0.15</f>
        <v>81.349999999999994</v>
      </c>
      <c r="X11" s="72"/>
    </row>
    <row r="12" spans="1:24" ht="12.6" customHeight="1" x14ac:dyDescent="0.25">
      <c r="A12" s="17" t="s">
        <v>96</v>
      </c>
      <c r="B12" s="3" t="s">
        <v>97</v>
      </c>
      <c r="C12" s="11" t="s">
        <v>98</v>
      </c>
      <c r="D12" s="41">
        <v>2</v>
      </c>
      <c r="E12" s="42">
        <v>2</v>
      </c>
      <c r="F12" s="42">
        <v>2</v>
      </c>
      <c r="G12" s="42">
        <v>2</v>
      </c>
      <c r="H12" s="42">
        <v>1.8</v>
      </c>
      <c r="I12" s="42">
        <v>2</v>
      </c>
      <c r="J12" s="42">
        <v>2</v>
      </c>
      <c r="K12" s="36">
        <v>0</v>
      </c>
      <c r="L12" s="13">
        <f>SUM(D12:J12)*50/(A$1-K12)</f>
        <v>115</v>
      </c>
      <c r="M12" s="12">
        <v>100</v>
      </c>
      <c r="N12" s="65">
        <v>95</v>
      </c>
      <c r="O12" s="70">
        <v>100</v>
      </c>
      <c r="P12" s="64">
        <v>0</v>
      </c>
      <c r="Q12" s="13">
        <f>SUM(M12:O12)/(3-P12)</f>
        <v>98.333333333333329</v>
      </c>
      <c r="R12" s="12">
        <v>-25</v>
      </c>
      <c r="S12" s="13">
        <f>SUM(R12:R12)/1</f>
        <v>-25</v>
      </c>
      <c r="T12" s="6">
        <v>88</v>
      </c>
      <c r="U12" s="34"/>
      <c r="V12" s="18">
        <f>L12*0.2+Q12*0.25+S12*0.15+T12*0.4+U12*0.15</f>
        <v>79.033333333333331</v>
      </c>
      <c r="X12" s="72"/>
    </row>
    <row r="13" spans="1:24" ht="12.6" customHeight="1" x14ac:dyDescent="0.25">
      <c r="A13" s="17" t="s">
        <v>99</v>
      </c>
      <c r="B13" s="3" t="s">
        <v>100</v>
      </c>
      <c r="C13" s="11" t="s">
        <v>101</v>
      </c>
      <c r="D13" s="41">
        <v>2</v>
      </c>
      <c r="E13" s="42">
        <v>2</v>
      </c>
      <c r="F13" s="42">
        <v>2</v>
      </c>
      <c r="G13" s="42">
        <v>2</v>
      </c>
      <c r="H13" s="42">
        <v>2</v>
      </c>
      <c r="I13" s="42">
        <v>2</v>
      </c>
      <c r="J13" s="42">
        <v>2</v>
      </c>
      <c r="K13" s="36">
        <v>0</v>
      </c>
      <c r="L13" s="13">
        <f>SUM(D13:J13)*50/(A$1-K13)</f>
        <v>116.66666666666667</v>
      </c>
      <c r="M13" s="12">
        <v>100</v>
      </c>
      <c r="N13" s="65">
        <v>100</v>
      </c>
      <c r="O13" s="70">
        <v>100</v>
      </c>
      <c r="P13" s="64">
        <v>0</v>
      </c>
      <c r="Q13" s="13">
        <f>SUM(M13:O13)/(3-P13)</f>
        <v>100</v>
      </c>
      <c r="R13" s="12">
        <v>10</v>
      </c>
      <c r="S13" s="13">
        <f>SUM(R13:R13)/1</f>
        <v>10</v>
      </c>
      <c r="T13" s="6">
        <v>71</v>
      </c>
      <c r="U13" s="34"/>
      <c r="V13" s="18">
        <f>L13*0.2+Q13*0.25+S13*0.15+T13*0.4+U13*0.15</f>
        <v>78.233333333333334</v>
      </c>
      <c r="X13" s="72"/>
    </row>
    <row r="14" spans="1:24" ht="12.6" customHeight="1" x14ac:dyDescent="0.25">
      <c r="A14" s="17" t="s">
        <v>110</v>
      </c>
      <c r="B14" s="3" t="s">
        <v>111</v>
      </c>
      <c r="C14" s="11" t="s">
        <v>112</v>
      </c>
      <c r="D14" s="41">
        <v>2</v>
      </c>
      <c r="E14" s="42">
        <v>2</v>
      </c>
      <c r="F14" s="42">
        <v>2</v>
      </c>
      <c r="G14" s="42">
        <v>2</v>
      </c>
      <c r="H14" s="42">
        <v>2</v>
      </c>
      <c r="I14" s="42">
        <v>2</v>
      </c>
      <c r="J14" s="42">
        <v>2</v>
      </c>
      <c r="K14" s="36">
        <v>0</v>
      </c>
      <c r="L14" s="13">
        <f>SUM(D14:J14)*50/(A$1-K14)</f>
        <v>116.66666666666667</v>
      </c>
      <c r="M14" s="12">
        <v>80</v>
      </c>
      <c r="N14" s="65">
        <v>80</v>
      </c>
      <c r="O14" s="70">
        <v>80</v>
      </c>
      <c r="P14" s="64">
        <v>0</v>
      </c>
      <c r="Q14" s="13">
        <f>SUM(M14:O14)/(3-P14)</f>
        <v>80</v>
      </c>
      <c r="R14" s="12">
        <v>-25</v>
      </c>
      <c r="S14" s="13">
        <f>SUM(R14:R14)/1</f>
        <v>-25</v>
      </c>
      <c r="T14" s="6">
        <v>91</v>
      </c>
      <c r="U14" s="34"/>
      <c r="V14" s="18">
        <f>L14*0.2+Q14*0.25+S14*0.15+T14*0.4+U14*0.15</f>
        <v>75.983333333333334</v>
      </c>
      <c r="X14" s="72"/>
    </row>
    <row r="15" spans="1:24" ht="12.6" customHeight="1" x14ac:dyDescent="0.25">
      <c r="A15" s="17" t="s">
        <v>59</v>
      </c>
      <c r="B15" s="3" t="s">
        <v>60</v>
      </c>
      <c r="C15" s="11" t="s">
        <v>61</v>
      </c>
      <c r="D15" s="44">
        <v>0</v>
      </c>
      <c r="E15" s="43">
        <v>0</v>
      </c>
      <c r="F15" s="43">
        <v>0</v>
      </c>
      <c r="G15" s="43">
        <v>0</v>
      </c>
      <c r="H15" s="43">
        <v>1.7</v>
      </c>
      <c r="I15" s="43">
        <v>2</v>
      </c>
      <c r="J15" s="43">
        <v>0.5</v>
      </c>
      <c r="K15" s="36">
        <v>0</v>
      </c>
      <c r="L15" s="13">
        <f>SUM(D15:J15)*50/(A$1-K15)</f>
        <v>35</v>
      </c>
      <c r="M15" s="12">
        <v>0</v>
      </c>
      <c r="N15" s="65">
        <v>100</v>
      </c>
      <c r="O15" s="70">
        <v>100</v>
      </c>
      <c r="P15" s="64">
        <v>0</v>
      </c>
      <c r="Q15" s="13">
        <f>SUM(M15:O15)/(3-P15)</f>
        <v>66.666666666666671</v>
      </c>
      <c r="R15" s="12">
        <v>80</v>
      </c>
      <c r="S15" s="13">
        <f>SUM(R15:R15)/1</f>
        <v>80</v>
      </c>
      <c r="T15" s="6">
        <v>100</v>
      </c>
      <c r="U15" s="34"/>
      <c r="V15" s="18">
        <f>L15*0.2+Q15*0.25+S15*0.15+T15*0.4+U15*0.15</f>
        <v>75.666666666666671</v>
      </c>
      <c r="X15" s="72"/>
    </row>
    <row r="16" spans="1:24" ht="12.6" customHeight="1" x14ac:dyDescent="0.25">
      <c r="A16" s="17" t="s">
        <v>85</v>
      </c>
      <c r="B16" s="3" t="s">
        <v>86</v>
      </c>
      <c r="C16" s="11" t="s">
        <v>87</v>
      </c>
      <c r="D16" s="41">
        <v>2</v>
      </c>
      <c r="E16" s="42">
        <v>2</v>
      </c>
      <c r="F16" s="42">
        <v>2</v>
      </c>
      <c r="G16" s="42">
        <v>2</v>
      </c>
      <c r="H16" s="42">
        <v>2</v>
      </c>
      <c r="I16" s="42">
        <v>2</v>
      </c>
      <c r="J16" s="42">
        <v>2</v>
      </c>
      <c r="K16" s="36">
        <v>0</v>
      </c>
      <c r="L16" s="13">
        <f>SUM(D16:J16)*50/(A$1-K16)</f>
        <v>116.66666666666667</v>
      </c>
      <c r="M16" s="12">
        <v>95</v>
      </c>
      <c r="N16" s="65">
        <v>100</v>
      </c>
      <c r="O16" s="70">
        <v>100</v>
      </c>
      <c r="P16" s="64">
        <v>0</v>
      </c>
      <c r="Q16" s="13">
        <f>SUM(M16:O16)/(3-P16)</f>
        <v>98.333333333333329</v>
      </c>
      <c r="R16" s="12">
        <v>-25</v>
      </c>
      <c r="S16" s="13">
        <f>SUM(R16:R16)/1</f>
        <v>-25</v>
      </c>
      <c r="T16" s="6">
        <v>78</v>
      </c>
      <c r="U16" s="34"/>
      <c r="V16" s="18">
        <f>L16*0.2+Q16*0.25+S16*0.15+T16*0.4+U16*0.15</f>
        <v>75.366666666666674</v>
      </c>
      <c r="X16" s="72"/>
    </row>
    <row r="17" spans="1:24" ht="12.6" customHeight="1" x14ac:dyDescent="0.25">
      <c r="A17" s="17" t="s">
        <v>113</v>
      </c>
      <c r="B17" s="3" t="s">
        <v>44</v>
      </c>
      <c r="C17" s="11" t="s">
        <v>112</v>
      </c>
      <c r="D17" s="41">
        <v>2</v>
      </c>
      <c r="E17" s="42">
        <v>2</v>
      </c>
      <c r="F17" s="42">
        <v>2</v>
      </c>
      <c r="G17" s="42">
        <v>2</v>
      </c>
      <c r="H17" s="42">
        <v>2</v>
      </c>
      <c r="I17" s="42">
        <v>2</v>
      </c>
      <c r="J17" s="42">
        <v>2</v>
      </c>
      <c r="K17" s="36">
        <v>0</v>
      </c>
      <c r="L17" s="13">
        <f>SUM(D17:J17)*50/(A$1-K17)</f>
        <v>116.66666666666667</v>
      </c>
      <c r="M17" s="12">
        <v>100</v>
      </c>
      <c r="N17" s="65">
        <v>80</v>
      </c>
      <c r="O17" s="70">
        <v>80</v>
      </c>
      <c r="P17" s="64">
        <v>0</v>
      </c>
      <c r="Q17" s="13">
        <f>SUM(M17:O17)/(3-P17)</f>
        <v>86.666666666666671</v>
      </c>
      <c r="R17" s="12">
        <v>-25</v>
      </c>
      <c r="S17" s="13">
        <f>SUM(R17:R17)/1</f>
        <v>-25</v>
      </c>
      <c r="T17" s="6">
        <v>85</v>
      </c>
      <c r="U17" s="34"/>
      <c r="V17" s="18">
        <f>L17*0.2+Q17*0.25+S17*0.15+T17*0.4+U17*0.15</f>
        <v>75.25</v>
      </c>
      <c r="X17" s="72"/>
    </row>
    <row r="18" spans="1:24" ht="12.6" customHeight="1" x14ac:dyDescent="0.25">
      <c r="A18" s="17" t="s">
        <v>79</v>
      </c>
      <c r="B18" s="3" t="s">
        <v>80</v>
      </c>
      <c r="C18" s="11" t="s">
        <v>81</v>
      </c>
      <c r="D18" s="41">
        <v>0</v>
      </c>
      <c r="E18" s="42">
        <v>2</v>
      </c>
      <c r="F18" s="42">
        <v>2</v>
      </c>
      <c r="G18" s="42">
        <v>2</v>
      </c>
      <c r="H18" s="42">
        <v>2</v>
      </c>
      <c r="I18" s="42">
        <v>2</v>
      </c>
      <c r="J18" s="42">
        <v>2</v>
      </c>
      <c r="K18" s="36">
        <v>0</v>
      </c>
      <c r="L18" s="13">
        <f>SUM(D18:J18)*50/(A$1-K18)</f>
        <v>100</v>
      </c>
      <c r="M18" s="12">
        <v>100</v>
      </c>
      <c r="N18" s="65">
        <v>80</v>
      </c>
      <c r="O18" s="70">
        <v>95</v>
      </c>
      <c r="P18" s="64">
        <v>0</v>
      </c>
      <c r="Q18" s="13">
        <f>SUM(M18:O18)/(3-P18)</f>
        <v>91.666666666666671</v>
      </c>
      <c r="R18" s="12">
        <v>40</v>
      </c>
      <c r="S18" s="13">
        <f>SUM(R18:R18)/1</f>
        <v>40</v>
      </c>
      <c r="T18" s="6">
        <v>62</v>
      </c>
      <c r="U18" s="34"/>
      <c r="V18" s="18">
        <f>L18*0.2+Q18*0.25+S18*0.15+T18*0.4+U18*0.15</f>
        <v>73.716666666666669</v>
      </c>
      <c r="X18" s="72"/>
    </row>
    <row r="19" spans="1:24" ht="12.6" customHeight="1" x14ac:dyDescent="0.25">
      <c r="A19" s="17" t="s">
        <v>54</v>
      </c>
      <c r="B19" s="3" t="s">
        <v>55</v>
      </c>
      <c r="C19" s="11" t="s">
        <v>56</v>
      </c>
      <c r="D19" s="41">
        <v>0</v>
      </c>
      <c r="E19" s="42">
        <v>2</v>
      </c>
      <c r="F19" s="42">
        <v>2</v>
      </c>
      <c r="G19" s="42">
        <v>2</v>
      </c>
      <c r="H19" s="42" t="s">
        <v>127</v>
      </c>
      <c r="I19" s="42">
        <v>2</v>
      </c>
      <c r="J19" s="42">
        <v>2</v>
      </c>
      <c r="K19" s="36">
        <v>1</v>
      </c>
      <c r="L19" s="13">
        <f>SUM(D19:J19)*50/(A$1-K19)</f>
        <v>100</v>
      </c>
      <c r="M19" s="12">
        <v>100</v>
      </c>
      <c r="N19" s="65" t="s">
        <v>127</v>
      </c>
      <c r="O19" s="70">
        <v>85</v>
      </c>
      <c r="P19" s="64">
        <v>1</v>
      </c>
      <c r="Q19" s="13">
        <f>SUM(M19:O19)/(3-P19)</f>
        <v>92.5</v>
      </c>
      <c r="R19" s="12">
        <v>0</v>
      </c>
      <c r="S19" s="13">
        <f>SUM(R19:R19)/1</f>
        <v>0</v>
      </c>
      <c r="T19" s="6">
        <v>68</v>
      </c>
      <c r="U19" s="34"/>
      <c r="V19" s="18">
        <f>L19*0.2+Q19*0.25+S19*0.15+T19*0.4+U19*0.15</f>
        <v>70.325000000000003</v>
      </c>
      <c r="X19" s="72"/>
    </row>
    <row r="20" spans="1:24" ht="12.6" customHeight="1" x14ac:dyDescent="0.25">
      <c r="A20" s="17" t="s">
        <v>64</v>
      </c>
      <c r="B20" s="3" t="s">
        <v>65</v>
      </c>
      <c r="C20" s="11" t="s">
        <v>66</v>
      </c>
      <c r="D20" s="41">
        <v>0</v>
      </c>
      <c r="E20" s="42">
        <v>2</v>
      </c>
      <c r="F20" s="42">
        <v>2</v>
      </c>
      <c r="G20" s="42">
        <v>1.2</v>
      </c>
      <c r="H20" s="42" t="s">
        <v>127</v>
      </c>
      <c r="I20" s="42">
        <v>0</v>
      </c>
      <c r="J20" s="42">
        <v>2</v>
      </c>
      <c r="K20" s="36">
        <v>1</v>
      </c>
      <c r="L20" s="13">
        <f>SUM(D20:J20)*50/(A$1-K20)</f>
        <v>72</v>
      </c>
      <c r="M20" s="12">
        <v>80</v>
      </c>
      <c r="N20" s="65" t="s">
        <v>127</v>
      </c>
      <c r="O20" s="70">
        <v>80</v>
      </c>
      <c r="P20" s="64">
        <v>1</v>
      </c>
      <c r="Q20" s="13">
        <f>SUM(M20:O20)/(3-P20)</f>
        <v>80</v>
      </c>
      <c r="R20" s="12">
        <v>0</v>
      </c>
      <c r="S20" s="13">
        <f>SUM(R20:R20)/1</f>
        <v>0</v>
      </c>
      <c r="T20" s="6">
        <v>82</v>
      </c>
      <c r="U20" s="34"/>
      <c r="V20" s="18">
        <f>L20*0.2+Q20*0.25+S20*0.15+T20*0.4+U20*0.15</f>
        <v>67.2</v>
      </c>
      <c r="X20" s="72"/>
    </row>
    <row r="21" spans="1:24" ht="12.6" customHeight="1" x14ac:dyDescent="0.25">
      <c r="A21" s="17" t="s">
        <v>26</v>
      </c>
      <c r="B21" s="3" t="s">
        <v>27</v>
      </c>
      <c r="C21" s="11" t="s">
        <v>28</v>
      </c>
      <c r="D21" s="44">
        <v>0</v>
      </c>
      <c r="E21" s="43">
        <v>2</v>
      </c>
      <c r="F21" s="43">
        <v>2</v>
      </c>
      <c r="G21" s="43">
        <v>2</v>
      </c>
      <c r="H21" s="43" t="s">
        <v>127</v>
      </c>
      <c r="I21" s="43">
        <v>0</v>
      </c>
      <c r="J21" s="43">
        <v>2</v>
      </c>
      <c r="K21" s="36">
        <v>1</v>
      </c>
      <c r="L21" s="13">
        <f>SUM(D21:J21)*50/(A$1-K21)</f>
        <v>80</v>
      </c>
      <c r="M21" s="12">
        <v>80</v>
      </c>
      <c r="N21" s="65" t="s">
        <v>127</v>
      </c>
      <c r="O21" s="70">
        <v>80</v>
      </c>
      <c r="P21" s="64">
        <v>1</v>
      </c>
      <c r="Q21" s="13">
        <f>SUM(M21:O21)/(3-P21)</f>
        <v>80</v>
      </c>
      <c r="R21" s="12">
        <v>30</v>
      </c>
      <c r="S21" s="13">
        <f>SUM(R21:R21)/1</f>
        <v>30</v>
      </c>
      <c r="T21" s="6">
        <v>63</v>
      </c>
      <c r="U21" s="34"/>
      <c r="V21" s="18">
        <f>L21*0.2+Q21*0.25+S21*0.15+T21*0.4+U21*0.15</f>
        <v>65.7</v>
      </c>
      <c r="X21" s="72"/>
    </row>
    <row r="22" spans="1:24" ht="12.6" customHeight="1" x14ac:dyDescent="0.25">
      <c r="A22" s="17" t="s">
        <v>108</v>
      </c>
      <c r="B22" s="3" t="s">
        <v>114</v>
      </c>
      <c r="C22" s="11" t="s">
        <v>115</v>
      </c>
      <c r="D22" s="41">
        <v>2</v>
      </c>
      <c r="E22" s="41">
        <v>2</v>
      </c>
      <c r="F22" s="42">
        <v>2</v>
      </c>
      <c r="G22" s="42">
        <v>2</v>
      </c>
      <c r="H22" s="42">
        <v>0</v>
      </c>
      <c r="I22" s="42">
        <v>2</v>
      </c>
      <c r="J22" s="42">
        <v>2</v>
      </c>
      <c r="K22" s="36">
        <v>0</v>
      </c>
      <c r="L22" s="13">
        <f>SUM(D22:J22)*50/(A$1-K22)</f>
        <v>100</v>
      </c>
      <c r="M22" s="12">
        <v>85</v>
      </c>
      <c r="N22" s="65">
        <v>0</v>
      </c>
      <c r="O22" s="70">
        <v>75</v>
      </c>
      <c r="P22" s="64">
        <v>0</v>
      </c>
      <c r="Q22" s="13">
        <f>SUM(M22:O22)/(3-P22)</f>
        <v>53.333333333333336</v>
      </c>
      <c r="R22" s="12">
        <v>0</v>
      </c>
      <c r="S22" s="13">
        <f>SUM(R22:R22)/1</f>
        <v>0</v>
      </c>
      <c r="T22" s="6">
        <v>56</v>
      </c>
      <c r="U22" s="34"/>
      <c r="V22" s="18">
        <f>L22*0.2+Q22*0.25+S22*0.15+T22*0.4+U22*0.15</f>
        <v>55.733333333333334</v>
      </c>
      <c r="X22" s="72"/>
    </row>
    <row r="23" spans="1:24" ht="12.6" customHeight="1" x14ac:dyDescent="0.25">
      <c r="A23" s="17" t="s">
        <v>67</v>
      </c>
      <c r="B23" s="3" t="s">
        <v>68</v>
      </c>
      <c r="C23" s="11" t="s">
        <v>69</v>
      </c>
      <c r="D23" s="41">
        <v>2</v>
      </c>
      <c r="E23" s="42">
        <v>1.7</v>
      </c>
      <c r="F23" s="42">
        <v>0</v>
      </c>
      <c r="G23" s="42">
        <v>2</v>
      </c>
      <c r="H23" s="42" t="s">
        <v>127</v>
      </c>
      <c r="I23" s="42">
        <v>2</v>
      </c>
      <c r="J23" s="42">
        <v>1</v>
      </c>
      <c r="K23" s="36">
        <v>1</v>
      </c>
      <c r="L23" s="13">
        <f>SUM(D23:J23)*50/(A$1-K23)</f>
        <v>86.999999999999986</v>
      </c>
      <c r="M23" s="12">
        <v>0</v>
      </c>
      <c r="N23" s="65">
        <v>100</v>
      </c>
      <c r="O23" s="70">
        <v>0</v>
      </c>
      <c r="P23" s="64">
        <v>0</v>
      </c>
      <c r="Q23" s="13">
        <f>SUM(M23:O23)/(3-P23)</f>
        <v>33.333333333333336</v>
      </c>
      <c r="R23" s="12">
        <v>0</v>
      </c>
      <c r="S23" s="13">
        <f>SUM(R23:R23)/1</f>
        <v>0</v>
      </c>
      <c r="T23" s="6">
        <v>73</v>
      </c>
      <c r="U23" s="34"/>
      <c r="V23" s="18">
        <f>L23*0.2+Q23*0.25+S23*0.15+T23*0.4+U23*0.15</f>
        <v>54.933333333333337</v>
      </c>
      <c r="X23" s="72"/>
    </row>
    <row r="24" spans="1:24" ht="12.6" customHeight="1" x14ac:dyDescent="0.25">
      <c r="A24" s="17" t="s">
        <v>15</v>
      </c>
      <c r="B24" s="3" t="s">
        <v>16</v>
      </c>
      <c r="C24" s="11" t="s">
        <v>17</v>
      </c>
      <c r="D24" s="41">
        <v>0</v>
      </c>
      <c r="E24" s="42">
        <v>2</v>
      </c>
      <c r="F24" s="42">
        <v>1</v>
      </c>
      <c r="G24" s="42">
        <v>2</v>
      </c>
      <c r="H24" s="42">
        <v>0</v>
      </c>
      <c r="I24" s="42">
        <v>2</v>
      </c>
      <c r="J24" s="42">
        <v>0</v>
      </c>
      <c r="K24" s="36">
        <v>0</v>
      </c>
      <c r="L24" s="13">
        <f>SUM(D24:J24)*50/(A$1-K24)</f>
        <v>58.333333333333336</v>
      </c>
      <c r="M24" s="12">
        <v>50</v>
      </c>
      <c r="N24" s="65">
        <v>0</v>
      </c>
      <c r="O24" s="70">
        <v>0</v>
      </c>
      <c r="P24" s="64">
        <v>0</v>
      </c>
      <c r="Q24" s="13">
        <f>SUM(M24:O24)/(3-P24)</f>
        <v>16.666666666666668</v>
      </c>
      <c r="R24" s="12">
        <v>2</v>
      </c>
      <c r="S24" s="13">
        <f>SUM(R24:R24)/1</f>
        <v>2</v>
      </c>
      <c r="T24" s="6">
        <v>66</v>
      </c>
      <c r="U24" s="34"/>
      <c r="V24" s="18">
        <f>L24*0.2+Q24*0.25+S24*0.15+T24*0.4+U24*0.15</f>
        <v>42.533333333333339</v>
      </c>
      <c r="X24" s="72"/>
    </row>
    <row r="25" spans="1:24" ht="12.6" customHeight="1" x14ac:dyDescent="0.25">
      <c r="A25" s="17" t="s">
        <v>118</v>
      </c>
      <c r="B25" s="3" t="s">
        <v>119</v>
      </c>
      <c r="C25" s="11" t="s">
        <v>6</v>
      </c>
      <c r="D25" s="44">
        <v>0</v>
      </c>
      <c r="E25" s="43">
        <v>0</v>
      </c>
      <c r="F25" s="43">
        <v>2</v>
      </c>
      <c r="G25" s="43" t="s">
        <v>127</v>
      </c>
      <c r="H25" s="43">
        <v>2</v>
      </c>
      <c r="I25" s="43" t="s">
        <v>127</v>
      </c>
      <c r="J25" s="43">
        <v>0</v>
      </c>
      <c r="K25" s="36">
        <v>2</v>
      </c>
      <c r="L25" s="13">
        <f>SUM(D25:J25)*50/(A$1-K25)</f>
        <v>50</v>
      </c>
      <c r="M25" s="12">
        <v>80</v>
      </c>
      <c r="N25" s="65">
        <v>85</v>
      </c>
      <c r="O25" s="70">
        <v>0</v>
      </c>
      <c r="P25" s="64">
        <v>0</v>
      </c>
      <c r="Q25" s="13">
        <f>SUM(M25:O25)/(3-P25)</f>
        <v>55</v>
      </c>
      <c r="R25" s="12">
        <v>0</v>
      </c>
      <c r="S25" s="13">
        <f>SUM(R25:R25)/1</f>
        <v>0</v>
      </c>
      <c r="T25" s="6">
        <v>46</v>
      </c>
      <c r="U25" s="34"/>
      <c r="V25" s="18">
        <f>L25*0.2+Q25*0.25+S25*0.15+T25*0.4+U25*0.15</f>
        <v>42.150000000000006</v>
      </c>
      <c r="X25" s="72"/>
    </row>
    <row r="26" spans="1:24" ht="12.6" customHeight="1" x14ac:dyDescent="0.25">
      <c r="A26" s="17" t="s">
        <v>76</v>
      </c>
      <c r="B26" s="3" t="s">
        <v>77</v>
      </c>
      <c r="C26" s="11" t="s">
        <v>78</v>
      </c>
      <c r="D26" s="41">
        <v>0</v>
      </c>
      <c r="E26" s="42">
        <v>0</v>
      </c>
      <c r="F26" s="42">
        <v>1.5</v>
      </c>
      <c r="G26" s="42">
        <v>2</v>
      </c>
      <c r="H26" s="42">
        <v>0</v>
      </c>
      <c r="I26" s="42">
        <v>2</v>
      </c>
      <c r="J26" s="42">
        <v>0</v>
      </c>
      <c r="K26" s="36">
        <v>0</v>
      </c>
      <c r="L26" s="13">
        <f>SUM(D26:J26)*50/(A$1-K26)</f>
        <v>45.833333333333336</v>
      </c>
      <c r="M26" s="12">
        <v>50</v>
      </c>
      <c r="N26" s="65">
        <v>0</v>
      </c>
      <c r="O26" s="70">
        <v>0</v>
      </c>
      <c r="P26" s="64">
        <v>0</v>
      </c>
      <c r="Q26" s="13">
        <f>SUM(M26:O26)/(3-P26)</f>
        <v>16.666666666666668</v>
      </c>
      <c r="R26" s="12">
        <v>0</v>
      </c>
      <c r="S26" s="13">
        <f>SUM(R26:R26)/1</f>
        <v>0</v>
      </c>
      <c r="T26" s="6">
        <v>65</v>
      </c>
      <c r="U26" s="34"/>
      <c r="V26" s="18">
        <f>L26*0.2+Q26*0.25+S26*0.15+T26*0.4+U26*0.15</f>
        <v>39.333333333333336</v>
      </c>
      <c r="X26" s="72"/>
    </row>
    <row r="27" spans="1:24" s="59" customFormat="1" ht="12.6" customHeight="1" x14ac:dyDescent="0.25">
      <c r="A27" s="17" t="s">
        <v>126</v>
      </c>
      <c r="B27" s="3" t="s">
        <v>125</v>
      </c>
      <c r="C27" s="11" t="s">
        <v>3</v>
      </c>
      <c r="D27" s="44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36">
        <v>0</v>
      </c>
      <c r="L27" s="13">
        <f>SUM(D27:J27)*50/(A$1-K27)</f>
        <v>33.333333333333336</v>
      </c>
      <c r="M27" s="12">
        <v>100</v>
      </c>
      <c r="N27" s="65">
        <v>0</v>
      </c>
      <c r="O27" s="70">
        <v>0</v>
      </c>
      <c r="P27" s="64">
        <v>0</v>
      </c>
      <c r="Q27" s="13">
        <f>SUM(M27:O27)/(3-P27)</f>
        <v>33.333333333333336</v>
      </c>
      <c r="R27" s="12">
        <v>0</v>
      </c>
      <c r="S27" s="13">
        <f>SUM(R27:R27)/1</f>
        <v>0</v>
      </c>
      <c r="T27" s="6">
        <v>23</v>
      </c>
      <c r="U27" s="34"/>
      <c r="V27" s="18">
        <f>L27*0.2+Q27*0.25+S27*0.15+T27*0.4+U27*0.15</f>
        <v>24.200000000000003</v>
      </c>
      <c r="X27" s="72"/>
    </row>
    <row r="28" spans="1:24" s="59" customFormat="1" ht="12.6" customHeight="1" x14ac:dyDescent="0.25">
      <c r="A28" s="17" t="s">
        <v>88</v>
      </c>
      <c r="B28" s="3" t="s">
        <v>89</v>
      </c>
      <c r="C28" s="11" t="s">
        <v>90</v>
      </c>
      <c r="D28" s="41"/>
      <c r="E28" s="42"/>
      <c r="F28" s="42"/>
      <c r="G28" s="42"/>
      <c r="H28" s="42"/>
      <c r="I28" s="42"/>
      <c r="J28" s="42"/>
      <c r="K28" s="36"/>
      <c r="L28" s="13">
        <f>SUM(D28:J28)*50/(A$1-K28)</f>
        <v>0</v>
      </c>
      <c r="M28" s="12"/>
      <c r="N28" s="65"/>
      <c r="O28" s="70"/>
      <c r="P28" s="64"/>
      <c r="Q28" s="13">
        <f>SUM(M28:P28)/A$1</f>
        <v>0</v>
      </c>
      <c r="R28" s="12"/>
      <c r="S28" s="13"/>
      <c r="T28" s="6">
        <v>36</v>
      </c>
      <c r="U28" s="34"/>
      <c r="V28" s="18">
        <f>L28*0.2+Q28*0.25+S28*0.15+T28*0.4+U28*0.15</f>
        <v>14.4</v>
      </c>
      <c r="X28" s="72"/>
    </row>
    <row r="29" spans="1:24" s="60" customFormat="1" ht="12.6" customHeight="1" x14ac:dyDescent="0.25">
      <c r="A29" s="17" t="s">
        <v>128</v>
      </c>
      <c r="B29" s="3" t="s">
        <v>129</v>
      </c>
      <c r="C29" s="11" t="s">
        <v>130</v>
      </c>
      <c r="D29" s="44"/>
      <c r="E29" s="43"/>
      <c r="F29" s="43"/>
      <c r="G29" s="43"/>
      <c r="H29" s="43"/>
      <c r="I29" s="43"/>
      <c r="J29" s="43"/>
      <c r="K29" s="36"/>
      <c r="L29" s="13"/>
      <c r="M29" s="12"/>
      <c r="N29" s="65"/>
      <c r="O29" s="70"/>
      <c r="P29" s="64"/>
      <c r="Q29" s="13">
        <f>SUM(M29:P29)/A$1</f>
        <v>0</v>
      </c>
      <c r="R29" s="12"/>
      <c r="S29" s="13"/>
      <c r="T29" s="6">
        <v>35</v>
      </c>
      <c r="U29" s="34"/>
      <c r="V29" s="18">
        <f>L29*0.2+Q29*0.25+S29*0.15+T29*0.4+U29*0.15</f>
        <v>14</v>
      </c>
      <c r="X29" s="72"/>
    </row>
    <row r="30" spans="1:24" s="59" customFormat="1" ht="12.6" customHeight="1" x14ac:dyDescent="0.25">
      <c r="A30" s="17" t="s">
        <v>102</v>
      </c>
      <c r="B30" s="3" t="s">
        <v>103</v>
      </c>
      <c r="C30" s="11" t="s">
        <v>104</v>
      </c>
      <c r="D30" s="41"/>
      <c r="E30" s="42"/>
      <c r="F30" s="42"/>
      <c r="G30" s="42"/>
      <c r="H30" s="42"/>
      <c r="I30" s="42"/>
      <c r="J30" s="42"/>
      <c r="K30" s="36"/>
      <c r="L30" s="13">
        <f>SUM(D30:J30)*50/(A$1-K30)</f>
        <v>0</v>
      </c>
      <c r="M30" s="12"/>
      <c r="N30" s="65"/>
      <c r="O30" s="70"/>
      <c r="P30" s="64"/>
      <c r="Q30" s="13">
        <f>SUM(M30:P30)/A$1</f>
        <v>0</v>
      </c>
      <c r="R30" s="12"/>
      <c r="S30" s="13"/>
      <c r="T30" s="6">
        <v>32</v>
      </c>
      <c r="U30" s="34"/>
      <c r="V30" s="18">
        <f>L30*0.2+Q30*0.25+S30*0.15+T30*0.4+U30*0.15</f>
        <v>12.8</v>
      </c>
      <c r="X30" s="72"/>
    </row>
    <row r="31" spans="1:24" s="59" customFormat="1" ht="12.6" customHeight="1" x14ac:dyDescent="0.25">
      <c r="A31" s="17" t="s">
        <v>109</v>
      </c>
      <c r="B31" s="3" t="s">
        <v>21</v>
      </c>
      <c r="C31" s="11" t="s">
        <v>8</v>
      </c>
      <c r="D31" s="41"/>
      <c r="E31" s="42"/>
      <c r="F31" s="42"/>
      <c r="G31" s="42"/>
      <c r="H31" s="42"/>
      <c r="I31" s="42"/>
      <c r="J31" s="42"/>
      <c r="K31" s="36"/>
      <c r="L31" s="13">
        <f>SUM(D31:J31)*50/(A$1-K31)</f>
        <v>0</v>
      </c>
      <c r="M31" s="12"/>
      <c r="N31" s="65"/>
      <c r="O31" s="70"/>
      <c r="P31" s="64"/>
      <c r="Q31" s="13">
        <f>SUM(M31:P31)/A$1</f>
        <v>0</v>
      </c>
      <c r="R31" s="12"/>
      <c r="S31" s="13"/>
      <c r="T31" s="6">
        <v>31</v>
      </c>
      <c r="U31" s="34"/>
      <c r="V31" s="18">
        <f>L31*0.2+Q31*0.25+S31*0.15+T31*0.4+U31*0.15</f>
        <v>12.4</v>
      </c>
    </row>
    <row r="32" spans="1:24" s="59" customFormat="1" ht="12.6" customHeight="1" x14ac:dyDescent="0.25">
      <c r="A32" s="48" t="s">
        <v>62</v>
      </c>
      <c r="B32" s="49" t="s">
        <v>63</v>
      </c>
      <c r="C32" s="50" t="s">
        <v>5</v>
      </c>
      <c r="D32" s="51"/>
      <c r="E32" s="52"/>
      <c r="F32" s="52"/>
      <c r="G32" s="52"/>
      <c r="H32" s="52"/>
      <c r="I32" s="52"/>
      <c r="J32" s="52"/>
      <c r="K32" s="53"/>
      <c r="L32" s="54">
        <f>SUM(D32:J32)*50/(A$1-K32)</f>
        <v>0</v>
      </c>
      <c r="M32" s="55"/>
      <c r="N32" s="66"/>
      <c r="O32" s="71"/>
      <c r="P32" s="64"/>
      <c r="Q32" s="54"/>
      <c r="R32" s="55"/>
      <c r="S32" s="54"/>
      <c r="T32" s="56"/>
      <c r="U32" s="57"/>
      <c r="V32" s="18">
        <f>L32*0.2+Q32*0.25+S32*0.15+T32*0.4+U32*0.15</f>
        <v>0</v>
      </c>
    </row>
    <row r="33" spans="1:22" s="59" customFormat="1" ht="12.6" customHeight="1" x14ac:dyDescent="0.25">
      <c r="A33" s="48" t="s">
        <v>2</v>
      </c>
      <c r="B33" s="49" t="s">
        <v>50</v>
      </c>
      <c r="C33" s="50" t="s">
        <v>3</v>
      </c>
      <c r="D33" s="51"/>
      <c r="E33" s="52"/>
      <c r="F33" s="52"/>
      <c r="G33" s="52"/>
      <c r="H33" s="52"/>
      <c r="I33" s="52"/>
      <c r="J33" s="52"/>
      <c r="K33" s="53"/>
      <c r="L33" s="54">
        <f>SUM(D33:J33)*50/(A$1-K33)</f>
        <v>0</v>
      </c>
      <c r="M33" s="55"/>
      <c r="N33" s="66"/>
      <c r="O33" s="71"/>
      <c r="P33" s="64"/>
      <c r="Q33" s="54"/>
      <c r="R33" s="55"/>
      <c r="S33" s="54"/>
      <c r="T33" s="56"/>
      <c r="U33" s="57"/>
      <c r="V33" s="18">
        <f>L33*0.2+Q33*0.25+S33*0.15+T33*0.4+U33*0.15</f>
        <v>0</v>
      </c>
    </row>
    <row r="34" spans="1:22" s="59" customFormat="1" ht="12.6" customHeight="1" x14ac:dyDescent="0.25">
      <c r="A34" s="48" t="s">
        <v>4</v>
      </c>
      <c r="B34" s="49" t="s">
        <v>5</v>
      </c>
      <c r="C34" s="50" t="s">
        <v>6</v>
      </c>
      <c r="D34" s="51"/>
      <c r="E34" s="52"/>
      <c r="F34" s="52"/>
      <c r="G34" s="52"/>
      <c r="H34" s="52"/>
      <c r="I34" s="52"/>
      <c r="J34" s="52"/>
      <c r="K34" s="53"/>
      <c r="L34" s="54">
        <f>SUM(D34:J34)*50/(A$1-K34)</f>
        <v>0</v>
      </c>
      <c r="M34" s="55"/>
      <c r="N34" s="66"/>
      <c r="O34" s="71"/>
      <c r="P34" s="64"/>
      <c r="Q34" s="54"/>
      <c r="R34" s="55"/>
      <c r="S34" s="54"/>
      <c r="T34" s="56"/>
      <c r="U34" s="57"/>
      <c r="V34" s="18">
        <f>L34*0.2+Q34*0.25+S34*0.15+T34*0.4+U34*0.15</f>
        <v>0</v>
      </c>
    </row>
    <row r="35" spans="1:22" s="59" customFormat="1" ht="12.6" customHeight="1" x14ac:dyDescent="0.25">
      <c r="A35" s="48" t="s">
        <v>9</v>
      </c>
      <c r="B35" s="49" t="s">
        <v>10</v>
      </c>
      <c r="C35" s="50" t="s">
        <v>11</v>
      </c>
      <c r="D35" s="51"/>
      <c r="E35" s="52"/>
      <c r="F35" s="52"/>
      <c r="G35" s="52"/>
      <c r="H35" s="52"/>
      <c r="I35" s="52"/>
      <c r="J35" s="52"/>
      <c r="K35" s="53"/>
      <c r="L35" s="54">
        <f>SUM(D35:J35)*50/(A$1-K35)</f>
        <v>0</v>
      </c>
      <c r="M35" s="55"/>
      <c r="N35" s="66"/>
      <c r="O35" s="71"/>
      <c r="P35" s="64"/>
      <c r="Q35" s="54"/>
      <c r="R35" s="55"/>
      <c r="S35" s="54"/>
      <c r="T35" s="56"/>
      <c r="U35" s="57"/>
      <c r="V35" s="18">
        <f>L35*0.2+Q35*0.25+S35*0.15+T35*0.4+U35*0.15</f>
        <v>0</v>
      </c>
    </row>
    <row r="36" spans="1:22" s="59" customFormat="1" ht="12.6" customHeight="1" x14ac:dyDescent="0.25">
      <c r="A36" s="48" t="s">
        <v>12</v>
      </c>
      <c r="B36" s="49" t="s">
        <v>13</v>
      </c>
      <c r="C36" s="50" t="s">
        <v>14</v>
      </c>
      <c r="D36" s="51"/>
      <c r="E36" s="52"/>
      <c r="F36" s="52"/>
      <c r="G36" s="52"/>
      <c r="H36" s="52"/>
      <c r="I36" s="52"/>
      <c r="J36" s="52"/>
      <c r="K36" s="53"/>
      <c r="L36" s="54">
        <f>SUM(D36:J36)*50/(A$1-K36)</f>
        <v>0</v>
      </c>
      <c r="M36" s="55"/>
      <c r="N36" s="66"/>
      <c r="O36" s="71"/>
      <c r="P36" s="64"/>
      <c r="Q36" s="54"/>
      <c r="R36" s="55"/>
      <c r="S36" s="54"/>
      <c r="T36" s="56"/>
      <c r="U36" s="57"/>
      <c r="V36" s="18">
        <f>L36*0.2+Q36*0.25+S36*0.15+T36*0.4+U36*0.15</f>
        <v>0</v>
      </c>
    </row>
    <row r="37" spans="1:22" s="59" customFormat="1" ht="12.6" customHeight="1" x14ac:dyDescent="0.25">
      <c r="A37" s="48" t="s">
        <v>70</v>
      </c>
      <c r="B37" s="49" t="s">
        <v>71</v>
      </c>
      <c r="C37" s="50" t="s">
        <v>72</v>
      </c>
      <c r="D37" s="51"/>
      <c r="E37" s="52"/>
      <c r="F37" s="52"/>
      <c r="G37" s="52"/>
      <c r="H37" s="52"/>
      <c r="I37" s="52"/>
      <c r="J37" s="52"/>
      <c r="K37" s="53"/>
      <c r="L37" s="54">
        <f>SUM(D37:J37)*50/(A$1-K37)</f>
        <v>0</v>
      </c>
      <c r="M37" s="55"/>
      <c r="N37" s="66"/>
      <c r="O37" s="71"/>
      <c r="P37" s="64"/>
      <c r="Q37" s="54"/>
      <c r="R37" s="55"/>
      <c r="S37" s="54"/>
      <c r="T37" s="56"/>
      <c r="U37" s="57"/>
      <c r="V37" s="18">
        <f>L37*0.2+Q37*0.25+S37*0.15+T37*0.4+U37*0.15</f>
        <v>0</v>
      </c>
    </row>
    <row r="38" spans="1:22" s="59" customFormat="1" ht="12.6" customHeight="1" x14ac:dyDescent="0.25">
      <c r="A38" s="48" t="s">
        <v>73</v>
      </c>
      <c r="B38" s="49" t="s">
        <v>74</v>
      </c>
      <c r="C38" s="50" t="s">
        <v>75</v>
      </c>
      <c r="D38" s="51"/>
      <c r="E38" s="52"/>
      <c r="F38" s="52"/>
      <c r="G38" s="52"/>
      <c r="H38" s="52"/>
      <c r="I38" s="52"/>
      <c r="J38" s="52"/>
      <c r="K38" s="53"/>
      <c r="L38" s="54">
        <f>SUM(D38:J38)*50/(A$1-K38)</f>
        <v>0</v>
      </c>
      <c r="M38" s="55"/>
      <c r="N38" s="66"/>
      <c r="O38" s="71"/>
      <c r="P38" s="64"/>
      <c r="Q38" s="54"/>
      <c r="R38" s="55"/>
      <c r="S38" s="54"/>
      <c r="T38" s="56"/>
      <c r="U38" s="57"/>
      <c r="V38" s="18">
        <f>L38*0.2+Q38*0.25+S38*0.15+T38*0.4+U38*0.15</f>
        <v>0</v>
      </c>
    </row>
    <row r="39" spans="1:22" s="59" customFormat="1" ht="12.6" customHeight="1" x14ac:dyDescent="0.25">
      <c r="A39" s="48" t="s">
        <v>18</v>
      </c>
      <c r="B39" s="49" t="s">
        <v>19</v>
      </c>
      <c r="C39" s="50" t="s">
        <v>20</v>
      </c>
      <c r="D39" s="51"/>
      <c r="E39" s="52"/>
      <c r="F39" s="52"/>
      <c r="G39" s="52"/>
      <c r="H39" s="52"/>
      <c r="I39" s="52"/>
      <c r="J39" s="52"/>
      <c r="K39" s="53"/>
      <c r="L39" s="54">
        <f>SUM(D39:J39)*50/(A$1-K39)</f>
        <v>0</v>
      </c>
      <c r="M39" s="55"/>
      <c r="N39" s="66"/>
      <c r="O39" s="71"/>
      <c r="P39" s="64"/>
      <c r="Q39" s="54">
        <f>SUM(M39:P39)/A$1</f>
        <v>0</v>
      </c>
      <c r="R39" s="55"/>
      <c r="S39" s="54"/>
      <c r="T39" s="56"/>
      <c r="U39" s="57"/>
      <c r="V39" s="18">
        <f>L39*0.2+Q39*0.25+S39*0.15+T39*0.4+U39*0.15</f>
        <v>0</v>
      </c>
    </row>
    <row r="40" spans="1:22" s="59" customFormat="1" ht="12.6" customHeight="1" x14ac:dyDescent="0.25">
      <c r="A40" s="48" t="s">
        <v>22</v>
      </c>
      <c r="B40" s="49" t="s">
        <v>23</v>
      </c>
      <c r="C40" s="50" t="s">
        <v>24</v>
      </c>
      <c r="D40" s="51"/>
      <c r="E40" s="52"/>
      <c r="F40" s="52"/>
      <c r="G40" s="52"/>
      <c r="H40" s="52"/>
      <c r="I40" s="52"/>
      <c r="J40" s="52"/>
      <c r="K40" s="53"/>
      <c r="L40" s="54">
        <f>SUM(D40:J40)*50/(A$1-K40)</f>
        <v>0</v>
      </c>
      <c r="M40" s="55"/>
      <c r="N40" s="66"/>
      <c r="O40" s="71"/>
      <c r="P40" s="64"/>
      <c r="Q40" s="54">
        <f>SUM(M40:P40)/A$1</f>
        <v>0</v>
      </c>
      <c r="R40" s="55"/>
      <c r="S40" s="54"/>
      <c r="T40" s="56"/>
      <c r="U40" s="57"/>
      <c r="V40" s="18">
        <f>L40*0.2+Q40*0.25+S40*0.15+T40*0.4+U40*0.15</f>
        <v>0</v>
      </c>
    </row>
    <row r="41" spans="1:22" ht="12.6" customHeight="1" x14ac:dyDescent="0.25">
      <c r="A41" s="48" t="s">
        <v>116</v>
      </c>
      <c r="B41" s="49" t="s">
        <v>117</v>
      </c>
      <c r="C41" s="50" t="s">
        <v>43</v>
      </c>
      <c r="D41" s="51"/>
      <c r="E41" s="52"/>
      <c r="F41" s="52"/>
      <c r="G41" s="52"/>
      <c r="H41" s="52"/>
      <c r="I41" s="52"/>
      <c r="J41" s="52"/>
      <c r="K41" s="53"/>
      <c r="L41" s="54">
        <f>SUM(D41:J41)*50/(A$1-K41)</f>
        <v>0</v>
      </c>
      <c r="M41" s="55"/>
      <c r="N41" s="66"/>
      <c r="O41" s="71"/>
      <c r="P41" s="64"/>
      <c r="Q41" s="54">
        <f>SUM(M41:P41)/A$1</f>
        <v>0</v>
      </c>
      <c r="R41" s="55"/>
      <c r="S41" s="54"/>
      <c r="T41" s="56"/>
      <c r="U41" s="57"/>
      <c r="V41" s="18">
        <f>L41*0.2+Q41*0.25+S41*0.15+T41*0.4+U41*0.15</f>
        <v>0</v>
      </c>
    </row>
    <row r="42" spans="1:22" ht="12.6" customHeight="1" x14ac:dyDescent="0.25">
      <c r="A42" s="48" t="s">
        <v>120</v>
      </c>
      <c r="B42" s="49" t="s">
        <v>121</v>
      </c>
      <c r="C42" s="50" t="s">
        <v>122</v>
      </c>
      <c r="D42" s="61"/>
      <c r="E42" s="62"/>
      <c r="F42" s="62"/>
      <c r="G42" s="62"/>
      <c r="H42" s="62"/>
      <c r="I42" s="62"/>
      <c r="J42" s="62"/>
      <c r="K42" s="53"/>
      <c r="L42" s="54">
        <f>SUM(D42:J42)*50/(A$1-K42)</f>
        <v>0</v>
      </c>
      <c r="M42" s="55"/>
      <c r="N42" s="66"/>
      <c r="O42" s="71"/>
      <c r="P42" s="64"/>
      <c r="Q42" s="54">
        <f>SUM(M42:P42)/A$1</f>
        <v>0</v>
      </c>
      <c r="R42" s="55"/>
      <c r="S42" s="54"/>
      <c r="T42" s="56"/>
      <c r="U42" s="57"/>
      <c r="V42" s="18">
        <f>L42*0.2+Q42*0.25+S42*0.15+T42*0.4+U42*0.15</f>
        <v>0</v>
      </c>
    </row>
    <row r="43" spans="1:22" ht="12.6" customHeight="1" x14ac:dyDescent="0.25">
      <c r="A43" s="8"/>
      <c r="B43" s="8"/>
      <c r="C43" s="8"/>
      <c r="D43" s="45"/>
      <c r="E43" s="45"/>
      <c r="F43" s="45"/>
      <c r="G43" s="45"/>
      <c r="H43" s="45"/>
      <c r="I43" s="45"/>
      <c r="J43" s="45"/>
      <c r="K43" s="37"/>
      <c r="L43" s="9"/>
      <c r="M43" s="9"/>
      <c r="N43" s="67"/>
      <c r="O43" s="45"/>
      <c r="P43" s="9"/>
      <c r="Q43" s="9"/>
      <c r="R43" s="9"/>
      <c r="S43" s="9"/>
    </row>
    <row r="44" spans="1:22" ht="12.6" customHeight="1" x14ac:dyDescent="0.25">
      <c r="A44" s="8"/>
      <c r="B44" s="8"/>
      <c r="C44" s="8"/>
      <c r="D44" s="45"/>
      <c r="E44" s="45"/>
      <c r="F44" s="45"/>
      <c r="G44" s="45"/>
      <c r="H44" s="45"/>
      <c r="I44" s="45"/>
      <c r="J44" s="45"/>
      <c r="K44" s="37"/>
      <c r="L44" s="9"/>
      <c r="M44" s="9"/>
      <c r="N44" s="67"/>
      <c r="O44" s="45"/>
      <c r="P44" s="9"/>
      <c r="Q44" s="9"/>
      <c r="R44" s="9"/>
      <c r="S44" s="9"/>
    </row>
    <row r="45" spans="1:22" ht="12.6" customHeight="1" x14ac:dyDescent="0.25">
      <c r="A45" s="8"/>
      <c r="B45" s="8"/>
      <c r="C45" s="8"/>
      <c r="D45" s="45"/>
      <c r="E45" s="45"/>
      <c r="F45" s="45"/>
      <c r="G45" s="45"/>
      <c r="H45" s="45"/>
      <c r="I45" s="45"/>
      <c r="J45" s="45"/>
      <c r="K45" s="37"/>
      <c r="L45" s="9"/>
      <c r="M45" s="9"/>
      <c r="N45" s="67"/>
      <c r="O45" s="45"/>
      <c r="P45" s="9"/>
      <c r="Q45" s="9"/>
      <c r="R45" s="9"/>
      <c r="S45" s="9"/>
    </row>
    <row r="46" spans="1:22" ht="12.6" customHeight="1" x14ac:dyDescent="0.25">
      <c r="A46" s="8"/>
      <c r="B46" s="8"/>
      <c r="C46" s="8"/>
      <c r="D46" s="45"/>
      <c r="E46" s="45"/>
      <c r="F46" s="45"/>
      <c r="G46" s="45"/>
      <c r="H46" s="45"/>
      <c r="I46" s="45"/>
      <c r="J46" s="45"/>
      <c r="K46" s="37"/>
      <c r="L46" s="9"/>
      <c r="M46" s="9"/>
      <c r="N46" s="67"/>
      <c r="O46" s="45"/>
      <c r="P46" s="9"/>
      <c r="Q46" s="9"/>
      <c r="R46" s="9"/>
      <c r="S46" s="9"/>
    </row>
    <row r="47" spans="1:22" ht="12.6" customHeight="1" x14ac:dyDescent="0.25">
      <c r="A47" s="8"/>
      <c r="B47" s="8"/>
      <c r="C47" s="8"/>
      <c r="D47" s="45"/>
      <c r="E47" s="45"/>
      <c r="F47" s="45"/>
      <c r="G47" s="45"/>
      <c r="H47" s="45"/>
      <c r="I47" s="45"/>
      <c r="J47" s="45"/>
      <c r="K47" s="37"/>
      <c r="L47" s="9"/>
      <c r="M47" s="9"/>
      <c r="N47" s="67"/>
      <c r="O47" s="45"/>
      <c r="P47" s="9"/>
      <c r="Q47" s="9"/>
      <c r="R47" s="9"/>
      <c r="S47" s="9"/>
    </row>
    <row r="48" spans="1:22" ht="12.6" customHeight="1" x14ac:dyDescent="0.25">
      <c r="A48" s="8"/>
      <c r="B48" s="8"/>
      <c r="C48" s="8"/>
      <c r="D48" s="45"/>
      <c r="E48" s="45"/>
      <c r="F48" s="45"/>
      <c r="G48" s="45"/>
      <c r="H48" s="45"/>
      <c r="I48" s="45"/>
      <c r="J48" s="45"/>
      <c r="K48" s="37"/>
      <c r="L48" s="9"/>
      <c r="M48" s="9"/>
      <c r="N48" s="67"/>
      <c r="O48" s="45"/>
      <c r="P48" s="9"/>
      <c r="Q48" s="9"/>
      <c r="R48" s="9"/>
      <c r="S48" s="9"/>
    </row>
    <row r="49" spans="1:19" ht="12.6" customHeight="1" x14ac:dyDescent="0.25">
      <c r="A49" s="8"/>
      <c r="B49" s="8"/>
      <c r="C49" s="8"/>
      <c r="D49" s="45"/>
      <c r="E49" s="45"/>
      <c r="F49" s="45"/>
      <c r="G49" s="45"/>
      <c r="H49" s="45"/>
      <c r="I49" s="45"/>
      <c r="J49" s="45"/>
      <c r="K49" s="37"/>
      <c r="L49" s="9"/>
      <c r="M49" s="9"/>
      <c r="N49" s="67"/>
      <c r="O49" s="45"/>
      <c r="P49" s="9"/>
      <c r="Q49" s="9"/>
      <c r="R49" s="9"/>
      <c r="S49" s="9"/>
    </row>
    <row r="50" spans="1:19" ht="12.6" customHeight="1" x14ac:dyDescent="0.25">
      <c r="A50" s="8"/>
      <c r="B50" s="8"/>
      <c r="C50" s="8"/>
      <c r="D50" s="45"/>
      <c r="E50" s="45"/>
      <c r="F50" s="45"/>
      <c r="G50" s="45"/>
      <c r="H50" s="45"/>
      <c r="I50" s="45"/>
      <c r="J50" s="45"/>
      <c r="K50" s="37"/>
      <c r="L50" s="9"/>
      <c r="M50" s="9"/>
      <c r="N50" s="67"/>
      <c r="O50" s="45"/>
      <c r="P50" s="9"/>
      <c r="Q50" s="9"/>
      <c r="R50" s="9"/>
      <c r="S50" s="9"/>
    </row>
    <row r="51" spans="1:19" ht="12.6" customHeight="1" x14ac:dyDescent="0.25">
      <c r="A51" s="8"/>
      <c r="B51" s="8"/>
      <c r="C51" s="8"/>
      <c r="D51" s="45"/>
      <c r="E51" s="45"/>
      <c r="F51" s="45"/>
      <c r="G51" s="45"/>
      <c r="H51" s="45"/>
      <c r="I51" s="45"/>
      <c r="J51" s="45"/>
      <c r="K51" s="37"/>
      <c r="L51" s="9"/>
      <c r="M51" s="9"/>
      <c r="N51" s="67"/>
      <c r="O51" s="45"/>
      <c r="P51" s="9"/>
      <c r="Q51" s="9"/>
      <c r="R51" s="9"/>
      <c r="S51" s="9"/>
    </row>
    <row r="52" spans="1:19" ht="12.6" customHeight="1" x14ac:dyDescent="0.25">
      <c r="A52" s="8"/>
      <c r="B52" s="8"/>
      <c r="C52" s="8"/>
      <c r="D52" s="45"/>
      <c r="E52" s="45"/>
      <c r="F52" s="45"/>
      <c r="G52" s="45"/>
      <c r="H52" s="45"/>
      <c r="I52" s="45"/>
      <c r="J52" s="45"/>
      <c r="K52" s="37"/>
      <c r="L52" s="9"/>
      <c r="M52" s="9"/>
      <c r="N52" s="67"/>
      <c r="O52" s="45"/>
      <c r="P52" s="9"/>
      <c r="Q52" s="9"/>
      <c r="R52" s="9"/>
      <c r="S52" s="9"/>
    </row>
    <row r="53" spans="1:19" ht="12.6" customHeight="1" x14ac:dyDescent="0.25">
      <c r="A53" s="8"/>
      <c r="B53" s="8"/>
      <c r="C53" s="8"/>
      <c r="D53" s="45"/>
      <c r="E53" s="45"/>
      <c r="F53" s="45"/>
      <c r="G53" s="45"/>
      <c r="H53" s="45"/>
      <c r="I53" s="45"/>
      <c r="J53" s="45"/>
      <c r="K53" s="37"/>
      <c r="L53" s="9"/>
      <c r="M53" s="9"/>
      <c r="N53" s="67"/>
      <c r="O53" s="45"/>
      <c r="P53" s="9"/>
      <c r="Q53" s="9"/>
      <c r="R53" s="9"/>
      <c r="S53" s="9"/>
    </row>
    <row r="54" spans="1:19" ht="12.6" customHeight="1" x14ac:dyDescent="0.25">
      <c r="A54" s="8"/>
      <c r="B54" s="8"/>
      <c r="C54" s="8"/>
      <c r="D54" s="45"/>
      <c r="E54" s="45"/>
      <c r="F54" s="45"/>
      <c r="G54" s="45"/>
      <c r="H54" s="45"/>
      <c r="I54" s="45"/>
      <c r="J54" s="45"/>
      <c r="K54" s="37"/>
      <c r="L54" s="9"/>
      <c r="M54" s="9"/>
      <c r="N54" s="67"/>
      <c r="O54" s="45"/>
      <c r="P54" s="9"/>
      <c r="Q54" s="9"/>
      <c r="R54" s="9"/>
      <c r="S54" s="9"/>
    </row>
    <row r="55" spans="1:19" ht="12.6" customHeight="1" x14ac:dyDescent="0.25">
      <c r="A55" s="8"/>
      <c r="B55" s="8"/>
      <c r="C55" s="8"/>
      <c r="D55" s="45"/>
      <c r="E55" s="45"/>
      <c r="F55" s="45"/>
      <c r="G55" s="45"/>
      <c r="H55" s="45"/>
      <c r="I55" s="45"/>
      <c r="J55" s="45"/>
      <c r="K55" s="37"/>
      <c r="L55" s="9"/>
      <c r="M55" s="9"/>
      <c r="N55" s="67"/>
      <c r="O55" s="45"/>
      <c r="P55" s="9"/>
      <c r="Q55" s="9"/>
      <c r="R55" s="9"/>
      <c r="S55" s="9"/>
    </row>
    <row r="56" spans="1:19" ht="12.6" customHeight="1" x14ac:dyDescent="0.25">
      <c r="A56" s="8"/>
      <c r="B56" s="8"/>
      <c r="C56" s="8"/>
      <c r="D56" s="45"/>
      <c r="E56" s="45"/>
      <c r="F56" s="45"/>
      <c r="G56" s="45"/>
      <c r="H56" s="45"/>
      <c r="I56" s="45"/>
      <c r="J56" s="45"/>
      <c r="K56" s="37"/>
      <c r="L56" s="9"/>
      <c r="M56" s="9"/>
      <c r="N56" s="67"/>
      <c r="O56" s="45"/>
      <c r="P56" s="9"/>
      <c r="Q56" s="9"/>
      <c r="R56" s="9"/>
      <c r="S56" s="9"/>
    </row>
    <row r="57" spans="1:19" ht="12.6" customHeight="1" x14ac:dyDescent="0.25">
      <c r="A57" s="8"/>
      <c r="B57" s="8"/>
      <c r="C57" s="8"/>
      <c r="D57" s="45"/>
      <c r="E57" s="45"/>
      <c r="F57" s="45"/>
      <c r="G57" s="45"/>
      <c r="H57" s="45"/>
      <c r="I57" s="45"/>
      <c r="J57" s="45"/>
      <c r="K57" s="37"/>
      <c r="L57" s="9"/>
      <c r="M57" s="9"/>
      <c r="N57" s="67"/>
      <c r="O57" s="45"/>
      <c r="P57" s="9"/>
      <c r="Q57" s="9"/>
      <c r="R57" s="9"/>
      <c r="S57" s="9"/>
    </row>
    <row r="58" spans="1:19" ht="12.6" customHeight="1" x14ac:dyDescent="0.25">
      <c r="A58" s="8"/>
      <c r="B58" s="8"/>
      <c r="C58" s="8"/>
      <c r="D58" s="45"/>
      <c r="E58" s="45"/>
      <c r="F58" s="45"/>
      <c r="G58" s="45"/>
      <c r="H58" s="45"/>
      <c r="I58" s="45"/>
      <c r="J58" s="45"/>
      <c r="K58" s="37"/>
      <c r="L58" s="9"/>
      <c r="M58" s="9"/>
      <c r="N58" s="67"/>
      <c r="O58" s="45"/>
      <c r="P58" s="9"/>
      <c r="Q58" s="9"/>
      <c r="R58" s="9"/>
      <c r="S58" s="9"/>
    </row>
    <row r="59" spans="1:19" ht="12.6" customHeight="1" x14ac:dyDescent="0.25">
      <c r="A59" s="8"/>
      <c r="B59" s="8"/>
      <c r="C59" s="8"/>
      <c r="D59" s="45"/>
      <c r="E59" s="45"/>
      <c r="F59" s="45"/>
      <c r="G59" s="45"/>
      <c r="H59" s="45"/>
      <c r="I59" s="45"/>
      <c r="J59" s="45"/>
      <c r="K59" s="37"/>
      <c r="L59" s="9"/>
      <c r="M59" s="9"/>
      <c r="N59" s="67"/>
      <c r="O59" s="45"/>
      <c r="P59" s="9"/>
      <c r="Q59" s="9"/>
      <c r="R59" s="9"/>
      <c r="S59" s="9"/>
    </row>
    <row r="60" spans="1:19" ht="12.6" customHeight="1" x14ac:dyDescent="0.25">
      <c r="A60" s="8"/>
      <c r="B60" s="8"/>
      <c r="C60" s="8"/>
      <c r="D60" s="45"/>
      <c r="E60" s="45"/>
      <c r="F60" s="45"/>
      <c r="G60" s="45"/>
      <c r="H60" s="45"/>
      <c r="I60" s="45"/>
      <c r="J60" s="45"/>
      <c r="K60" s="37"/>
      <c r="L60" s="9"/>
      <c r="M60" s="9"/>
      <c r="N60" s="67"/>
      <c r="O60" s="45"/>
      <c r="P60" s="9"/>
      <c r="Q60" s="9"/>
      <c r="R60" s="9"/>
      <c r="S60" s="9"/>
    </row>
    <row r="61" spans="1:19" ht="12.6" customHeight="1" x14ac:dyDescent="0.25">
      <c r="A61" s="8"/>
      <c r="B61" s="8"/>
      <c r="C61" s="8"/>
      <c r="D61" s="45"/>
      <c r="E61" s="45"/>
      <c r="F61" s="45"/>
      <c r="G61" s="45"/>
      <c r="H61" s="45"/>
      <c r="I61" s="45"/>
      <c r="J61" s="45"/>
      <c r="K61" s="37"/>
      <c r="L61" s="9"/>
      <c r="M61" s="9"/>
      <c r="N61" s="67"/>
      <c r="O61" s="45"/>
      <c r="P61" s="9"/>
      <c r="Q61" s="9"/>
      <c r="R61" s="9"/>
      <c r="S61" s="9"/>
    </row>
    <row r="62" spans="1:19" ht="12.6" customHeight="1" x14ac:dyDescent="0.25">
      <c r="A62" s="8"/>
      <c r="B62" s="8"/>
      <c r="C62" s="8"/>
      <c r="D62" s="45"/>
      <c r="E62" s="45"/>
      <c r="F62" s="45"/>
      <c r="G62" s="45"/>
      <c r="H62" s="45"/>
      <c r="I62" s="45"/>
      <c r="J62" s="45"/>
      <c r="K62" s="37"/>
      <c r="L62" s="9"/>
      <c r="M62" s="9"/>
      <c r="N62" s="67"/>
      <c r="O62" s="45"/>
      <c r="P62" s="9"/>
      <c r="Q62" s="9"/>
      <c r="R62" s="9"/>
      <c r="S62" s="9"/>
    </row>
    <row r="63" spans="1:19" ht="12.6" customHeight="1" x14ac:dyDescent="0.25">
      <c r="A63" s="8"/>
      <c r="B63" s="8"/>
      <c r="C63" s="8"/>
      <c r="D63" s="45"/>
      <c r="E63" s="45"/>
      <c r="F63" s="45"/>
      <c r="G63" s="45"/>
      <c r="H63" s="45"/>
      <c r="I63" s="45"/>
      <c r="J63" s="45"/>
      <c r="K63" s="37"/>
      <c r="L63" s="9"/>
      <c r="M63" s="9"/>
      <c r="N63" s="67"/>
      <c r="O63" s="45"/>
      <c r="P63" s="9"/>
      <c r="Q63" s="9"/>
      <c r="R63" s="9"/>
      <c r="S63" s="9"/>
    </row>
  </sheetData>
  <sortState ref="A3:V42">
    <sortCondition descending="1" ref="V3"/>
  </sortState>
  <mergeCells count="3">
    <mergeCell ref="R1:S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T3:U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R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S3:S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V3:V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81"/>
  <sheetViews>
    <sheetView tabSelected="1" zoomScaleNormal="100" workbookViewId="0">
      <pane ySplit="2" topLeftCell="A3" activePane="bottomLeft" state="frozen"/>
      <selection pane="bottomLeft" activeCell="D21" sqref="D21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2.44140625" style="1" customWidth="1"/>
    <col min="11" max="11" width="4.44140625" style="1" customWidth="1"/>
    <col min="12" max="12" width="3.109375" style="1" bestFit="1" customWidth="1"/>
    <col min="13" max="16" width="2.77734375" style="1" bestFit="1" customWidth="1"/>
    <col min="17" max="17" width="2.77734375" style="1" customWidth="1"/>
    <col min="18" max="18" width="4.77734375" style="1" customWidth="1"/>
    <col min="19" max="19" width="7" style="1" bestFit="1" customWidth="1"/>
    <col min="20" max="21" width="5.77734375" style="1" customWidth="1"/>
    <col min="22" max="16384" width="8.88671875" style="1"/>
  </cols>
  <sheetData>
    <row r="1" spans="1:21" s="4" customFormat="1" ht="22.2" customHeight="1" thickBot="1" x14ac:dyDescent="0.3">
      <c r="A1" s="25"/>
      <c r="B1" s="15"/>
      <c r="C1" s="26"/>
      <c r="D1" s="30"/>
      <c r="E1" s="77" t="s">
        <v>35</v>
      </c>
      <c r="F1" s="78"/>
      <c r="G1" s="78"/>
      <c r="H1" s="78"/>
      <c r="I1" s="78"/>
      <c r="J1" s="78"/>
      <c r="K1" s="76">
        <v>2</v>
      </c>
      <c r="L1" s="77" t="s">
        <v>41</v>
      </c>
      <c r="M1" s="78"/>
      <c r="N1" s="78"/>
      <c r="O1" s="78"/>
      <c r="P1" s="78"/>
      <c r="Q1" s="78"/>
      <c r="R1" s="76">
        <v>2</v>
      </c>
      <c r="S1" s="69" t="s">
        <v>42</v>
      </c>
      <c r="T1" s="16" t="s">
        <v>37</v>
      </c>
      <c r="U1" s="16" t="s">
        <v>38</v>
      </c>
    </row>
    <row r="2" spans="1:21" s="5" customFormat="1" ht="11.4" customHeight="1" x14ac:dyDescent="0.25">
      <c r="A2" s="19" t="s">
        <v>29</v>
      </c>
      <c r="B2" s="20" t="s">
        <v>0</v>
      </c>
      <c r="C2" s="27" t="s">
        <v>1</v>
      </c>
      <c r="D2" s="27" t="s">
        <v>31</v>
      </c>
      <c r="E2" s="28">
        <v>8</v>
      </c>
      <c r="F2" s="22">
        <v>9</v>
      </c>
      <c r="G2" s="22">
        <v>10</v>
      </c>
      <c r="H2" s="22">
        <v>11</v>
      </c>
      <c r="I2" s="22">
        <v>12</v>
      </c>
      <c r="J2" s="73" t="s">
        <v>127</v>
      </c>
      <c r="K2" s="23" t="s">
        <v>30</v>
      </c>
      <c r="L2" s="21">
        <v>8</v>
      </c>
      <c r="M2" s="22">
        <v>9</v>
      </c>
      <c r="N2" s="22">
        <v>10</v>
      </c>
      <c r="O2" s="22">
        <v>11</v>
      </c>
      <c r="P2" s="22">
        <v>12</v>
      </c>
      <c r="Q2" s="73" t="s">
        <v>127</v>
      </c>
      <c r="R2" s="23" t="s">
        <v>30</v>
      </c>
      <c r="S2" s="21" t="s">
        <v>33</v>
      </c>
      <c r="T2" s="16" t="s">
        <v>32</v>
      </c>
      <c r="U2" s="16" t="s">
        <v>32</v>
      </c>
    </row>
    <row r="3" spans="1:21" ht="12.6" customHeight="1" x14ac:dyDescent="0.25">
      <c r="A3" s="17" t="s">
        <v>46</v>
      </c>
      <c r="B3" s="3" t="s">
        <v>44</v>
      </c>
      <c r="C3" s="11" t="s">
        <v>45</v>
      </c>
      <c r="D3" s="18">
        <v>95.833333333333343</v>
      </c>
      <c r="E3" s="29">
        <v>2</v>
      </c>
      <c r="F3" s="7">
        <v>2</v>
      </c>
      <c r="G3" s="7"/>
      <c r="H3" s="7"/>
      <c r="I3" s="7"/>
      <c r="J3" s="36"/>
      <c r="K3" s="13">
        <f>SUM(E3:I3)*50/(K$1-J3)</f>
        <v>100</v>
      </c>
      <c r="L3" s="12">
        <v>100</v>
      </c>
      <c r="M3" s="6">
        <v>90</v>
      </c>
      <c r="N3" s="6"/>
      <c r="O3" s="6"/>
      <c r="P3" s="6"/>
      <c r="Q3" s="36"/>
      <c r="R3" s="13">
        <f>SUM(L3:P3)/(R$1-Q3)</f>
        <v>95</v>
      </c>
      <c r="S3" s="6"/>
      <c r="T3" s="18">
        <f>K3*0.2+R3*0.3+S3*0.5</f>
        <v>48.5</v>
      </c>
      <c r="U3" s="18"/>
    </row>
    <row r="4" spans="1:21" ht="12.6" customHeight="1" x14ac:dyDescent="0.25">
      <c r="A4" s="17" t="s">
        <v>91</v>
      </c>
      <c r="B4" s="3" t="s">
        <v>92</v>
      </c>
      <c r="C4" s="11" t="s">
        <v>34</v>
      </c>
      <c r="D4" s="18">
        <v>90.933333333333337</v>
      </c>
      <c r="E4" s="29">
        <v>2</v>
      </c>
      <c r="F4" s="7">
        <v>0</v>
      </c>
      <c r="G4" s="7"/>
      <c r="H4" s="7"/>
      <c r="I4" s="7"/>
      <c r="J4" s="36"/>
      <c r="K4" s="13">
        <f>SUM(E4:I4)*50/(K$1-J4)</f>
        <v>50</v>
      </c>
      <c r="L4" s="12">
        <v>100</v>
      </c>
      <c r="M4" s="6">
        <v>0</v>
      </c>
      <c r="N4" s="6"/>
      <c r="O4" s="6"/>
      <c r="P4" s="6"/>
      <c r="Q4" s="36"/>
      <c r="R4" s="13">
        <f>SUM(L4:P4)/(R$1-Q4)</f>
        <v>50</v>
      </c>
      <c r="S4" s="6"/>
      <c r="T4" s="18">
        <f>K4*0.2+R4*0.3+S4*0.5</f>
        <v>25</v>
      </c>
      <c r="U4" s="18"/>
    </row>
    <row r="5" spans="1:21" ht="12.6" customHeight="1" x14ac:dyDescent="0.25">
      <c r="A5" s="17" t="s">
        <v>82</v>
      </c>
      <c r="B5" s="3" t="s">
        <v>83</v>
      </c>
      <c r="C5" s="11" t="s">
        <v>84</v>
      </c>
      <c r="D5" s="18">
        <v>90.15</v>
      </c>
      <c r="E5" s="29">
        <v>2</v>
      </c>
      <c r="F5" s="7">
        <v>2</v>
      </c>
      <c r="G5" s="7"/>
      <c r="H5" s="7"/>
      <c r="I5" s="7"/>
      <c r="J5" s="36"/>
      <c r="K5" s="13">
        <f>SUM(E5:I5)*50/(K$1-J5)</f>
        <v>100</v>
      </c>
      <c r="L5" s="12">
        <v>75</v>
      </c>
      <c r="M5" s="6">
        <v>100</v>
      </c>
      <c r="N5" s="6"/>
      <c r="O5" s="6"/>
      <c r="P5" s="6"/>
      <c r="Q5" s="36"/>
      <c r="R5" s="13">
        <f>SUM(L5:P5)/(R$1-Q5)</f>
        <v>87.5</v>
      </c>
      <c r="S5" s="6"/>
      <c r="T5" s="18">
        <f>K5*0.2+R5*0.3+S5*0.5</f>
        <v>46.25</v>
      </c>
      <c r="U5" s="18"/>
    </row>
    <row r="6" spans="1:21" ht="12.6" customHeight="1" x14ac:dyDescent="0.25">
      <c r="A6" s="17" t="s">
        <v>105</v>
      </c>
      <c r="B6" s="3" t="s">
        <v>106</v>
      </c>
      <c r="C6" s="11" t="s">
        <v>107</v>
      </c>
      <c r="D6" s="18">
        <v>88.63333333333334</v>
      </c>
      <c r="E6" s="29">
        <v>2</v>
      </c>
      <c r="F6" s="7">
        <v>2</v>
      </c>
      <c r="G6" s="7"/>
      <c r="H6" s="7"/>
      <c r="I6" s="7"/>
      <c r="J6" s="36"/>
      <c r="K6" s="13">
        <f>SUM(E6:I6)*50/(K$1-J6)</f>
        <v>100</v>
      </c>
      <c r="L6" s="12">
        <v>100</v>
      </c>
      <c r="M6" s="6">
        <v>100</v>
      </c>
      <c r="N6" s="6"/>
      <c r="O6" s="6"/>
      <c r="P6" s="6"/>
      <c r="Q6" s="36"/>
      <c r="R6" s="13">
        <f>SUM(L6:P6)/(R$1-Q6)</f>
        <v>100</v>
      </c>
      <c r="S6" s="6"/>
      <c r="T6" s="18">
        <f>K6*0.2+R6*0.3+S6*0.5</f>
        <v>50</v>
      </c>
      <c r="U6" s="18"/>
    </row>
    <row r="7" spans="1:21" ht="12.6" customHeight="1" x14ac:dyDescent="0.25">
      <c r="A7" s="17" t="s">
        <v>49</v>
      </c>
      <c r="B7" s="3" t="s">
        <v>47</v>
      </c>
      <c r="C7" s="11" t="s">
        <v>48</v>
      </c>
      <c r="D7" s="18">
        <v>88.4</v>
      </c>
      <c r="E7" s="29">
        <v>2</v>
      </c>
      <c r="F7" s="7">
        <v>2</v>
      </c>
      <c r="G7" s="7"/>
      <c r="H7" s="7"/>
      <c r="I7" s="7"/>
      <c r="J7" s="36"/>
      <c r="K7" s="13">
        <f>SUM(E7:I7)*50/(K$1-J7)</f>
        <v>100</v>
      </c>
      <c r="L7" s="12">
        <v>100</v>
      </c>
      <c r="M7" s="6">
        <v>90</v>
      </c>
      <c r="N7" s="6"/>
      <c r="O7" s="6"/>
      <c r="P7" s="6"/>
      <c r="Q7" s="36"/>
      <c r="R7" s="13">
        <f>SUM(L7:P7)/(R$1-Q7)</f>
        <v>95</v>
      </c>
      <c r="S7" s="6"/>
      <c r="T7" s="18">
        <f>K7*0.2+R7*0.3+S7*0.5</f>
        <v>48.5</v>
      </c>
      <c r="U7" s="18"/>
    </row>
    <row r="8" spans="1:21" ht="12.6" customHeight="1" x14ac:dyDescent="0.25">
      <c r="A8" s="17" t="s">
        <v>57</v>
      </c>
      <c r="B8" s="3" t="s">
        <v>7</v>
      </c>
      <c r="C8" s="11" t="s">
        <v>58</v>
      </c>
      <c r="D8" s="18">
        <v>86.26666666666668</v>
      </c>
      <c r="E8" s="29">
        <v>2</v>
      </c>
      <c r="F8" s="7">
        <v>2</v>
      </c>
      <c r="G8" s="7"/>
      <c r="H8" s="7"/>
      <c r="I8" s="7"/>
      <c r="J8" s="36"/>
      <c r="K8" s="13">
        <f>SUM(E8:I8)*50/(K$1-J8)</f>
        <v>100</v>
      </c>
      <c r="L8" s="12">
        <v>50</v>
      </c>
      <c r="M8" s="6">
        <v>95</v>
      </c>
      <c r="N8" s="6"/>
      <c r="O8" s="6"/>
      <c r="P8" s="6"/>
      <c r="Q8" s="36"/>
      <c r="R8" s="13">
        <f>SUM(L8:P8)/(R$1-Q8)</f>
        <v>72.5</v>
      </c>
      <c r="S8" s="6"/>
      <c r="T8" s="18">
        <f>K8*0.2+R8*0.3+S8*0.5</f>
        <v>41.75</v>
      </c>
      <c r="U8" s="18"/>
    </row>
    <row r="9" spans="1:21" ht="12.6" customHeight="1" x14ac:dyDescent="0.25">
      <c r="A9" s="17" t="s">
        <v>93</v>
      </c>
      <c r="B9" s="3" t="s">
        <v>94</v>
      </c>
      <c r="C9" s="11" t="s">
        <v>95</v>
      </c>
      <c r="D9" s="18">
        <v>85.15</v>
      </c>
      <c r="E9" s="29">
        <v>2</v>
      </c>
      <c r="F9" s="7">
        <v>2</v>
      </c>
      <c r="G9" s="7"/>
      <c r="H9" s="7"/>
      <c r="I9" s="7"/>
      <c r="J9" s="36"/>
      <c r="K9" s="13">
        <f>SUM(E9:I9)*50/(K$1-J9)</f>
        <v>100</v>
      </c>
      <c r="L9" s="12">
        <v>100</v>
      </c>
      <c r="M9" s="6">
        <v>100</v>
      </c>
      <c r="N9" s="6"/>
      <c r="O9" s="6"/>
      <c r="P9" s="6"/>
      <c r="Q9" s="36"/>
      <c r="R9" s="13">
        <f>SUM(L9:P9)/(R$1-Q9)</f>
        <v>100</v>
      </c>
      <c r="S9" s="6"/>
      <c r="T9" s="18">
        <f>K9*0.2+R9*0.3+S9*0.5</f>
        <v>50</v>
      </c>
      <c r="U9" s="18"/>
    </row>
    <row r="10" spans="1:21" ht="12.6" customHeight="1" x14ac:dyDescent="0.25">
      <c r="A10" s="17" t="s">
        <v>51</v>
      </c>
      <c r="B10" s="3" t="s">
        <v>52</v>
      </c>
      <c r="C10" s="11" t="s">
        <v>53</v>
      </c>
      <c r="D10" s="18">
        <v>82.275000000000006</v>
      </c>
      <c r="E10" s="29">
        <v>2</v>
      </c>
      <c r="F10" s="7">
        <v>2</v>
      </c>
      <c r="G10" s="7"/>
      <c r="H10" s="7"/>
      <c r="I10" s="7"/>
      <c r="J10" s="36"/>
      <c r="K10" s="13">
        <f>SUM(E10:I10)*50/(K$1-J10)</f>
        <v>100</v>
      </c>
      <c r="L10" s="12">
        <v>100</v>
      </c>
      <c r="M10" s="6">
        <v>95</v>
      </c>
      <c r="N10" s="6"/>
      <c r="O10" s="6"/>
      <c r="P10" s="6"/>
      <c r="Q10" s="36"/>
      <c r="R10" s="13">
        <f>SUM(L10:P10)/(R$1-Q10)</f>
        <v>97.5</v>
      </c>
      <c r="S10" s="6"/>
      <c r="T10" s="18">
        <f>K10*0.2+R10*0.3+S10*0.5</f>
        <v>49.25</v>
      </c>
      <c r="U10" s="18"/>
    </row>
    <row r="11" spans="1:21" ht="12.6" customHeight="1" x14ac:dyDescent="0.25">
      <c r="A11" s="17" t="s">
        <v>123</v>
      </c>
      <c r="B11" s="3" t="s">
        <v>124</v>
      </c>
      <c r="C11" s="11" t="s">
        <v>25</v>
      </c>
      <c r="D11" s="18">
        <v>81.349999999999994</v>
      </c>
      <c r="E11" s="74" t="s">
        <v>127</v>
      </c>
      <c r="F11" s="7">
        <v>2</v>
      </c>
      <c r="G11" s="7"/>
      <c r="H11" s="7"/>
      <c r="I11" s="7"/>
      <c r="J11" s="36">
        <v>1</v>
      </c>
      <c r="K11" s="13">
        <f>SUM(E11:I11)*50/(K$1-J11)</f>
        <v>100</v>
      </c>
      <c r="L11" s="75" t="s">
        <v>127</v>
      </c>
      <c r="M11" s="6">
        <v>100</v>
      </c>
      <c r="N11" s="6"/>
      <c r="O11" s="6"/>
      <c r="P11" s="6"/>
      <c r="Q11" s="36">
        <v>1</v>
      </c>
      <c r="R11" s="13">
        <f>SUM(L11:P11)/(R$1-Q11)</f>
        <v>100</v>
      </c>
      <c r="S11" s="6"/>
      <c r="T11" s="18">
        <f>K11*0.2+R11*0.3+S11*0.5</f>
        <v>50</v>
      </c>
      <c r="U11" s="18"/>
    </row>
    <row r="12" spans="1:21" ht="12.6" customHeight="1" x14ac:dyDescent="0.25">
      <c r="A12" s="17" t="s">
        <v>96</v>
      </c>
      <c r="B12" s="3" t="s">
        <v>97</v>
      </c>
      <c r="C12" s="11" t="s">
        <v>98</v>
      </c>
      <c r="D12" s="18">
        <v>79.033333333333331</v>
      </c>
      <c r="E12" s="29">
        <v>1.9</v>
      </c>
      <c r="F12" s="7">
        <v>2</v>
      </c>
      <c r="G12" s="7"/>
      <c r="H12" s="7"/>
      <c r="I12" s="7"/>
      <c r="J12" s="36"/>
      <c r="K12" s="13">
        <f>SUM(E12:I12)*50/(K$1-J12)</f>
        <v>97.5</v>
      </c>
      <c r="L12" s="12">
        <v>100</v>
      </c>
      <c r="M12" s="6">
        <v>60</v>
      </c>
      <c r="N12" s="6"/>
      <c r="O12" s="6"/>
      <c r="P12" s="6"/>
      <c r="Q12" s="36"/>
      <c r="R12" s="13">
        <f>SUM(L12:P12)/(R$1-Q12)</f>
        <v>80</v>
      </c>
      <c r="S12" s="6"/>
      <c r="T12" s="18">
        <f>K12*0.2+R12*0.3+S12*0.5</f>
        <v>43.5</v>
      </c>
      <c r="U12" s="18"/>
    </row>
    <row r="13" spans="1:21" ht="12.6" customHeight="1" x14ac:dyDescent="0.25">
      <c r="A13" s="17" t="s">
        <v>99</v>
      </c>
      <c r="B13" s="3" t="s">
        <v>100</v>
      </c>
      <c r="C13" s="11" t="s">
        <v>101</v>
      </c>
      <c r="D13" s="18">
        <v>78.233333333333334</v>
      </c>
      <c r="E13" s="29">
        <v>2</v>
      </c>
      <c r="F13" s="7">
        <v>2</v>
      </c>
      <c r="G13" s="7"/>
      <c r="H13" s="7"/>
      <c r="I13" s="7"/>
      <c r="J13" s="36"/>
      <c r="K13" s="13">
        <f>SUM(E13:I13)*50/(K$1-J13)</f>
        <v>100</v>
      </c>
      <c r="L13" s="12">
        <v>100</v>
      </c>
      <c r="M13" s="6">
        <v>100</v>
      </c>
      <c r="N13" s="6"/>
      <c r="O13" s="6"/>
      <c r="P13" s="6"/>
      <c r="Q13" s="36"/>
      <c r="R13" s="13">
        <f>SUM(L13:P13)/(R$1-Q13)</f>
        <v>100</v>
      </c>
      <c r="S13" s="6"/>
      <c r="T13" s="18">
        <f>K13*0.2+R13*0.3+S13*0.5</f>
        <v>50</v>
      </c>
      <c r="U13" s="18"/>
    </row>
    <row r="14" spans="1:21" ht="12.6" customHeight="1" x14ac:dyDescent="0.25">
      <c r="A14" s="17" t="s">
        <v>110</v>
      </c>
      <c r="B14" s="3" t="s">
        <v>111</v>
      </c>
      <c r="C14" s="11" t="s">
        <v>112</v>
      </c>
      <c r="D14" s="18">
        <v>75.983333333333334</v>
      </c>
      <c r="E14" s="29">
        <v>2</v>
      </c>
      <c r="F14" s="7">
        <v>2</v>
      </c>
      <c r="G14" s="7"/>
      <c r="H14" s="7"/>
      <c r="I14" s="7"/>
      <c r="J14" s="36"/>
      <c r="K14" s="13">
        <f>SUM(E14:I14)*50/(K$1-J14)</f>
        <v>100</v>
      </c>
      <c r="L14" s="12">
        <v>100</v>
      </c>
      <c r="M14" s="6">
        <v>95</v>
      </c>
      <c r="N14" s="6"/>
      <c r="O14" s="6"/>
      <c r="P14" s="6"/>
      <c r="Q14" s="36"/>
      <c r="R14" s="13">
        <f>SUM(L14:P14)/(R$1-Q14)</f>
        <v>97.5</v>
      </c>
      <c r="S14" s="6"/>
      <c r="T14" s="18">
        <f>K14*0.2+R14*0.3+S14*0.5</f>
        <v>49.25</v>
      </c>
      <c r="U14" s="18"/>
    </row>
    <row r="15" spans="1:21" ht="12.6" customHeight="1" x14ac:dyDescent="0.25">
      <c r="A15" s="17" t="s">
        <v>59</v>
      </c>
      <c r="B15" s="3" t="s">
        <v>60</v>
      </c>
      <c r="C15" s="11" t="s">
        <v>61</v>
      </c>
      <c r="D15" s="18">
        <v>75.666666666666671</v>
      </c>
      <c r="E15" s="29">
        <v>0</v>
      </c>
      <c r="F15" s="7">
        <v>2</v>
      </c>
      <c r="G15" s="7"/>
      <c r="H15" s="7"/>
      <c r="I15" s="7"/>
      <c r="J15" s="36"/>
      <c r="K15" s="13">
        <f>SUM(E15:I15)*50/(K$1-J15)</f>
        <v>50</v>
      </c>
      <c r="L15" s="12">
        <v>0</v>
      </c>
      <c r="M15" s="6">
        <v>85</v>
      </c>
      <c r="N15" s="6"/>
      <c r="O15" s="6"/>
      <c r="P15" s="6"/>
      <c r="Q15" s="36"/>
      <c r="R15" s="13">
        <f>SUM(L15:P15)/(R$1-Q15)</f>
        <v>42.5</v>
      </c>
      <c r="S15" s="6"/>
      <c r="T15" s="18">
        <f>K15*0.2+R15*0.3+S15*0.5</f>
        <v>22.75</v>
      </c>
      <c r="U15" s="18"/>
    </row>
    <row r="16" spans="1:21" ht="12.6" customHeight="1" x14ac:dyDescent="0.25">
      <c r="A16" s="17" t="s">
        <v>85</v>
      </c>
      <c r="B16" s="3" t="s">
        <v>86</v>
      </c>
      <c r="C16" s="11" t="s">
        <v>87</v>
      </c>
      <c r="D16" s="18">
        <v>75.366666666666674</v>
      </c>
      <c r="E16" s="29">
        <v>1.9</v>
      </c>
      <c r="F16" s="7">
        <v>2</v>
      </c>
      <c r="G16" s="7"/>
      <c r="H16" s="7"/>
      <c r="I16" s="7"/>
      <c r="J16" s="36"/>
      <c r="K16" s="13">
        <f>SUM(E16:I16)*50/(K$1-J16)</f>
        <v>97.5</v>
      </c>
      <c r="L16" s="12">
        <v>100</v>
      </c>
      <c r="M16" s="6">
        <v>100</v>
      </c>
      <c r="N16" s="6"/>
      <c r="O16" s="6"/>
      <c r="P16" s="6"/>
      <c r="Q16" s="36"/>
      <c r="R16" s="13">
        <f>SUM(L16:P16)/(R$1-Q16)</f>
        <v>100</v>
      </c>
      <c r="S16" s="6"/>
      <c r="T16" s="18">
        <f>K16*0.2+R16*0.3+S16*0.5</f>
        <v>49.5</v>
      </c>
      <c r="U16" s="18"/>
    </row>
    <row r="17" spans="1:21" ht="12.6" customHeight="1" x14ac:dyDescent="0.25">
      <c r="A17" s="17" t="s">
        <v>113</v>
      </c>
      <c r="B17" s="3" t="s">
        <v>44</v>
      </c>
      <c r="C17" s="11" t="s">
        <v>112</v>
      </c>
      <c r="D17" s="18">
        <v>75.25</v>
      </c>
      <c r="E17" s="29">
        <v>2</v>
      </c>
      <c r="F17" s="7">
        <v>0</v>
      </c>
      <c r="G17" s="7"/>
      <c r="H17" s="7"/>
      <c r="I17" s="7"/>
      <c r="J17" s="36"/>
      <c r="K17" s="13">
        <f>SUM(E17:I17)*50/(K$1-J17)</f>
        <v>50</v>
      </c>
      <c r="L17" s="12">
        <v>100</v>
      </c>
      <c r="M17" s="6">
        <v>0</v>
      </c>
      <c r="N17" s="6"/>
      <c r="O17" s="6"/>
      <c r="P17" s="6"/>
      <c r="Q17" s="36"/>
      <c r="R17" s="13">
        <f>SUM(L17:P17)/(R$1-Q17)</f>
        <v>50</v>
      </c>
      <c r="S17" s="6"/>
      <c r="T17" s="18">
        <f>K17*0.2+R17*0.3+S17*0.5</f>
        <v>25</v>
      </c>
      <c r="U17" s="18"/>
    </row>
    <row r="18" spans="1:21" ht="12.6" customHeight="1" x14ac:dyDescent="0.25">
      <c r="A18" s="17" t="s">
        <v>79</v>
      </c>
      <c r="B18" s="3" t="s">
        <v>80</v>
      </c>
      <c r="C18" s="11" t="s">
        <v>81</v>
      </c>
      <c r="D18" s="18">
        <v>73.716666666666669</v>
      </c>
      <c r="E18" s="29">
        <v>2</v>
      </c>
      <c r="F18" s="7">
        <v>2</v>
      </c>
      <c r="G18" s="7"/>
      <c r="H18" s="7"/>
      <c r="I18" s="7"/>
      <c r="J18" s="36"/>
      <c r="K18" s="13">
        <f>SUM(E18:I18)*50/(K$1-J18)</f>
        <v>100</v>
      </c>
      <c r="L18" s="12">
        <v>100</v>
      </c>
      <c r="M18" s="6">
        <v>100</v>
      </c>
      <c r="N18" s="6"/>
      <c r="O18" s="6"/>
      <c r="P18" s="6"/>
      <c r="Q18" s="36"/>
      <c r="R18" s="13">
        <f>SUM(L18:P18)/(R$1-Q18)</f>
        <v>100</v>
      </c>
      <c r="S18" s="6"/>
      <c r="T18" s="18">
        <f>K18*0.2+R18*0.3+S18*0.5</f>
        <v>50</v>
      </c>
      <c r="U18" s="18"/>
    </row>
    <row r="19" spans="1:21" ht="12.6" customHeight="1" x14ac:dyDescent="0.25">
      <c r="A19" s="17" t="s">
        <v>54</v>
      </c>
      <c r="B19" s="3" t="s">
        <v>55</v>
      </c>
      <c r="C19" s="11" t="s">
        <v>56</v>
      </c>
      <c r="D19" s="18">
        <v>70.325000000000003</v>
      </c>
      <c r="E19" s="29">
        <v>0</v>
      </c>
      <c r="F19" s="32">
        <v>2</v>
      </c>
      <c r="G19" s="7"/>
      <c r="H19" s="7"/>
      <c r="I19" s="7"/>
      <c r="J19" s="36"/>
      <c r="K19" s="13">
        <f>SUM(E19:I19)*50/(K$1-J19)</f>
        <v>50</v>
      </c>
      <c r="L19" s="12">
        <v>0</v>
      </c>
      <c r="M19" s="6">
        <v>60</v>
      </c>
      <c r="N19" s="6"/>
      <c r="O19" s="6"/>
      <c r="P19" s="6"/>
      <c r="Q19" s="36"/>
      <c r="R19" s="13">
        <f>SUM(L19:P19)/(R$1-Q19)</f>
        <v>30</v>
      </c>
      <c r="S19" s="6"/>
      <c r="T19" s="18">
        <f>K19*0.2+R19*0.3+S19*0.5</f>
        <v>19</v>
      </c>
      <c r="U19" s="18"/>
    </row>
    <row r="20" spans="1:21" ht="12.6" customHeight="1" x14ac:dyDescent="0.25">
      <c r="A20" s="17" t="s">
        <v>64</v>
      </c>
      <c r="B20" s="3" t="s">
        <v>65</v>
      </c>
      <c r="C20" s="11" t="s">
        <v>66</v>
      </c>
      <c r="D20" s="18">
        <v>67</v>
      </c>
      <c r="E20" s="29">
        <v>0</v>
      </c>
      <c r="F20" s="7">
        <v>1.7</v>
      </c>
      <c r="G20" s="7"/>
      <c r="H20" s="7"/>
      <c r="I20" s="7"/>
      <c r="J20" s="36"/>
      <c r="K20" s="13">
        <f>SUM(E20:I20)*50/(K$1-J20)</f>
        <v>42.5</v>
      </c>
      <c r="L20" s="12">
        <v>0</v>
      </c>
      <c r="M20" s="6">
        <v>60</v>
      </c>
      <c r="N20" s="6"/>
      <c r="O20" s="6"/>
      <c r="P20" s="6"/>
      <c r="Q20" s="36"/>
      <c r="R20" s="13">
        <f>SUM(L20:P20)/(R$1-Q20)</f>
        <v>30</v>
      </c>
      <c r="S20" s="6"/>
      <c r="T20" s="18">
        <f>K20*0.2+R20*0.3+S20*0.5</f>
        <v>17.5</v>
      </c>
      <c r="U20" s="18"/>
    </row>
    <row r="21" spans="1:21" ht="12.6" customHeight="1" x14ac:dyDescent="0.25">
      <c r="A21" s="17" t="s">
        <v>26</v>
      </c>
      <c r="B21" s="3" t="s">
        <v>27</v>
      </c>
      <c r="C21" s="11" t="s">
        <v>28</v>
      </c>
      <c r="D21" s="18">
        <v>65.7</v>
      </c>
      <c r="E21" s="29">
        <v>2</v>
      </c>
      <c r="F21" s="7">
        <v>0</v>
      </c>
      <c r="G21" s="7"/>
      <c r="H21" s="7"/>
      <c r="I21" s="7"/>
      <c r="J21" s="36"/>
      <c r="K21" s="13">
        <f>SUM(E21:I21)*50/(K$1-J21)</f>
        <v>50</v>
      </c>
      <c r="L21" s="12">
        <v>50</v>
      </c>
      <c r="M21" s="6">
        <v>0</v>
      </c>
      <c r="N21" s="6"/>
      <c r="O21" s="6"/>
      <c r="P21" s="6"/>
      <c r="Q21" s="36"/>
      <c r="R21" s="13">
        <f>SUM(L21:P21)/(R$1-Q21)</f>
        <v>25</v>
      </c>
      <c r="S21" s="6"/>
      <c r="T21" s="18">
        <f>K21*0.2+R21*0.3+S21*0.5</f>
        <v>17.5</v>
      </c>
      <c r="U21" s="18"/>
    </row>
    <row r="22" spans="1:21" ht="12.6" customHeight="1" x14ac:dyDescent="0.25">
      <c r="A22" s="17" t="s">
        <v>108</v>
      </c>
      <c r="B22" s="3" t="s">
        <v>114</v>
      </c>
      <c r="C22" s="11" t="s">
        <v>115</v>
      </c>
      <c r="D22" s="18">
        <v>55.733333333333334</v>
      </c>
      <c r="E22" s="29">
        <v>2</v>
      </c>
      <c r="F22" s="7">
        <v>2</v>
      </c>
      <c r="G22" s="7"/>
      <c r="H22" s="7"/>
      <c r="I22" s="7"/>
      <c r="J22" s="36"/>
      <c r="K22" s="13">
        <f>SUM(E22:I22)*50/(K$1-J22)</f>
        <v>100</v>
      </c>
      <c r="L22" s="12">
        <v>100</v>
      </c>
      <c r="M22" s="6">
        <v>60</v>
      </c>
      <c r="N22" s="6"/>
      <c r="O22" s="6"/>
      <c r="P22" s="6"/>
      <c r="Q22" s="36"/>
      <c r="R22" s="13">
        <f>SUM(L22:P22)/(R$1-Q22)</f>
        <v>80</v>
      </c>
      <c r="S22" s="6"/>
      <c r="T22" s="18">
        <f>K22*0.2+R22*0.3+S22*0.5</f>
        <v>44</v>
      </c>
      <c r="U22" s="18"/>
    </row>
    <row r="23" spans="1:21" ht="12.6" customHeight="1" x14ac:dyDescent="0.25">
      <c r="A23" s="17" t="s">
        <v>67</v>
      </c>
      <c r="B23" s="3" t="s">
        <v>68</v>
      </c>
      <c r="C23" s="11" t="s">
        <v>69</v>
      </c>
      <c r="D23" s="18">
        <v>54.933333333333337</v>
      </c>
      <c r="E23" s="29">
        <v>2</v>
      </c>
      <c r="F23" s="7">
        <v>0</v>
      </c>
      <c r="G23" s="7"/>
      <c r="H23" s="7"/>
      <c r="I23" s="7"/>
      <c r="J23" s="36"/>
      <c r="K23" s="13">
        <f>SUM(E23:I23)*50/(K$1-J23)</f>
        <v>50</v>
      </c>
      <c r="L23" s="12">
        <v>75</v>
      </c>
      <c r="M23" s="6">
        <v>0</v>
      </c>
      <c r="N23" s="6"/>
      <c r="O23" s="6"/>
      <c r="P23" s="6"/>
      <c r="Q23" s="36"/>
      <c r="R23" s="13">
        <f>SUM(L23:P23)/(R$1-Q23)</f>
        <v>37.5</v>
      </c>
      <c r="S23" s="6"/>
      <c r="T23" s="18">
        <f>K23*0.2+R23*0.3+S23*0.5</f>
        <v>21.25</v>
      </c>
      <c r="U23" s="18"/>
    </row>
    <row r="24" spans="1:21" ht="12.6" customHeight="1" x14ac:dyDescent="0.25">
      <c r="A24" s="17" t="s">
        <v>15</v>
      </c>
      <c r="B24" s="3" t="s">
        <v>16</v>
      </c>
      <c r="C24" s="11" t="s">
        <v>17</v>
      </c>
      <c r="D24" s="18">
        <v>42.533333333333339</v>
      </c>
      <c r="E24" s="29">
        <v>2</v>
      </c>
      <c r="F24" s="7">
        <v>2</v>
      </c>
      <c r="G24" s="7"/>
      <c r="H24" s="7"/>
      <c r="I24" s="7"/>
      <c r="J24" s="36"/>
      <c r="K24" s="13">
        <f>SUM(E24:I24)*50/(K$1-J24)</f>
        <v>100</v>
      </c>
      <c r="L24" s="12">
        <v>100</v>
      </c>
      <c r="M24" s="6">
        <v>95</v>
      </c>
      <c r="N24" s="6"/>
      <c r="O24" s="6"/>
      <c r="P24" s="6"/>
      <c r="Q24" s="36"/>
      <c r="R24" s="13">
        <f>SUM(L24:P24)/(R$1-Q24)</f>
        <v>97.5</v>
      </c>
      <c r="S24" s="6"/>
      <c r="T24" s="18">
        <f>K24*0.2+R24*0.3+S24*0.5</f>
        <v>49.25</v>
      </c>
      <c r="U24" s="18"/>
    </row>
    <row r="25" spans="1:21" ht="12.6" customHeight="1" x14ac:dyDescent="0.25">
      <c r="A25" s="17" t="s">
        <v>118</v>
      </c>
      <c r="B25" s="3" t="s">
        <v>119</v>
      </c>
      <c r="C25" s="11" t="s">
        <v>6</v>
      </c>
      <c r="D25" s="18">
        <v>42.150000000000006</v>
      </c>
      <c r="E25" s="29">
        <v>1.5</v>
      </c>
      <c r="F25" s="7">
        <v>0</v>
      </c>
      <c r="G25" s="7"/>
      <c r="H25" s="7"/>
      <c r="I25" s="7"/>
      <c r="J25" s="36"/>
      <c r="K25" s="13">
        <f>SUM(E25:I25)*50/(K$1-J25)</f>
        <v>37.5</v>
      </c>
      <c r="L25" s="12">
        <v>50</v>
      </c>
      <c r="M25" s="6">
        <v>0</v>
      </c>
      <c r="N25" s="6"/>
      <c r="O25" s="6"/>
      <c r="P25" s="6"/>
      <c r="Q25" s="36"/>
      <c r="R25" s="13">
        <f>SUM(L25:P25)/(R$1-Q25)</f>
        <v>25</v>
      </c>
      <c r="S25" s="6"/>
      <c r="T25" s="18">
        <f>K25*0.2+R25*0.3+S25*0.5</f>
        <v>15</v>
      </c>
      <c r="U25" s="18"/>
    </row>
    <row r="26" spans="1:21" ht="12.6" customHeight="1" x14ac:dyDescent="0.25">
      <c r="A26" s="17" t="s">
        <v>76</v>
      </c>
      <c r="B26" s="3" t="s">
        <v>77</v>
      </c>
      <c r="C26" s="11" t="s">
        <v>78</v>
      </c>
      <c r="D26" s="18">
        <v>39.333333333333336</v>
      </c>
      <c r="E26" s="29">
        <v>0</v>
      </c>
      <c r="F26" s="7">
        <v>0</v>
      </c>
      <c r="G26" s="7"/>
      <c r="H26" s="7"/>
      <c r="I26" s="7"/>
      <c r="J26" s="36"/>
      <c r="K26" s="13">
        <f>SUM(E26:I26)*50/(K$1-J26)</f>
        <v>0</v>
      </c>
      <c r="L26" s="12">
        <v>0</v>
      </c>
      <c r="M26" s="6">
        <v>0</v>
      </c>
      <c r="N26" s="6"/>
      <c r="O26" s="6"/>
      <c r="P26" s="6"/>
      <c r="Q26" s="36"/>
      <c r="R26" s="13">
        <f>SUM(L26:P26)/(R$1-Q26)</f>
        <v>0</v>
      </c>
      <c r="S26" s="6"/>
      <c r="T26" s="18">
        <f>K26*0.2+R26*0.3+S26*0.5</f>
        <v>0</v>
      </c>
      <c r="U26" s="18"/>
    </row>
    <row r="27" spans="1:21" ht="12.6" customHeight="1" x14ac:dyDescent="0.25">
      <c r="A27" s="17" t="s">
        <v>126</v>
      </c>
      <c r="B27" s="3" t="s">
        <v>125</v>
      </c>
      <c r="C27" s="11" t="s">
        <v>3</v>
      </c>
      <c r="D27" s="18">
        <v>24.200000000000003</v>
      </c>
      <c r="E27" s="29">
        <v>0</v>
      </c>
      <c r="F27" s="7">
        <v>0</v>
      </c>
      <c r="G27" s="7"/>
      <c r="H27" s="7"/>
      <c r="I27" s="7"/>
      <c r="J27" s="36"/>
      <c r="K27" s="13">
        <f>SUM(E27:I27)*50/(K$1-J27)</f>
        <v>0</v>
      </c>
      <c r="L27" s="12">
        <v>0</v>
      </c>
      <c r="M27" s="6">
        <v>0</v>
      </c>
      <c r="N27" s="6"/>
      <c r="O27" s="6"/>
      <c r="P27" s="6"/>
      <c r="Q27" s="36"/>
      <c r="R27" s="13">
        <f>SUM(L27:P27)/(R$1-Q27)</f>
        <v>0</v>
      </c>
      <c r="S27" s="6"/>
      <c r="T27" s="18">
        <f>K27*0.2+R27*0.3+S27*0.5</f>
        <v>0</v>
      </c>
      <c r="U27" s="18"/>
    </row>
    <row r="28" spans="1:21" ht="12.6" customHeight="1" x14ac:dyDescent="0.25">
      <c r="A28" s="17" t="s">
        <v>88</v>
      </c>
      <c r="B28" s="3" t="s">
        <v>89</v>
      </c>
      <c r="C28" s="11" t="s">
        <v>90</v>
      </c>
      <c r="D28" s="18">
        <v>14.4</v>
      </c>
      <c r="E28" s="29">
        <v>0</v>
      </c>
      <c r="F28" s="7">
        <v>0</v>
      </c>
      <c r="G28" s="7"/>
      <c r="H28" s="7"/>
      <c r="I28" s="7"/>
      <c r="J28" s="36"/>
      <c r="K28" s="13">
        <f>SUM(E28:I28)*50/(K$1-J28)</f>
        <v>0</v>
      </c>
      <c r="L28" s="12">
        <v>0</v>
      </c>
      <c r="M28" s="6">
        <v>0</v>
      </c>
      <c r="N28" s="6"/>
      <c r="O28" s="6"/>
      <c r="P28" s="6"/>
      <c r="Q28" s="36"/>
      <c r="R28" s="13">
        <f>SUM(L28:P28)/(R$1-Q28)</f>
        <v>0</v>
      </c>
      <c r="S28" s="6"/>
      <c r="T28" s="18">
        <f>K28*0.2+R28*0.3+S28*0.5</f>
        <v>0</v>
      </c>
      <c r="U28" s="18"/>
    </row>
    <row r="29" spans="1:21" ht="12.6" customHeight="1" x14ac:dyDescent="0.25">
      <c r="A29" s="17" t="s">
        <v>128</v>
      </c>
      <c r="B29" s="3" t="s">
        <v>129</v>
      </c>
      <c r="C29" s="11" t="s">
        <v>130</v>
      </c>
      <c r="D29" s="18">
        <v>14</v>
      </c>
      <c r="E29" s="29">
        <v>0</v>
      </c>
      <c r="F29" s="7">
        <v>0</v>
      </c>
      <c r="G29" s="7"/>
      <c r="H29" s="7"/>
      <c r="I29" s="7"/>
      <c r="J29" s="36"/>
      <c r="K29" s="13">
        <f>SUM(E29:I29)*50/(K$1-J29)</f>
        <v>0</v>
      </c>
      <c r="L29" s="12">
        <v>0</v>
      </c>
      <c r="M29" s="6">
        <v>0</v>
      </c>
      <c r="N29" s="6"/>
      <c r="O29" s="6"/>
      <c r="P29" s="6"/>
      <c r="Q29" s="36"/>
      <c r="R29" s="13">
        <f>SUM(L29:P29)/(R$1-Q29)</f>
        <v>0</v>
      </c>
      <c r="S29" s="6"/>
      <c r="T29" s="18">
        <f>K29*0.2+R29*0.3+S29*0.5</f>
        <v>0</v>
      </c>
      <c r="U29" s="18"/>
    </row>
    <row r="30" spans="1:21" ht="12.6" customHeight="1" x14ac:dyDescent="0.25">
      <c r="A30" s="17" t="s">
        <v>102</v>
      </c>
      <c r="B30" s="3" t="s">
        <v>103</v>
      </c>
      <c r="C30" s="11" t="s">
        <v>104</v>
      </c>
      <c r="D30" s="18">
        <v>12.8</v>
      </c>
      <c r="E30" s="29">
        <v>0</v>
      </c>
      <c r="F30" s="7">
        <v>0</v>
      </c>
      <c r="G30" s="7"/>
      <c r="H30" s="7"/>
      <c r="I30" s="7"/>
      <c r="J30" s="36"/>
      <c r="K30" s="13">
        <f>SUM(E30:I30)*50/(K$1-J30)</f>
        <v>0</v>
      </c>
      <c r="L30" s="12">
        <v>0</v>
      </c>
      <c r="M30" s="6">
        <v>0</v>
      </c>
      <c r="N30" s="6"/>
      <c r="O30" s="6"/>
      <c r="P30" s="6"/>
      <c r="Q30" s="36"/>
      <c r="R30" s="13">
        <f>SUM(L30:P30)/(R$1-Q30)</f>
        <v>0</v>
      </c>
      <c r="S30" s="6"/>
      <c r="T30" s="18">
        <f>K30*0.2+R30*0.3+S30*0.5</f>
        <v>0</v>
      </c>
      <c r="U30" s="18"/>
    </row>
    <row r="31" spans="1:21" ht="12.6" customHeight="1" x14ac:dyDescent="0.25">
      <c r="A31" s="17" t="s">
        <v>109</v>
      </c>
      <c r="B31" s="3" t="s">
        <v>21</v>
      </c>
      <c r="C31" s="11" t="s">
        <v>8</v>
      </c>
      <c r="D31" s="18">
        <v>12.4</v>
      </c>
      <c r="E31" s="29">
        <v>0</v>
      </c>
      <c r="F31" s="7">
        <v>0</v>
      </c>
      <c r="G31" s="7"/>
      <c r="H31" s="7"/>
      <c r="I31" s="7"/>
      <c r="J31" s="36"/>
      <c r="K31" s="13">
        <f>SUM(E31:I31)*50/(K$1-J31)</f>
        <v>0</v>
      </c>
      <c r="L31" s="12">
        <v>0</v>
      </c>
      <c r="M31" s="6">
        <v>0</v>
      </c>
      <c r="N31" s="6"/>
      <c r="O31" s="6"/>
      <c r="P31" s="6"/>
      <c r="Q31" s="36"/>
      <c r="R31" s="13">
        <f>SUM(L31:P31)/(R$1-Q31)</f>
        <v>0</v>
      </c>
      <c r="S31" s="6"/>
      <c r="T31" s="18">
        <f>K31*0.2+R31*0.3+S31*0.5</f>
        <v>0</v>
      </c>
      <c r="U31" s="18"/>
    </row>
    <row r="32" spans="1:21" ht="12.6" customHeight="1" x14ac:dyDescent="0.25">
      <c r="A32" s="48" t="s">
        <v>62</v>
      </c>
      <c r="B32" s="49" t="s">
        <v>63</v>
      </c>
      <c r="C32" s="50" t="s">
        <v>5</v>
      </c>
      <c r="D32" s="18"/>
      <c r="E32" s="29">
        <v>0</v>
      </c>
      <c r="F32" s="7">
        <v>0</v>
      </c>
      <c r="G32" s="7"/>
      <c r="H32" s="7"/>
      <c r="I32" s="7"/>
      <c r="J32" s="36"/>
      <c r="K32" s="13">
        <f>SUM(E32:I32)*50/(K$1-J32)</f>
        <v>0</v>
      </c>
      <c r="L32" s="12">
        <v>0</v>
      </c>
      <c r="M32" s="6">
        <v>0</v>
      </c>
      <c r="N32" s="6"/>
      <c r="O32" s="6"/>
      <c r="P32" s="6"/>
      <c r="Q32" s="36"/>
      <c r="R32" s="13">
        <f>SUM(L32:P32)/(R$1-Q32)</f>
        <v>0</v>
      </c>
      <c r="S32" s="6"/>
      <c r="T32" s="18">
        <f>K32*0.2+R32*0.3+S32*0.5</f>
        <v>0</v>
      </c>
      <c r="U32" s="18"/>
    </row>
    <row r="33" spans="1:21" ht="12.6" customHeight="1" x14ac:dyDescent="0.25">
      <c r="A33" s="48" t="s">
        <v>2</v>
      </c>
      <c r="B33" s="49" t="s">
        <v>50</v>
      </c>
      <c r="C33" s="50" t="s">
        <v>3</v>
      </c>
      <c r="D33" s="18"/>
      <c r="E33" s="29">
        <v>0</v>
      </c>
      <c r="F33" s="7">
        <v>0</v>
      </c>
      <c r="G33" s="7"/>
      <c r="H33" s="7"/>
      <c r="I33" s="7"/>
      <c r="J33" s="36"/>
      <c r="K33" s="13">
        <f>SUM(E33:I33)*50/(K$1-J33)</f>
        <v>0</v>
      </c>
      <c r="L33" s="12">
        <v>0</v>
      </c>
      <c r="M33" s="6">
        <v>0</v>
      </c>
      <c r="N33" s="6"/>
      <c r="O33" s="6"/>
      <c r="P33" s="6"/>
      <c r="Q33" s="36"/>
      <c r="R33" s="13">
        <f>SUM(L33:P33)/(R$1-Q33)</f>
        <v>0</v>
      </c>
      <c r="S33" s="6"/>
      <c r="T33" s="18">
        <f>K33*0.2+R33*0.3+S33*0.5</f>
        <v>0</v>
      </c>
      <c r="U33" s="18"/>
    </row>
    <row r="34" spans="1:21" s="9" customFormat="1" ht="12.6" customHeight="1" x14ac:dyDescent="0.25">
      <c r="A34" s="48" t="s">
        <v>4</v>
      </c>
      <c r="B34" s="49" t="s">
        <v>5</v>
      </c>
      <c r="C34" s="50" t="s">
        <v>6</v>
      </c>
      <c r="D34" s="18"/>
      <c r="E34" s="29">
        <v>0</v>
      </c>
      <c r="F34" s="7">
        <v>0</v>
      </c>
      <c r="G34" s="7"/>
      <c r="H34" s="7"/>
      <c r="I34" s="7"/>
      <c r="J34" s="36"/>
      <c r="K34" s="13">
        <f>SUM(E34:I34)*50/(K$1-J34)</f>
        <v>0</v>
      </c>
      <c r="L34" s="12">
        <v>0</v>
      </c>
      <c r="M34" s="6">
        <v>0</v>
      </c>
      <c r="N34" s="6"/>
      <c r="O34" s="6"/>
      <c r="P34" s="6"/>
      <c r="Q34" s="36"/>
      <c r="R34" s="13">
        <f>SUM(L34:P34)/(R$1-Q34)</f>
        <v>0</v>
      </c>
      <c r="S34" s="6"/>
      <c r="T34" s="18">
        <f>K34*0.2+R34*0.3+S34*0.5</f>
        <v>0</v>
      </c>
      <c r="U34" s="18"/>
    </row>
    <row r="35" spans="1:21" ht="12.6" customHeight="1" x14ac:dyDescent="0.25">
      <c r="A35" s="48" t="s">
        <v>9</v>
      </c>
      <c r="B35" s="49" t="s">
        <v>10</v>
      </c>
      <c r="C35" s="50" t="s">
        <v>11</v>
      </c>
      <c r="D35" s="18"/>
      <c r="E35" s="29">
        <v>0</v>
      </c>
      <c r="F35" s="7">
        <v>0</v>
      </c>
      <c r="G35" s="7"/>
      <c r="H35" s="7"/>
      <c r="I35" s="7"/>
      <c r="J35" s="36"/>
      <c r="K35" s="13">
        <f>SUM(E35:I35)*50/(K$1-J35)</f>
        <v>0</v>
      </c>
      <c r="L35" s="12">
        <v>0</v>
      </c>
      <c r="M35" s="6">
        <v>0</v>
      </c>
      <c r="N35" s="6"/>
      <c r="O35" s="6"/>
      <c r="P35" s="6"/>
      <c r="Q35" s="36"/>
      <c r="R35" s="13">
        <f>SUM(L35:P35)/(R$1-Q35)</f>
        <v>0</v>
      </c>
      <c r="S35" s="6"/>
      <c r="T35" s="18">
        <f>K35*0.2+R35*0.3+S35*0.5</f>
        <v>0</v>
      </c>
      <c r="U35" s="18"/>
    </row>
    <row r="36" spans="1:21" ht="12.6" customHeight="1" x14ac:dyDescent="0.25">
      <c r="A36" s="48" t="s">
        <v>12</v>
      </c>
      <c r="B36" s="49" t="s">
        <v>13</v>
      </c>
      <c r="C36" s="50" t="s">
        <v>14</v>
      </c>
      <c r="D36" s="18"/>
      <c r="E36" s="29">
        <v>0</v>
      </c>
      <c r="F36" s="7">
        <v>0</v>
      </c>
      <c r="G36" s="7"/>
      <c r="H36" s="7"/>
      <c r="I36" s="7"/>
      <c r="J36" s="36"/>
      <c r="K36" s="13">
        <f>SUM(E36:I36)*50/(K$1-J36)</f>
        <v>0</v>
      </c>
      <c r="L36" s="12">
        <v>0</v>
      </c>
      <c r="M36" s="6">
        <v>0</v>
      </c>
      <c r="N36" s="6"/>
      <c r="O36" s="6"/>
      <c r="P36" s="6"/>
      <c r="Q36" s="36"/>
      <c r="R36" s="13">
        <f>SUM(L36:P36)/(R$1-Q36)</f>
        <v>0</v>
      </c>
      <c r="S36" s="6"/>
      <c r="T36" s="18">
        <f>K36*0.2+R36*0.3+S36*0.5</f>
        <v>0</v>
      </c>
      <c r="U36" s="18"/>
    </row>
    <row r="37" spans="1:21" ht="12.6" customHeight="1" x14ac:dyDescent="0.25">
      <c r="A37" s="48" t="s">
        <v>70</v>
      </c>
      <c r="B37" s="49" t="s">
        <v>71</v>
      </c>
      <c r="C37" s="50" t="s">
        <v>72</v>
      </c>
      <c r="D37" s="18"/>
      <c r="E37" s="29">
        <v>0</v>
      </c>
      <c r="F37" s="7">
        <v>0</v>
      </c>
      <c r="G37" s="7"/>
      <c r="H37" s="7"/>
      <c r="I37" s="7"/>
      <c r="J37" s="36"/>
      <c r="K37" s="13">
        <f>SUM(E37:I37)*50/(K$1-J37)</f>
        <v>0</v>
      </c>
      <c r="L37" s="12">
        <v>0</v>
      </c>
      <c r="M37" s="6">
        <v>0</v>
      </c>
      <c r="N37" s="6"/>
      <c r="O37" s="6"/>
      <c r="P37" s="6"/>
      <c r="Q37" s="36"/>
      <c r="R37" s="13">
        <f>SUM(L37:P37)/(R$1-Q37)</f>
        <v>0</v>
      </c>
      <c r="S37" s="6"/>
      <c r="T37" s="18">
        <f>K37*0.2+R37*0.3+S37*0.5</f>
        <v>0</v>
      </c>
      <c r="U37" s="18"/>
    </row>
    <row r="38" spans="1:21" ht="12.6" customHeight="1" x14ac:dyDescent="0.25">
      <c r="A38" s="48" t="s">
        <v>73</v>
      </c>
      <c r="B38" s="49" t="s">
        <v>74</v>
      </c>
      <c r="C38" s="50" t="s">
        <v>75</v>
      </c>
      <c r="D38" s="18"/>
      <c r="E38" s="29">
        <v>0</v>
      </c>
      <c r="F38" s="7">
        <v>0</v>
      </c>
      <c r="G38" s="7"/>
      <c r="H38" s="7"/>
      <c r="I38" s="7"/>
      <c r="J38" s="36"/>
      <c r="K38" s="13">
        <f>SUM(E38:I38)*50/(K$1-J38)</f>
        <v>0</v>
      </c>
      <c r="L38" s="12">
        <v>0</v>
      </c>
      <c r="M38" s="6">
        <v>0</v>
      </c>
      <c r="N38" s="6"/>
      <c r="O38" s="6"/>
      <c r="P38" s="6"/>
      <c r="Q38" s="36"/>
      <c r="R38" s="13">
        <f>SUM(L38:P38)/(R$1-Q38)</f>
        <v>0</v>
      </c>
      <c r="S38" s="6"/>
      <c r="T38" s="18">
        <f>K38*0.2+R38*0.3+S38*0.5</f>
        <v>0</v>
      </c>
      <c r="U38" s="18"/>
    </row>
    <row r="39" spans="1:21" ht="12.6" customHeight="1" x14ac:dyDescent="0.25">
      <c r="A39" s="48" t="s">
        <v>18</v>
      </c>
      <c r="B39" s="49" t="s">
        <v>19</v>
      </c>
      <c r="C39" s="50" t="s">
        <v>20</v>
      </c>
      <c r="D39" s="18"/>
      <c r="E39" s="29">
        <v>0</v>
      </c>
      <c r="F39" s="7">
        <v>0</v>
      </c>
      <c r="G39" s="7"/>
      <c r="H39" s="7"/>
      <c r="I39" s="7"/>
      <c r="J39" s="36"/>
      <c r="K39" s="13">
        <f>SUM(E39:I39)*50/(K$1-J39)</f>
        <v>0</v>
      </c>
      <c r="L39" s="12">
        <v>0</v>
      </c>
      <c r="M39" s="6">
        <v>0</v>
      </c>
      <c r="N39" s="6"/>
      <c r="O39" s="6"/>
      <c r="P39" s="6"/>
      <c r="Q39" s="36"/>
      <c r="R39" s="13">
        <f>SUM(L39:P39)/(R$1-Q39)</f>
        <v>0</v>
      </c>
      <c r="S39" s="6"/>
      <c r="T39" s="18">
        <f>K39*0.2+R39*0.3+S39*0.5</f>
        <v>0</v>
      </c>
      <c r="U39" s="18"/>
    </row>
    <row r="40" spans="1:21" ht="12.6" customHeight="1" x14ac:dyDescent="0.25">
      <c r="A40" s="48" t="s">
        <v>22</v>
      </c>
      <c r="B40" s="49" t="s">
        <v>23</v>
      </c>
      <c r="C40" s="50" t="s">
        <v>24</v>
      </c>
      <c r="D40" s="18"/>
      <c r="E40" s="29">
        <v>0</v>
      </c>
      <c r="F40" s="7">
        <v>0</v>
      </c>
      <c r="G40" s="7"/>
      <c r="H40" s="7"/>
      <c r="I40" s="7"/>
      <c r="J40" s="36"/>
      <c r="K40" s="13">
        <f>SUM(E40:I40)*50/(K$1-J40)</f>
        <v>0</v>
      </c>
      <c r="L40" s="12">
        <v>0</v>
      </c>
      <c r="M40" s="6">
        <v>0</v>
      </c>
      <c r="N40" s="6"/>
      <c r="O40" s="6"/>
      <c r="P40" s="6"/>
      <c r="Q40" s="36"/>
      <c r="R40" s="13">
        <f>SUM(L40:P40)/(R$1-Q40)</f>
        <v>0</v>
      </c>
      <c r="S40" s="6"/>
      <c r="T40" s="18">
        <f>K40*0.2+R40*0.3+S40*0.5</f>
        <v>0</v>
      </c>
      <c r="U40" s="18"/>
    </row>
    <row r="41" spans="1:21" ht="12.6" customHeight="1" x14ac:dyDescent="0.25">
      <c r="A41" s="48" t="s">
        <v>116</v>
      </c>
      <c r="B41" s="49" t="s">
        <v>117</v>
      </c>
      <c r="C41" s="50" t="s">
        <v>43</v>
      </c>
      <c r="D41" s="18"/>
      <c r="E41" s="29">
        <v>0</v>
      </c>
      <c r="F41" s="7">
        <v>0</v>
      </c>
      <c r="G41" s="7"/>
      <c r="H41" s="7"/>
      <c r="I41" s="7"/>
      <c r="J41" s="36"/>
      <c r="K41" s="13">
        <f>SUM(E41:I41)*50/(K$1-J41)</f>
        <v>0</v>
      </c>
      <c r="L41" s="12">
        <v>0</v>
      </c>
      <c r="M41" s="6">
        <v>0</v>
      </c>
      <c r="N41" s="6"/>
      <c r="O41" s="6"/>
      <c r="P41" s="6"/>
      <c r="Q41" s="36"/>
      <c r="R41" s="13">
        <f>SUM(L41:P41)/(R$1-Q41)</f>
        <v>0</v>
      </c>
      <c r="S41" s="6"/>
      <c r="T41" s="18">
        <f>K41*0.2+R41*0.3+S41*0.5</f>
        <v>0</v>
      </c>
      <c r="U41" s="18"/>
    </row>
    <row r="42" spans="1:21" s="59" customFormat="1" ht="12.6" customHeight="1" x14ac:dyDescent="0.25">
      <c r="A42" s="48" t="s">
        <v>120</v>
      </c>
      <c r="B42" s="49" t="s">
        <v>121</v>
      </c>
      <c r="C42" s="50" t="s">
        <v>122</v>
      </c>
      <c r="D42" s="58"/>
      <c r="E42" s="29">
        <v>0</v>
      </c>
      <c r="F42" s="7">
        <v>0</v>
      </c>
      <c r="G42" s="7"/>
      <c r="H42" s="7"/>
      <c r="I42" s="7"/>
      <c r="J42" s="36"/>
      <c r="K42" s="13">
        <f>SUM(E42:I42)*50/(K$1-J42)</f>
        <v>0</v>
      </c>
      <c r="L42" s="12">
        <v>0</v>
      </c>
      <c r="M42" s="6">
        <v>0</v>
      </c>
      <c r="N42" s="6"/>
      <c r="O42" s="6"/>
      <c r="P42" s="6"/>
      <c r="Q42" s="36"/>
      <c r="R42" s="13">
        <f>SUM(L42:P42)/(R$1-Q42)</f>
        <v>0</v>
      </c>
      <c r="S42" s="56"/>
      <c r="T42" s="18">
        <f>K42*0.2+R42*0.3+S42*0.5</f>
        <v>0</v>
      </c>
      <c r="U42" s="58"/>
    </row>
    <row r="43" spans="1:21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21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21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21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21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21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</row>
  </sheetData>
  <sortState ref="A3:U42">
    <sortCondition descending="1" ref="D3"/>
  </sortState>
  <mergeCells count="2">
    <mergeCell ref="L1:Q1"/>
    <mergeCell ref="E1:J1"/>
  </mergeCells>
  <conditionalFormatting sqref="E3:I42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K3:K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R3:R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T3:T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L3:P42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U3:U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S3:S42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{FBFD3138-A411-4617-8521-8BAF80CABA15}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BFD3138-A411-4617-8521-8BAF80CAB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2018-04-28T11:31:55Z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