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U26" i="1" l="1"/>
  <c r="K26" i="1"/>
  <c r="O26" i="1"/>
  <c r="S26" i="1"/>
  <c r="K27" i="1"/>
  <c r="U27" i="1" s="1"/>
  <c r="O27" i="1"/>
  <c r="S27" i="1"/>
  <c r="K28" i="1"/>
  <c r="O28" i="1"/>
  <c r="U28" i="1" s="1"/>
  <c r="S28" i="1"/>
  <c r="R24" i="2"/>
  <c r="R25" i="2"/>
  <c r="R26" i="2"/>
  <c r="R27" i="2"/>
  <c r="R28" i="2"/>
  <c r="O19" i="2"/>
  <c r="O21" i="2"/>
  <c r="O22" i="2"/>
  <c r="O23" i="2"/>
  <c r="O24" i="2"/>
  <c r="O25" i="2"/>
  <c r="O26" i="2"/>
  <c r="O27" i="2"/>
  <c r="O28" i="2"/>
  <c r="R19" i="2"/>
  <c r="R21" i="2"/>
  <c r="R22" i="2"/>
  <c r="R23" i="2"/>
  <c r="M28" i="2" l="1"/>
  <c r="M27" i="2"/>
  <c r="M26" i="2"/>
  <c r="M25" i="2"/>
  <c r="M24" i="2"/>
  <c r="M23" i="2"/>
  <c r="M22" i="2"/>
  <c r="M21" i="2"/>
  <c r="M19" i="2"/>
  <c r="S24" i="1" l="1"/>
  <c r="S13" i="1"/>
  <c r="S6" i="1"/>
  <c r="S5" i="1"/>
  <c r="S16" i="1"/>
  <c r="S7" i="1"/>
  <c r="S9" i="1"/>
  <c r="S11" i="1"/>
  <c r="S10" i="1"/>
  <c r="S18" i="1"/>
  <c r="S15" i="1"/>
  <c r="S25" i="1"/>
  <c r="S21" i="1"/>
  <c r="S22" i="1"/>
  <c r="S3" i="1"/>
  <c r="S23" i="1"/>
  <c r="S14" i="1"/>
  <c r="S19" i="1"/>
  <c r="S17" i="1"/>
  <c r="S20" i="1"/>
  <c r="S4" i="1"/>
  <c r="S12" i="1"/>
  <c r="S8" i="1"/>
  <c r="O23" i="1"/>
  <c r="O25" i="1"/>
  <c r="K23" i="1"/>
  <c r="U23" i="1" s="1"/>
  <c r="K25" i="1"/>
  <c r="U25" i="1" l="1"/>
  <c r="O19" i="1"/>
  <c r="O18" i="1"/>
  <c r="O9" i="1"/>
  <c r="O3" i="1"/>
  <c r="O5" i="1"/>
  <c r="O21" i="1"/>
  <c r="O4" i="1"/>
  <c r="O6" i="1"/>
  <c r="O20" i="1"/>
  <c r="O17" i="1"/>
  <c r="O13" i="1"/>
  <c r="O7" i="1"/>
  <c r="O16" i="1"/>
  <c r="O24" i="1"/>
  <c r="O14" i="1"/>
  <c r="O12" i="1"/>
  <c r="O15" i="1"/>
  <c r="O10" i="1"/>
  <c r="O11" i="1"/>
  <c r="O22" i="1"/>
  <c r="O8" i="1"/>
  <c r="O10" i="2" l="1"/>
  <c r="K7" i="1" l="1"/>
  <c r="U7" i="1" s="1"/>
  <c r="M3" i="2" l="1"/>
  <c r="O3" i="2"/>
  <c r="M5" i="2"/>
  <c r="O5" i="2"/>
  <c r="M4" i="2"/>
  <c r="O4" i="2"/>
  <c r="M7" i="2"/>
  <c r="O7" i="2"/>
  <c r="M9" i="2"/>
  <c r="O9" i="2"/>
  <c r="M6" i="2"/>
  <c r="O6" i="2"/>
  <c r="M8" i="2"/>
  <c r="O8" i="2"/>
  <c r="M10" i="2"/>
  <c r="Q10" i="2" s="1"/>
  <c r="R10" i="2" s="1"/>
  <c r="M13" i="2"/>
  <c r="O13" i="2"/>
  <c r="M14" i="2"/>
  <c r="O14" i="2"/>
  <c r="M12" i="2"/>
  <c r="O12" i="2"/>
  <c r="M11" i="2"/>
  <c r="O11" i="2"/>
  <c r="M15" i="2"/>
  <c r="O15" i="2"/>
  <c r="M18" i="2"/>
  <c r="O18" i="2"/>
  <c r="M16" i="2"/>
  <c r="O16" i="2"/>
  <c r="M17" i="2"/>
  <c r="O17" i="2"/>
  <c r="M20" i="2"/>
  <c r="O20" i="2"/>
  <c r="Q7" i="2" l="1"/>
  <c r="R7" i="2" s="1"/>
  <c r="Q11" i="2"/>
  <c r="R11" i="2" s="1"/>
  <c r="Q16" i="2"/>
  <c r="R16" i="2" s="1"/>
  <c r="Q8" i="2"/>
  <c r="R8" i="2" s="1"/>
  <c r="Q14" i="2"/>
  <c r="R14" i="2" s="1"/>
  <c r="Q17" i="2"/>
  <c r="R17" i="2" s="1"/>
  <c r="Q4" i="2"/>
  <c r="R4" i="2" s="1"/>
  <c r="Q5" i="2"/>
  <c r="R5" i="2" s="1"/>
  <c r="Q9" i="2"/>
  <c r="R9" i="2" s="1"/>
  <c r="Q3" i="2"/>
  <c r="Q12" i="2"/>
  <c r="R12" i="2" s="1"/>
  <c r="Q6" i="2"/>
  <c r="R6" i="2" s="1"/>
  <c r="Q18" i="2"/>
  <c r="R18" i="2" s="1"/>
  <c r="Q20" i="2"/>
  <c r="R20" i="2" s="1"/>
  <c r="Q15" i="2"/>
  <c r="R15" i="2" s="1"/>
  <c r="Q13" i="2"/>
  <c r="R13" i="2" s="1"/>
  <c r="K13" i="1" l="1"/>
  <c r="U13" i="1" s="1"/>
  <c r="K6" i="1" l="1"/>
  <c r="U6" i="1" s="1"/>
  <c r="K21" i="1"/>
  <c r="U21" i="1" s="1"/>
  <c r="K3" i="1"/>
  <c r="U3" i="1" s="1"/>
  <c r="K4" i="1"/>
  <c r="U4" i="1" s="1"/>
  <c r="K8" i="1"/>
  <c r="U8" i="1" s="1"/>
  <c r="K19" i="1"/>
  <c r="U19" i="1" s="1"/>
  <c r="K5" i="1"/>
  <c r="U5" i="1" s="1"/>
  <c r="K9" i="1"/>
  <c r="U9" i="1" s="1"/>
  <c r="K20" i="1"/>
  <c r="U20" i="1" s="1"/>
  <c r="K17" i="1"/>
  <c r="U17" i="1" s="1"/>
  <c r="K16" i="1"/>
  <c r="U16" i="1" s="1"/>
  <c r="K12" i="1"/>
  <c r="U12" i="1" s="1"/>
  <c r="K10" i="1"/>
  <c r="U10" i="1" s="1"/>
  <c r="K14" i="1"/>
  <c r="U14" i="1" s="1"/>
  <c r="K22" i="1"/>
  <c r="U22" i="1" s="1"/>
  <c r="K11" i="1"/>
  <c r="U11" i="1" s="1"/>
  <c r="K15" i="1"/>
  <c r="U15" i="1" s="1"/>
  <c r="K24" i="1"/>
  <c r="U24" i="1" s="1"/>
  <c r="K18" i="1"/>
  <c r="U18" i="1" s="1"/>
  <c r="R3" i="2" l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<sst xmlns="http://schemas.openxmlformats.org/spreadsheetml/2006/main" count="105" uniqueCount="67">
  <si>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</si>
  <si>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</si>
  <si>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</si>
  <si>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</si>
  <si>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</si>
  <si>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</si>
  <si>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</si>
  <si>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</si>
  <si>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M</t>
  </si>
  <si>
    <t>BÜT PROJESİ</t>
  </si>
  <si>
    <t>BÜT NOTU</t>
  </si>
  <si>
    <t>DERS NOTU SONUÇ</t>
  </si>
  <si>
    <t>NO</t>
  </si>
  <si>
    <t>ODEV 
(yok)</t>
  </si>
  <si>
    <t>-</t>
  </si>
  <si>
    <t>FINAL SINAVI
(%60 + 13puan)</t>
  </si>
  <si>
    <t>Adı Soyadı</t>
  </si>
  <si>
    <t>BERKEHAN DOĞRU</t>
  </si>
  <si>
    <t>BARIŞ KÖKSAL</t>
  </si>
  <si>
    <t>AHMET TAVAR</t>
  </si>
  <si>
    <t>ENES DEMİRCİOĞLU</t>
  </si>
  <si>
    <t>ORHAN BERKE BAÇ</t>
  </si>
  <si>
    <t>AHMET ŞİMŞAK</t>
  </si>
  <si>
    <t>ÜMİTCAN MUTİ</t>
  </si>
  <si>
    <t>MUSTAFA EROĞUL</t>
  </si>
  <si>
    <t>MUSA TURAN</t>
  </si>
  <si>
    <t>AHMET SARIDAĞ</t>
  </si>
  <si>
    <t>AZİZ BİRİNCİ</t>
  </si>
  <si>
    <t>ALPER ŞENOL</t>
  </si>
  <si>
    <t xml:space="preserve">ABDULLAH ENES ÖZAYMAN </t>
  </si>
  <si>
    <r>
      <t xml:space="preserve">ABDÜL </t>
    </r>
    <r>
      <rPr>
        <b/>
        <sz val="8"/>
        <color theme="1"/>
        <rFont val="Arial Narrow"/>
        <family val="2"/>
      </rPr>
      <t>GANİ</t>
    </r>
    <r>
      <rPr>
        <sz val="8"/>
        <color theme="1"/>
        <rFont val="Arial Narrow"/>
        <family val="2"/>
      </rPr>
      <t xml:space="preserve"> AKYÜZ</t>
    </r>
  </si>
  <si>
    <r>
      <t xml:space="preserve">MUHAMMET </t>
    </r>
    <r>
      <rPr>
        <b/>
        <sz val="8"/>
        <color theme="1"/>
        <rFont val="Arial Narrow"/>
        <family val="2"/>
      </rPr>
      <t>EMRE</t>
    </r>
    <r>
      <rPr>
        <sz val="8"/>
        <color theme="1"/>
        <rFont val="Arial Narrow"/>
        <family val="2"/>
      </rPr>
      <t xml:space="preserve"> ARSLAN</t>
    </r>
  </si>
  <si>
    <r>
      <t xml:space="preserve">İHSAN </t>
    </r>
    <r>
      <rPr>
        <b/>
        <sz val="8"/>
        <color theme="1"/>
        <rFont val="Arial Narrow"/>
        <family val="2"/>
      </rPr>
      <t>İLKER</t>
    </r>
    <r>
      <rPr>
        <sz val="8"/>
        <color theme="1"/>
        <rFont val="Arial Narrow"/>
        <family val="2"/>
      </rPr>
      <t xml:space="preserve"> PİRİNÇ</t>
    </r>
  </si>
  <si>
    <t>YUSUF OGÜN YILDIRIM</t>
  </si>
  <si>
    <t>MÜCAHİT ENSAR DÜZEN</t>
  </si>
  <si>
    <t>VOLKAN PEKTAŞ</t>
  </si>
  <si>
    <t>DOĞUKAN DEMİR</t>
  </si>
  <si>
    <t>BATUHAN KÖZ</t>
  </si>
  <si>
    <t>BATUHAN AKKAYA</t>
  </si>
  <si>
    <t>İBRAHİM DEMİR</t>
  </si>
  <si>
    <t>DEVAM DURUMU (%20)</t>
  </si>
  <si>
    <t>DEVAM DURUMU 
(%20)</t>
  </si>
  <si>
    <t>1</t>
  </si>
  <si>
    <t>2</t>
  </si>
  <si>
    <t>3</t>
  </si>
  <si>
    <t>4</t>
  </si>
  <si>
    <t>5</t>
  </si>
  <si>
    <t>6</t>
  </si>
  <si>
    <t>7</t>
  </si>
  <si>
    <t>12</t>
  </si>
  <si>
    <t>23</t>
  </si>
  <si>
    <t>34</t>
  </si>
  <si>
    <t>T5</t>
  </si>
  <si>
    <t>SONUÇ6</t>
  </si>
  <si>
    <t>SONUÇ7</t>
  </si>
  <si>
    <t>Ekstra</t>
  </si>
  <si>
    <t>Puan</t>
  </si>
  <si>
    <t>MERTCAN ABLAK</t>
  </si>
  <si>
    <t>EBRU GÜVEN</t>
  </si>
  <si>
    <t>NECMİ MURAT ÇAKIN</t>
  </si>
  <si>
    <t>Ek</t>
  </si>
  <si>
    <t>8</t>
  </si>
  <si>
    <t>T2</t>
  </si>
  <si>
    <t>SONUÇ3</t>
  </si>
  <si>
    <t>LAB (%10)</t>
  </si>
  <si>
    <t>PROJE (%20)</t>
  </si>
  <si>
    <t>SINAV (%50)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</si>
</sst>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1" fontId="4" fillId="0" borderId="13" xfId="0" applyNumberFormat="1" applyFont="1" applyBorder="1" applyAlignment="1"/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164" fontId="4" fillId="0" borderId="15" xfId="0" applyNumberFormat="1" applyFont="1" applyBorder="1" applyAlignment="1"/>
    <xf numFmtId="164" fontId="4" fillId="3" borderId="1" xfId="0" applyNumberFormat="1" applyFont="1" applyFill="1" applyBorder="1" applyAlignment="1"/>
    <xf numFmtId="1" fontId="4" fillId="0" borderId="4" xfId="0" applyNumberFormat="1" applyFont="1" applyBorder="1" applyAlignment="1"/>
    <xf numFmtId="0" fontId="6" fillId="0" borderId="0" xfId="0" applyFont="1"/>
    <xf numFmtId="164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2" fontId="3" fillId="0" borderId="0" xfId="0" applyNumberFormat="1" applyFont="1" applyBorder="1" applyAlignment="1">
      <alignment wrapText="1"/>
    </xf>
    <xf numFmtId="2" fontId="3" fillId="0" borderId="14" xfId="0" applyNumberFormat="1" applyFont="1" applyBorder="1" applyAlignment="1">
      <alignment horizontal="center" wrapText="1"/>
    </xf>
    <xf numFmtId="2" fontId="4" fillId="0" borderId="13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4" fillId="2" borderId="3" xfId="0" applyNumberFormat="1" applyFont="1" applyFill="1" applyBorder="1" applyAlignment="1"/>
    <xf numFmtId="0" fontId="3" fillId="0" borderId="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4" fillId="0" borderId="15" xfId="0" applyFont="1" applyBorder="1" applyAlignment="1"/>
    <xf numFmtId="0" fontId="7" fillId="0" borderId="15" xfId="0" applyFont="1" applyBorder="1" applyAlignment="1"/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1" fontId="4" fillId="2" borderId="14" xfId="0" applyNumberFormat="1" applyFont="1" applyFill="1" applyBorder="1" applyAlignment="1"/>
    <xf numFmtId="1" fontId="4" fillId="0" borderId="14" xfId="0" applyNumberFormat="1" applyFont="1" applyBorder="1" applyAlignment="1"/>
    <xf numFmtId="0" fontId="2" fillId="0" borderId="14" xfId="0" applyFont="1" applyBorder="1"/>
    <xf numFmtId="0" fontId="4" fillId="0" borderId="2" xfId="0" applyFont="1" applyBorder="1" applyAlignment="1"/>
    <xf numFmtId="0" fontId="4" fillId="0" borderId="18" xfId="0" applyFont="1" applyBorder="1" applyAlignment="1"/>
    <xf numFmtId="164" fontId="7" fillId="0" borderId="1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4" fillId="0" borderId="25" xfId="0" applyFont="1" applyBorder="1" applyAlignment="1"/>
    <xf numFmtId="0" fontId="2" fillId="0" borderId="26" xfId="0" applyFont="1" applyBorder="1" applyAlignment="1"/>
    <xf numFmtId="0" fontId="2" fillId="0" borderId="27" xfId="0" applyFont="1" applyBorder="1"/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" fontId="4" fillId="0" borderId="11" xfId="0" applyNumberFormat="1" applyFont="1" applyBorder="1" applyAlignment="1"/>
    <xf numFmtId="0" fontId="4" fillId="5" borderId="1" xfId="0" applyFont="1" applyFill="1" applyBorder="1" applyAlignment="1"/>
    <xf numFmtId="0" fontId="7" fillId="0" borderId="2" xfId="0" applyFont="1" applyBorder="1" applyAlignment="1"/>
    <xf numFmtId="2" fontId="4" fillId="0" borderId="28" xfId="0" applyNumberFormat="1" applyFont="1" applyBorder="1" applyAlignment="1"/>
    <xf numFmtId="164" fontId="4" fillId="0" borderId="18" xfId="0" applyNumberFormat="1" applyFont="1" applyBorder="1" applyAlignment="1"/>
    <xf numFmtId="164" fontId="4" fillId="0" borderId="2" xfId="0" applyNumberFormat="1" applyFont="1" applyBorder="1" applyAlignment="1"/>
    <xf numFmtId="164" fontId="4" fillId="4" borderId="2" xfId="0" applyNumberFormat="1" applyFont="1" applyFill="1" applyBorder="1" applyAlignment="1"/>
    <xf numFmtId="1" fontId="4" fillId="2" borderId="29" xfId="0" applyNumberFormat="1" applyFont="1" applyFill="1" applyBorder="1" applyAlignment="1"/>
    <xf numFmtId="1" fontId="4" fillId="0" borderId="2" xfId="0" applyNumberFormat="1" applyFont="1" applyBorder="1" applyAlignment="1"/>
    <xf numFmtId="1" fontId="4" fillId="0" borderId="28" xfId="0" applyNumberFormat="1" applyFont="1" applyBorder="1" applyAlignment="1"/>
    <xf numFmtId="1" fontId="4" fillId="0" borderId="19" xfId="0" applyNumberFormat="1" applyFont="1" applyBorder="1" applyAlignment="1"/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2" tint="-9.9948118533890809E-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2" tint="-9.9948118533890809E-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U28" totalsRowShown="0" headerRowDxfId="74" tableBorderDxfId="73">
  <autoFilter ref="A2:U28"/>
  <sortState ref="A3:U28">
    <sortCondition descending="1" ref="U2:U28"/>
  </sortState>
  <tableColumns count="21">
    <tableColumn id="1" name="NO" dataDxfId="72"/>
    <tableColumn id="2" name="Adı Soyadı" dataDxfId="71"/>
    <tableColumn id="3" name="1" dataDxfId="70"/>
    <tableColumn id="4" name="2" dataDxfId="69"/>
    <tableColumn id="5" name="3" dataDxfId="68"/>
    <tableColumn id="6" name="4" dataDxfId="67"/>
    <tableColumn id="7" name="5" dataDxfId="66"/>
    <tableColumn id="8" name="6" dataDxfId="65"/>
    <tableColumn id="9" name="7" dataDxfId="64"/>
    <tableColumn id="10" name="M" dataDxfId="63"/>
    <tableColumn id="11" name="T" dataDxfId="62"/>
    <tableColumn id="12" name="12" dataDxfId="61"/>
    <tableColumn id="13" name="23" dataDxfId="60"/>
    <tableColumn id="14" name="34" dataDxfId="59"/>
    <tableColumn id="15" name="T5" dataDxfId="58"/>
    <tableColumn id="16" name="SONUÇ" dataDxfId="57"/>
    <tableColumn id="19" name="Puan" dataDxfId="56"/>
    <tableColumn id="20" name="Ekstra" dataDxfId="21"/>
    <tableColumn id="17" name="SONUÇ6" dataDxfId="55">
      <calculatedColumnFormula>Table1[[#This Row],[Puan]]+Table1[[#This Row],[Ekstra]]</calculatedColumnFormula>
    </tableColumn>
    <tableColumn id="21" name="Ek" dataDxfId="20"/>
    <tableColumn id="18" name="SONUÇ7" dataDxfId="0">
      <calculatedColumnFormula>MIN(100,K3*0.2+O3*0.1+P3*0.2+S3*0.5+Table1[[#This Row],[Ek]])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R30" totalsRowShown="0" headerRowDxfId="1" tableBorderDxfId="19">
  <autoFilter ref="A2:R30"/>
  <sortState ref="A3:R30">
    <sortCondition descending="1" ref="C2:C30"/>
  </sortState>
  <tableColumns count="18">
    <tableColumn id="1" name="Öğrenci No" dataDxfId="18"/>
    <tableColumn id="2" name="Adı Soyadı"/>
    <tableColumn id="3" name="VİZE" dataDxfId="17"/>
    <tableColumn id="4" name="1" dataDxfId="16"/>
    <tableColumn id="5" name="2" dataDxfId="15"/>
    <tableColumn id="6" name="3" dataDxfId="14"/>
    <tableColumn id="7" name="4" dataDxfId="13"/>
    <tableColumn id="8" name="5" dataDxfId="12"/>
    <tableColumn id="9" name="6" dataDxfId="11"/>
    <tableColumn id="10" name="7" dataDxfId="10"/>
    <tableColumn id="11" name="8" dataDxfId="9"/>
    <tableColumn id="12" name="M" dataDxfId="8"/>
    <tableColumn id="13" name="T" dataDxfId="7"/>
    <tableColumn id="14" name="-" dataDxfId="6"/>
    <tableColumn id="15" name="T2" dataDxfId="5"/>
    <tableColumn id="16" name="NOT" dataDxfId="4"/>
    <tableColumn id="17" name="SONUÇ" dataDxfId="3"/>
    <tableColumn id="18" name="SONUÇ3" data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72"/>
  <sheetViews>
    <sheetView zoomScale="145" zoomScaleNormal="145" workbookViewId="0">
      <pane ySplit="2" topLeftCell="A3" activePane="bottomLeft" state="frozen"/>
      <selection pane="bottomLeft" activeCell="X9" sqref="X9"/>
    </sheetView>
  </sheetViews>
  <sheetFormatPr defaultRowHeight="12.6" customHeight="1" x14ac:dyDescent="0.25"/>
  <cols>
    <col min="1" max="1" width="7.33203125" style="2" bestFit="1" customWidth="1"/>
    <col min="2" max="2" width="17" style="2" bestFit="1" customWidth="1"/>
    <col min="3" max="4" width="3.44140625" style="2" customWidth="1"/>
    <col min="5" max="5" width="4.5546875" style="2" customWidth="1"/>
    <col min="6" max="6" width="2.88671875" style="2" customWidth="1"/>
    <col min="7" max="7" width="3.5546875" style="8" customWidth="1"/>
    <col min="8" max="8" width="3.109375" style="8" customWidth="1"/>
    <col min="9" max="9" width="3.109375" style="31" customWidth="1"/>
    <col min="10" max="10" width="3.6640625" style="1" customWidth="1"/>
    <col min="11" max="11" width="5.77734375" style="1" bestFit="1" customWidth="1"/>
    <col min="12" max="14" width="3.77734375" style="1" bestFit="1" customWidth="1"/>
    <col min="15" max="15" width="5.77734375" style="1" customWidth="1"/>
    <col min="16" max="18" width="6.21875" style="61" customWidth="1"/>
    <col min="19" max="19" width="7" style="61" customWidth="1"/>
    <col min="20" max="20" width="7" style="9" customWidth="1"/>
    <col min="21" max="21" width="6.88671875" style="1" customWidth="1"/>
    <col min="22" max="16384" width="8.88671875" style="1"/>
  </cols>
  <sheetData>
    <row r="1" spans="1:22" s="4" customFormat="1" ht="22.2" customHeight="1" thickBot="1" x14ac:dyDescent="0.3">
      <c r="A1" s="51"/>
      <c r="B1" s="52"/>
      <c r="C1" s="69" t="s">
        <v>40</v>
      </c>
      <c r="D1" s="70"/>
      <c r="E1" s="70"/>
      <c r="F1" s="70"/>
      <c r="G1" s="70"/>
      <c r="H1" s="70"/>
      <c r="I1" s="70"/>
      <c r="J1" s="70"/>
      <c r="K1" s="54">
        <v>6</v>
      </c>
      <c r="L1" s="71" t="s">
        <v>64</v>
      </c>
      <c r="M1" s="72"/>
      <c r="N1" s="72"/>
      <c r="O1" s="53">
        <v>3</v>
      </c>
      <c r="P1" s="57" t="s">
        <v>65</v>
      </c>
      <c r="Q1" s="73" t="s">
        <v>66</v>
      </c>
      <c r="R1" s="73"/>
      <c r="S1" s="73"/>
      <c r="T1" s="79"/>
      <c r="U1" s="56" t="s">
        <v>2</v>
      </c>
    </row>
    <row r="2" spans="1:22" s="5" customFormat="1" ht="11.4" customHeight="1" x14ac:dyDescent="0.25">
      <c r="A2" s="48" t="s">
        <v>12</v>
      </c>
      <c r="B2" s="10" t="s">
        <v>16</v>
      </c>
      <c r="C2" s="17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28" t="s">
        <v>48</v>
      </c>
      <c r="J2" s="18" t="s">
        <v>8</v>
      </c>
      <c r="K2" s="19" t="s">
        <v>1</v>
      </c>
      <c r="L2" s="18" t="s">
        <v>49</v>
      </c>
      <c r="M2" s="18" t="s">
        <v>50</v>
      </c>
      <c r="N2" s="18" t="s">
        <v>51</v>
      </c>
      <c r="O2" s="55" t="s">
        <v>52</v>
      </c>
      <c r="P2" s="58" t="s">
        <v>3</v>
      </c>
      <c r="Q2" s="58" t="s">
        <v>56</v>
      </c>
      <c r="R2" s="58" t="s">
        <v>55</v>
      </c>
      <c r="S2" s="58" t="s">
        <v>53</v>
      </c>
      <c r="T2" s="79" t="s">
        <v>60</v>
      </c>
      <c r="U2" s="47" t="s">
        <v>54</v>
      </c>
    </row>
    <row r="3" spans="1:22" ht="12.6" customHeight="1" x14ac:dyDescent="0.25">
      <c r="A3" s="49"/>
      <c r="B3" s="3" t="s">
        <v>32</v>
      </c>
      <c r="C3" s="11">
        <v>2</v>
      </c>
      <c r="D3" s="7">
        <v>1.9</v>
      </c>
      <c r="E3" s="7">
        <v>1.7</v>
      </c>
      <c r="F3" s="7">
        <v>1.7</v>
      </c>
      <c r="G3" s="29">
        <v>0</v>
      </c>
      <c r="H3" s="29">
        <v>1.9</v>
      </c>
      <c r="I3" s="29">
        <v>1.9</v>
      </c>
      <c r="J3" s="27">
        <v>0</v>
      </c>
      <c r="K3" s="12">
        <f>SUM(C3:I3)*50/(K$1-J3)</f>
        <v>92.5</v>
      </c>
      <c r="L3" s="6">
        <v>99</v>
      </c>
      <c r="M3" s="6">
        <v>75</v>
      </c>
      <c r="N3" s="6">
        <v>100</v>
      </c>
      <c r="O3" s="46">
        <f>SUM(L3:N3)/3</f>
        <v>91.333333333333329</v>
      </c>
      <c r="P3" s="59">
        <v>85</v>
      </c>
      <c r="Q3" s="59">
        <v>78</v>
      </c>
      <c r="R3" s="81">
        <v>22</v>
      </c>
      <c r="S3" s="60">
        <f>Table1[[#This Row],[Puan]]+Table1[[#This Row],[Ekstra]]</f>
        <v>100</v>
      </c>
      <c r="T3" s="81">
        <v>5</v>
      </c>
      <c r="U3" s="25">
        <f>MIN(100,K3*0.2+O3*0.1+P3*0.2+S3*0.5+Table1[[#This Row],[Ek]])</f>
        <v>99.633333333333326</v>
      </c>
    </row>
    <row r="4" spans="1:22" ht="12.6" customHeight="1" x14ac:dyDescent="0.25">
      <c r="A4" s="49"/>
      <c r="B4" s="3" t="s">
        <v>21</v>
      </c>
      <c r="C4" s="11">
        <v>0</v>
      </c>
      <c r="D4" s="7">
        <v>2</v>
      </c>
      <c r="E4" s="7">
        <v>1.9</v>
      </c>
      <c r="F4" s="7">
        <v>2</v>
      </c>
      <c r="G4" s="29">
        <v>0</v>
      </c>
      <c r="H4" s="29">
        <v>1.9</v>
      </c>
      <c r="I4" s="29">
        <v>2</v>
      </c>
      <c r="J4" s="27">
        <v>0</v>
      </c>
      <c r="K4" s="12">
        <f>SUM(C4:I4)*50/(K$1-J4)</f>
        <v>81.666666666666671</v>
      </c>
      <c r="L4" s="6">
        <v>0</v>
      </c>
      <c r="M4" s="6">
        <v>85</v>
      </c>
      <c r="N4" s="6">
        <v>100</v>
      </c>
      <c r="O4" s="46">
        <f>SUM(L4:N4)/3</f>
        <v>61.666666666666664</v>
      </c>
      <c r="P4" s="59">
        <v>75</v>
      </c>
      <c r="Q4" s="59">
        <v>57</v>
      </c>
      <c r="R4" s="81">
        <v>22</v>
      </c>
      <c r="S4" s="60">
        <f>Table1[[#This Row],[Puan]]+Table1[[#This Row],[Ekstra]]</f>
        <v>79</v>
      </c>
      <c r="T4" s="81">
        <v>5</v>
      </c>
      <c r="U4" s="25">
        <f>MIN(100,K4*0.2+O4*0.1+P4*0.2+S4*0.5+Table1[[#This Row],[Ek]])</f>
        <v>82</v>
      </c>
    </row>
    <row r="5" spans="1:22" ht="12.6" customHeight="1" x14ac:dyDescent="0.25">
      <c r="A5" s="49"/>
      <c r="B5" s="3" t="s">
        <v>19</v>
      </c>
      <c r="C5" s="11">
        <v>2</v>
      </c>
      <c r="D5" s="7">
        <v>2</v>
      </c>
      <c r="E5" s="7">
        <v>0</v>
      </c>
      <c r="F5" s="7">
        <v>2</v>
      </c>
      <c r="G5" s="29">
        <v>2</v>
      </c>
      <c r="H5" s="29">
        <v>2</v>
      </c>
      <c r="I5" s="29">
        <v>2</v>
      </c>
      <c r="J5" s="27">
        <v>0</v>
      </c>
      <c r="K5" s="12">
        <f>SUM(C5:I5)*50/(K$1-J5)</f>
        <v>100</v>
      </c>
      <c r="L5" s="6">
        <v>95</v>
      </c>
      <c r="M5" s="6">
        <v>70</v>
      </c>
      <c r="N5" s="6">
        <v>100</v>
      </c>
      <c r="O5" s="46">
        <f>SUM(L5:N5)/3</f>
        <v>88.333333333333329</v>
      </c>
      <c r="P5" s="59">
        <v>75</v>
      </c>
      <c r="Q5" s="59">
        <v>40</v>
      </c>
      <c r="R5" s="81">
        <v>22</v>
      </c>
      <c r="S5" s="60">
        <f>Table1[[#This Row],[Puan]]+Table1[[#This Row],[Ekstra]]</f>
        <v>62</v>
      </c>
      <c r="T5" s="81">
        <v>5</v>
      </c>
      <c r="U5" s="25">
        <f>MIN(100,K5*0.2+O5*0.1+P5*0.2+S5*0.5+Table1[[#This Row],[Ek]])</f>
        <v>79.833333333333343</v>
      </c>
      <c r="V5" s="1" t="s">
        <v>5</v>
      </c>
    </row>
    <row r="6" spans="1:22" ht="12.6" customHeight="1" x14ac:dyDescent="0.25">
      <c r="A6" s="49"/>
      <c r="B6" s="3" t="s">
        <v>22</v>
      </c>
      <c r="C6" s="11">
        <v>0</v>
      </c>
      <c r="D6" s="7">
        <v>2</v>
      </c>
      <c r="E6" s="7">
        <v>2</v>
      </c>
      <c r="F6" s="7">
        <v>2</v>
      </c>
      <c r="G6" s="29">
        <v>2</v>
      </c>
      <c r="H6" s="29">
        <v>2</v>
      </c>
      <c r="I6" s="29">
        <v>2</v>
      </c>
      <c r="J6" s="27">
        <v>0</v>
      </c>
      <c r="K6" s="12">
        <f>SUM(C6:I6)*50/(K$1-J6)</f>
        <v>100</v>
      </c>
      <c r="L6" s="6">
        <v>0</v>
      </c>
      <c r="M6" s="6">
        <v>0</v>
      </c>
      <c r="N6" s="6">
        <v>40</v>
      </c>
      <c r="O6" s="46">
        <f>SUM(L6:N6)/3</f>
        <v>13.333333333333334</v>
      </c>
      <c r="P6" s="59">
        <v>40</v>
      </c>
      <c r="Q6" s="59">
        <v>56</v>
      </c>
      <c r="R6" s="81">
        <v>22</v>
      </c>
      <c r="S6" s="60">
        <f>Table1[[#This Row],[Puan]]+Table1[[#This Row],[Ekstra]]</f>
        <v>78</v>
      </c>
      <c r="T6" s="81">
        <v>5</v>
      </c>
      <c r="U6" s="25">
        <f>MIN(100,K6*0.2+O6*0.1+P6*0.2+S6*0.5+Table1[[#This Row],[Ek]])</f>
        <v>73.333333333333329</v>
      </c>
    </row>
    <row r="7" spans="1:22" ht="12.6" customHeight="1" x14ac:dyDescent="0.25">
      <c r="A7" s="50"/>
      <c r="B7" s="3" t="s">
        <v>27</v>
      </c>
      <c r="C7" s="11">
        <v>0</v>
      </c>
      <c r="D7" s="7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27">
        <v>0</v>
      </c>
      <c r="K7" s="12">
        <f>SUM(C7:I7)*50/(K$1-J7)</f>
        <v>100</v>
      </c>
      <c r="L7" s="6">
        <v>0</v>
      </c>
      <c r="M7" s="6">
        <v>70</v>
      </c>
      <c r="N7" s="6">
        <v>70</v>
      </c>
      <c r="O7" s="46">
        <f>SUM(L7:N7)/3</f>
        <v>46.666666666666664</v>
      </c>
      <c r="P7" s="59">
        <v>40</v>
      </c>
      <c r="Q7" s="59">
        <v>47</v>
      </c>
      <c r="R7" s="81">
        <v>22</v>
      </c>
      <c r="S7" s="60">
        <f>Table1[[#This Row],[Puan]]+Table1[[#This Row],[Ekstra]]</f>
        <v>69</v>
      </c>
      <c r="T7" s="81">
        <v>5</v>
      </c>
      <c r="U7" s="25">
        <f>MIN(100,K7*0.2+O7*0.1+P7*0.2+S7*0.5+Table1[[#This Row],[Ek]])</f>
        <v>72.166666666666671</v>
      </c>
    </row>
    <row r="8" spans="1:22" ht="12.6" customHeight="1" x14ac:dyDescent="0.25">
      <c r="A8" s="49"/>
      <c r="B8" s="3" t="s">
        <v>30</v>
      </c>
      <c r="C8" s="11">
        <v>2</v>
      </c>
      <c r="D8" s="7">
        <v>2</v>
      </c>
      <c r="E8" s="7">
        <v>2</v>
      </c>
      <c r="F8" s="7">
        <v>1.5</v>
      </c>
      <c r="G8" s="29">
        <v>0.1</v>
      </c>
      <c r="H8" s="29">
        <v>1.4</v>
      </c>
      <c r="I8" s="29">
        <v>1.7</v>
      </c>
      <c r="J8" s="27">
        <v>0</v>
      </c>
      <c r="K8" s="12">
        <f>SUM(C8:I8)*50/(K$1-J8)</f>
        <v>89.166666666666671</v>
      </c>
      <c r="L8" s="6">
        <v>70</v>
      </c>
      <c r="M8" s="6">
        <v>0</v>
      </c>
      <c r="N8" s="6">
        <v>100</v>
      </c>
      <c r="O8" s="46">
        <f>SUM(L8:N8)/3</f>
        <v>56.666666666666664</v>
      </c>
      <c r="P8" s="59">
        <v>0</v>
      </c>
      <c r="Q8" s="59">
        <v>45</v>
      </c>
      <c r="R8" s="81">
        <v>22</v>
      </c>
      <c r="S8" s="60">
        <f>Table1[[#This Row],[Puan]]+Table1[[#This Row],[Ekstra]]</f>
        <v>67</v>
      </c>
      <c r="T8" s="81">
        <v>5</v>
      </c>
      <c r="U8" s="25">
        <f>MIN(100,K8*0.2+O8*0.1+P8*0.2+S8*0.5+Table1[[#This Row],[Ek]])</f>
        <v>62</v>
      </c>
    </row>
    <row r="9" spans="1:22" ht="12.6" customHeight="1" x14ac:dyDescent="0.25">
      <c r="A9" s="49"/>
      <c r="B9" s="3" t="s">
        <v>18</v>
      </c>
      <c r="C9" s="11">
        <v>2</v>
      </c>
      <c r="D9" s="7">
        <v>2</v>
      </c>
      <c r="E9" s="7">
        <v>2</v>
      </c>
      <c r="F9" s="7">
        <v>2</v>
      </c>
      <c r="G9" s="29">
        <v>0</v>
      </c>
      <c r="H9" s="29">
        <v>2</v>
      </c>
      <c r="I9" s="29">
        <v>1.8</v>
      </c>
      <c r="J9" s="27">
        <v>1</v>
      </c>
      <c r="K9" s="12">
        <f>SUM(C9:I9)*50/(K$1-J9)</f>
        <v>118</v>
      </c>
      <c r="L9" s="6">
        <v>94</v>
      </c>
      <c r="M9" s="6">
        <v>50</v>
      </c>
      <c r="N9" s="6">
        <v>100</v>
      </c>
      <c r="O9" s="46">
        <f>SUM(L9:N9)/3</f>
        <v>81.333333333333329</v>
      </c>
      <c r="P9" s="59">
        <v>1</v>
      </c>
      <c r="Q9" s="59">
        <v>25</v>
      </c>
      <c r="R9" s="81">
        <v>22</v>
      </c>
      <c r="S9" s="60">
        <f>Table1[[#This Row],[Puan]]+Table1[[#This Row],[Ekstra]]</f>
        <v>47</v>
      </c>
      <c r="T9" s="81">
        <v>5</v>
      </c>
      <c r="U9" s="25">
        <f>MIN(100,K9*0.2+O9*0.1+P9*0.2+S9*0.5+Table1[[#This Row],[Ek]])</f>
        <v>60.433333333333337</v>
      </c>
    </row>
    <row r="10" spans="1:22" ht="12.6" customHeight="1" x14ac:dyDescent="0.25">
      <c r="A10" s="50"/>
      <c r="B10" s="3" t="s">
        <v>37</v>
      </c>
      <c r="C10" s="33">
        <v>0</v>
      </c>
      <c r="D10" s="7">
        <v>0</v>
      </c>
      <c r="E10" s="7">
        <v>2</v>
      </c>
      <c r="F10" s="7">
        <v>0</v>
      </c>
      <c r="G10" s="7">
        <v>2</v>
      </c>
      <c r="H10" s="34">
        <v>1.9</v>
      </c>
      <c r="I10" s="34">
        <v>2</v>
      </c>
      <c r="J10" s="27">
        <v>0</v>
      </c>
      <c r="K10" s="12">
        <f>SUM(C10:I10)*50/(K$1-J10)</f>
        <v>65.833333333333329</v>
      </c>
      <c r="L10" s="6">
        <v>0</v>
      </c>
      <c r="M10" s="6">
        <v>0</v>
      </c>
      <c r="N10" s="6">
        <v>0</v>
      </c>
      <c r="O10" s="46">
        <f>SUM(L10:N10)/3</f>
        <v>0</v>
      </c>
      <c r="P10" s="59">
        <v>0</v>
      </c>
      <c r="Q10" s="59">
        <v>55</v>
      </c>
      <c r="R10" s="81">
        <v>22</v>
      </c>
      <c r="S10" s="60">
        <f>Table1[[#This Row],[Puan]]+Table1[[#This Row],[Ekstra]]</f>
        <v>77</v>
      </c>
      <c r="T10" s="81">
        <v>5</v>
      </c>
      <c r="U10" s="25">
        <f>MIN(100,K10*0.2+O10*0.1+P10*0.2+S10*0.5+Table1[[#This Row],[Ek]])</f>
        <v>56.666666666666664</v>
      </c>
    </row>
    <row r="11" spans="1:22" ht="12.6" customHeight="1" x14ac:dyDescent="0.25">
      <c r="A11" s="50"/>
      <c r="B11" s="3" t="s">
        <v>38</v>
      </c>
      <c r="C11" s="33">
        <v>0</v>
      </c>
      <c r="D11" s="7">
        <v>0</v>
      </c>
      <c r="E11" s="7">
        <v>0</v>
      </c>
      <c r="F11" s="7">
        <v>0.5</v>
      </c>
      <c r="G11" s="7">
        <v>0</v>
      </c>
      <c r="H11" s="34">
        <v>0</v>
      </c>
      <c r="I11" s="34">
        <v>1</v>
      </c>
      <c r="J11" s="27">
        <v>0</v>
      </c>
      <c r="K11" s="12">
        <f>SUM(C11:I11)*50/(K$1-J11)</f>
        <v>12.5</v>
      </c>
      <c r="L11" s="6">
        <v>0</v>
      </c>
      <c r="M11" s="6">
        <v>0</v>
      </c>
      <c r="N11" s="6">
        <v>0</v>
      </c>
      <c r="O11" s="46">
        <f>SUM(L11:N11)/3</f>
        <v>0</v>
      </c>
      <c r="P11" s="59">
        <v>0</v>
      </c>
      <c r="Q11" s="59">
        <v>73</v>
      </c>
      <c r="R11" s="81">
        <v>22</v>
      </c>
      <c r="S11" s="60">
        <f>Table1[[#This Row],[Puan]]+Table1[[#This Row],[Ekstra]]</f>
        <v>95</v>
      </c>
      <c r="T11" s="81">
        <v>5</v>
      </c>
      <c r="U11" s="25">
        <f>MIN(100,K11*0.2+O11*0.1+P11*0.2+S11*0.5+Table1[[#This Row],[Ek]])</f>
        <v>55</v>
      </c>
    </row>
    <row r="12" spans="1:22" ht="12.6" customHeight="1" x14ac:dyDescent="0.25">
      <c r="A12" s="50"/>
      <c r="B12" s="3" t="s">
        <v>35</v>
      </c>
      <c r="C12" s="33">
        <v>0</v>
      </c>
      <c r="D12" s="7">
        <v>2</v>
      </c>
      <c r="E12" s="7">
        <v>0.5</v>
      </c>
      <c r="F12" s="7">
        <v>0</v>
      </c>
      <c r="G12" s="7">
        <v>1.5</v>
      </c>
      <c r="H12" s="34">
        <v>1.8</v>
      </c>
      <c r="I12" s="34">
        <v>1.2</v>
      </c>
      <c r="J12" s="27">
        <v>0</v>
      </c>
      <c r="K12" s="12">
        <f>SUM(C12:I12)*50/(K$1-J12)</f>
        <v>58.333333333333336</v>
      </c>
      <c r="L12" s="6">
        <v>0</v>
      </c>
      <c r="M12" s="6">
        <v>60</v>
      </c>
      <c r="N12" s="6">
        <v>0</v>
      </c>
      <c r="O12" s="46">
        <f>SUM(L12:N12)/3</f>
        <v>20</v>
      </c>
      <c r="P12" s="59">
        <v>0</v>
      </c>
      <c r="Q12" s="59">
        <v>43</v>
      </c>
      <c r="R12" s="81">
        <v>22</v>
      </c>
      <c r="S12" s="60">
        <f>Table1[[#This Row],[Puan]]+Table1[[#This Row],[Ekstra]]</f>
        <v>65</v>
      </c>
      <c r="T12" s="81">
        <v>5</v>
      </c>
      <c r="U12" s="25">
        <f>MIN(100,K12*0.2+O12*0.1+P12*0.2+S12*0.5+Table1[[#This Row],[Ek]])</f>
        <v>51.166666666666671</v>
      </c>
    </row>
    <row r="13" spans="1:22" ht="12.6" customHeight="1" x14ac:dyDescent="0.25">
      <c r="A13" s="49"/>
      <c r="B13" s="3" t="s">
        <v>26</v>
      </c>
      <c r="C13" s="11">
        <v>0</v>
      </c>
      <c r="D13" s="7">
        <v>0</v>
      </c>
      <c r="E13" s="7">
        <v>2</v>
      </c>
      <c r="F13" s="7">
        <v>1.9</v>
      </c>
      <c r="G13" s="7">
        <v>2</v>
      </c>
      <c r="H13" s="7">
        <v>2</v>
      </c>
      <c r="I13" s="7">
        <v>2</v>
      </c>
      <c r="J13" s="27">
        <v>0</v>
      </c>
      <c r="K13" s="12">
        <f>SUM(C13:I13)*50/(K$1-J13)</f>
        <v>82.5</v>
      </c>
      <c r="L13" s="6">
        <v>0</v>
      </c>
      <c r="M13" s="6">
        <v>0</v>
      </c>
      <c r="N13" s="6">
        <v>100</v>
      </c>
      <c r="O13" s="46">
        <f>SUM(L13:N13)/3</f>
        <v>33.333333333333336</v>
      </c>
      <c r="P13" s="59">
        <v>0</v>
      </c>
      <c r="Q13" s="59">
        <v>29</v>
      </c>
      <c r="R13" s="81">
        <v>22</v>
      </c>
      <c r="S13" s="60">
        <f>Table1[[#This Row],[Puan]]+Table1[[#This Row],[Ekstra]]</f>
        <v>51</v>
      </c>
      <c r="T13" s="81">
        <v>5</v>
      </c>
      <c r="U13" s="25">
        <f>MIN(100,K13*0.2+O13*0.1+P13*0.2+S13*0.5+Table1[[#This Row],[Ek]])</f>
        <v>50.333333333333336</v>
      </c>
    </row>
    <row r="14" spans="1:22" ht="12.6" customHeight="1" x14ac:dyDescent="0.25">
      <c r="A14" s="50"/>
      <c r="B14" s="3" t="s">
        <v>34</v>
      </c>
      <c r="C14" s="33">
        <v>0</v>
      </c>
      <c r="D14" s="7">
        <v>2</v>
      </c>
      <c r="E14" s="7">
        <v>0</v>
      </c>
      <c r="F14" s="7">
        <v>2</v>
      </c>
      <c r="G14" s="7">
        <v>0</v>
      </c>
      <c r="H14" s="7">
        <v>0</v>
      </c>
      <c r="I14" s="7">
        <v>2</v>
      </c>
      <c r="J14" s="27">
        <v>0</v>
      </c>
      <c r="K14" s="12">
        <f>SUM(C14:I14)*50/(K$1-J14)</f>
        <v>50</v>
      </c>
      <c r="L14" s="6">
        <v>0</v>
      </c>
      <c r="M14" s="6">
        <v>95</v>
      </c>
      <c r="N14" s="6">
        <v>100</v>
      </c>
      <c r="O14" s="46">
        <f>SUM(L14:N14)/3</f>
        <v>65</v>
      </c>
      <c r="P14" s="59">
        <v>0</v>
      </c>
      <c r="Q14" s="59">
        <v>33</v>
      </c>
      <c r="R14" s="81">
        <v>22</v>
      </c>
      <c r="S14" s="60">
        <f>Table1[[#This Row],[Puan]]+Table1[[#This Row],[Ekstra]]</f>
        <v>55</v>
      </c>
      <c r="T14" s="81">
        <v>5</v>
      </c>
      <c r="U14" s="25">
        <f>MIN(100,K14*0.2+O14*0.1+P14*0.2+S14*0.5+Table1[[#This Row],[Ek]])</f>
        <v>49</v>
      </c>
    </row>
    <row r="15" spans="1:22" ht="12.6" customHeight="1" x14ac:dyDescent="0.25">
      <c r="A15" s="50"/>
      <c r="B15" s="3" t="s">
        <v>36</v>
      </c>
      <c r="C15" s="33">
        <v>0</v>
      </c>
      <c r="D15" s="7">
        <v>1.9</v>
      </c>
      <c r="E15" s="7">
        <v>0</v>
      </c>
      <c r="F15" s="7">
        <v>1.8</v>
      </c>
      <c r="G15" s="7">
        <v>2</v>
      </c>
      <c r="H15" s="34">
        <v>0</v>
      </c>
      <c r="I15" s="34">
        <v>1.9</v>
      </c>
      <c r="J15" s="27">
        <v>0</v>
      </c>
      <c r="K15" s="12">
        <f>SUM(C15:I15)*50/(K$1-J15)</f>
        <v>63.333333333333336</v>
      </c>
      <c r="L15" s="6">
        <v>0</v>
      </c>
      <c r="M15" s="6">
        <v>0</v>
      </c>
      <c r="N15" s="6">
        <v>80</v>
      </c>
      <c r="O15" s="46">
        <f>SUM(L15:N15)/3</f>
        <v>26.666666666666668</v>
      </c>
      <c r="P15" s="59">
        <v>0</v>
      </c>
      <c r="Q15" s="59">
        <v>35</v>
      </c>
      <c r="R15" s="81">
        <v>22</v>
      </c>
      <c r="S15" s="60">
        <f>Table1[[#This Row],[Puan]]+Table1[[#This Row],[Ekstra]]</f>
        <v>57</v>
      </c>
      <c r="T15" s="81">
        <v>5</v>
      </c>
      <c r="U15" s="25">
        <f>MIN(100,K15*0.2+O15*0.1+P15*0.2+S15*0.5+Table1[[#This Row],[Ek]])</f>
        <v>48.833333333333336</v>
      </c>
    </row>
    <row r="16" spans="1:22" s="26" customFormat="1" ht="12.6" customHeight="1" x14ac:dyDescent="0.25">
      <c r="A16" s="49"/>
      <c r="B16" s="3" t="s">
        <v>28</v>
      </c>
      <c r="C16" s="11">
        <v>0</v>
      </c>
      <c r="D16" s="7">
        <v>2</v>
      </c>
      <c r="E16" s="7">
        <v>1.9</v>
      </c>
      <c r="F16" s="7">
        <v>0</v>
      </c>
      <c r="G16" s="7">
        <v>2</v>
      </c>
      <c r="H16" s="7">
        <v>0</v>
      </c>
      <c r="I16" s="7">
        <v>0</v>
      </c>
      <c r="J16" s="27">
        <v>0</v>
      </c>
      <c r="K16" s="12">
        <f>SUM(C16:I16)*50/(K$1-J16)</f>
        <v>49.166666666666664</v>
      </c>
      <c r="L16" s="6">
        <v>0</v>
      </c>
      <c r="M16" s="6">
        <v>0</v>
      </c>
      <c r="N16" s="6">
        <v>0</v>
      </c>
      <c r="O16" s="46">
        <f>SUM(L16:N16)/3</f>
        <v>0</v>
      </c>
      <c r="P16" s="59">
        <v>0</v>
      </c>
      <c r="Q16" s="59">
        <v>40</v>
      </c>
      <c r="R16" s="81">
        <v>22</v>
      </c>
      <c r="S16" s="60">
        <f>Table1[[#This Row],[Puan]]+Table1[[#This Row],[Ekstra]]</f>
        <v>62</v>
      </c>
      <c r="T16" s="81">
        <v>5</v>
      </c>
      <c r="U16" s="25">
        <f>MIN(100,K16*0.2+O16*0.1+P16*0.2+S16*0.5+Table1[[#This Row],[Ek]])</f>
        <v>45.833333333333336</v>
      </c>
      <c r="V16" s="35"/>
    </row>
    <row r="17" spans="1:22" ht="12.6" customHeight="1" x14ac:dyDescent="0.25">
      <c r="A17" s="49"/>
      <c r="B17" s="3" t="s">
        <v>25</v>
      </c>
      <c r="C17" s="11">
        <v>0</v>
      </c>
      <c r="D17" s="7">
        <v>0</v>
      </c>
      <c r="E17" s="7">
        <v>2</v>
      </c>
      <c r="F17" s="7">
        <v>0</v>
      </c>
      <c r="G17" s="7">
        <v>0</v>
      </c>
      <c r="H17" s="7">
        <v>1.8</v>
      </c>
      <c r="I17" s="7">
        <v>0</v>
      </c>
      <c r="J17" s="27">
        <v>0</v>
      </c>
      <c r="K17" s="12">
        <f>SUM(C17:I17)*50/(K$1-J17)</f>
        <v>31.666666666666668</v>
      </c>
      <c r="L17" s="6">
        <v>0</v>
      </c>
      <c r="M17" s="6">
        <v>0</v>
      </c>
      <c r="N17" s="6">
        <v>0</v>
      </c>
      <c r="O17" s="46">
        <f>SUM(L17:N17)/3</f>
        <v>0</v>
      </c>
      <c r="P17" s="59">
        <v>0</v>
      </c>
      <c r="Q17" s="59">
        <v>47</v>
      </c>
      <c r="R17" s="81">
        <v>22</v>
      </c>
      <c r="S17" s="60">
        <f>Table1[[#This Row],[Puan]]+Table1[[#This Row],[Ekstra]]</f>
        <v>69</v>
      </c>
      <c r="T17" s="81">
        <v>5</v>
      </c>
      <c r="U17" s="25">
        <f>MIN(100,K17*0.2+O17*0.1+P17*0.2+S17*0.5+Table1[[#This Row],[Ek]])</f>
        <v>45.833333333333336</v>
      </c>
    </row>
    <row r="18" spans="1:22" ht="12.6" customHeight="1" x14ac:dyDescent="0.25">
      <c r="A18" s="49"/>
      <c r="B18" s="3" t="s">
        <v>17</v>
      </c>
      <c r="C18" s="11">
        <v>2</v>
      </c>
      <c r="D18" s="7">
        <v>2</v>
      </c>
      <c r="E18" s="7">
        <v>0</v>
      </c>
      <c r="F18" s="7">
        <v>0</v>
      </c>
      <c r="G18" s="29">
        <v>0</v>
      </c>
      <c r="H18" s="29">
        <v>0</v>
      </c>
      <c r="I18" s="29">
        <v>0</v>
      </c>
      <c r="J18" s="27">
        <v>0</v>
      </c>
      <c r="K18" s="12">
        <f>SUM(C18:I18)*50/(K$1-J18)</f>
        <v>33.333333333333336</v>
      </c>
      <c r="L18" s="6">
        <v>100</v>
      </c>
      <c r="M18" s="6">
        <v>100</v>
      </c>
      <c r="N18" s="6">
        <v>0</v>
      </c>
      <c r="O18" s="46">
        <f>SUM(L18:N18)/3</f>
        <v>66.666666666666671</v>
      </c>
      <c r="P18" s="59">
        <v>0</v>
      </c>
      <c r="Q18" s="59">
        <v>28</v>
      </c>
      <c r="R18" s="81">
        <v>22</v>
      </c>
      <c r="S18" s="60">
        <f>Table1[[#This Row],[Puan]]+Table1[[#This Row],[Ekstra]]</f>
        <v>50</v>
      </c>
      <c r="T18" s="81">
        <v>5</v>
      </c>
      <c r="U18" s="25">
        <f>MIN(100,K18*0.2+O18*0.1+P18*0.2+S18*0.5+Table1[[#This Row],[Ek]])</f>
        <v>43.333333333333336</v>
      </c>
    </row>
    <row r="19" spans="1:22" s="35" customFormat="1" ht="12.6" customHeight="1" x14ac:dyDescent="0.25">
      <c r="A19" s="49"/>
      <c r="B19" s="3" t="s">
        <v>31</v>
      </c>
      <c r="C19" s="11">
        <v>2</v>
      </c>
      <c r="D19" s="7">
        <v>0</v>
      </c>
      <c r="E19" s="7">
        <v>0</v>
      </c>
      <c r="F19" s="7">
        <v>0</v>
      </c>
      <c r="G19" s="29">
        <v>0</v>
      </c>
      <c r="H19" s="29">
        <v>0</v>
      </c>
      <c r="I19" s="29">
        <v>0</v>
      </c>
      <c r="J19" s="27">
        <v>0</v>
      </c>
      <c r="K19" s="12">
        <f>SUM(C19:I19)*50/(K$1-J19)</f>
        <v>16.666666666666668</v>
      </c>
      <c r="L19" s="6">
        <v>90</v>
      </c>
      <c r="M19" s="6">
        <v>0</v>
      </c>
      <c r="N19" s="6">
        <v>0</v>
      </c>
      <c r="O19" s="46">
        <f>SUM(L19:N19)/3</f>
        <v>30</v>
      </c>
      <c r="P19" s="59">
        <v>0</v>
      </c>
      <c r="Q19" s="59">
        <v>30</v>
      </c>
      <c r="R19" s="81">
        <v>22</v>
      </c>
      <c r="S19" s="60">
        <f>Table1[[#This Row],[Puan]]+Table1[[#This Row],[Ekstra]]</f>
        <v>52</v>
      </c>
      <c r="T19" s="81">
        <v>5</v>
      </c>
      <c r="U19" s="25">
        <f>MIN(100,K19*0.2+O19*0.1+P19*0.2+S19*0.5+Table1[[#This Row],[Ek]])</f>
        <v>37.333333333333336</v>
      </c>
      <c r="V19" s="9"/>
    </row>
    <row r="20" spans="1:22" s="35" customFormat="1" ht="12.6" customHeight="1" x14ac:dyDescent="0.25">
      <c r="A20" s="49"/>
      <c r="B20" s="3" t="s">
        <v>24</v>
      </c>
      <c r="C20" s="11">
        <v>0</v>
      </c>
      <c r="D20" s="7">
        <v>2</v>
      </c>
      <c r="E20" s="7">
        <v>1.9</v>
      </c>
      <c r="F20" s="7">
        <v>0</v>
      </c>
      <c r="G20" s="7">
        <v>0</v>
      </c>
      <c r="H20" s="7">
        <v>0</v>
      </c>
      <c r="I20" s="7">
        <v>0</v>
      </c>
      <c r="J20" s="27">
        <v>0</v>
      </c>
      <c r="K20" s="12">
        <f>SUM(C20:I20)*50/(K$1-J20)</f>
        <v>32.5</v>
      </c>
      <c r="L20" s="6">
        <v>0</v>
      </c>
      <c r="M20" s="6">
        <v>90</v>
      </c>
      <c r="N20" s="6">
        <v>0</v>
      </c>
      <c r="O20" s="46">
        <f>SUM(L20:N20)/3</f>
        <v>30</v>
      </c>
      <c r="P20" s="59">
        <v>0</v>
      </c>
      <c r="Q20" s="59">
        <v>23</v>
      </c>
      <c r="R20" s="81">
        <v>22</v>
      </c>
      <c r="S20" s="60">
        <f>Table1[[#This Row],[Puan]]+Table1[[#This Row],[Ekstra]]</f>
        <v>45</v>
      </c>
      <c r="T20" s="81">
        <v>5</v>
      </c>
      <c r="U20" s="25">
        <f>MIN(100,K20*0.2+O20*0.1+P20*0.2+S20*0.5+Table1[[#This Row],[Ek]])</f>
        <v>37</v>
      </c>
    </row>
    <row r="21" spans="1:22" s="35" customFormat="1" ht="12.6" customHeight="1" x14ac:dyDescent="0.25">
      <c r="A21" s="49"/>
      <c r="B21" s="3" t="s">
        <v>20</v>
      </c>
      <c r="C21" s="11">
        <v>0</v>
      </c>
      <c r="D21" s="7">
        <v>0</v>
      </c>
      <c r="E21" s="7">
        <v>0</v>
      </c>
      <c r="F21" s="7">
        <v>2</v>
      </c>
      <c r="G21" s="29">
        <v>2</v>
      </c>
      <c r="H21" s="29">
        <v>0</v>
      </c>
      <c r="I21" s="29">
        <v>1.8</v>
      </c>
      <c r="J21" s="27">
        <v>0</v>
      </c>
      <c r="K21" s="12">
        <f>SUM(C21:I21)*50/(K$1-J21)</f>
        <v>48.333333333333336</v>
      </c>
      <c r="L21" s="6">
        <v>0</v>
      </c>
      <c r="M21" s="6">
        <v>0</v>
      </c>
      <c r="N21" s="6">
        <v>100</v>
      </c>
      <c r="O21" s="46">
        <f>SUM(L21:N21)/3</f>
        <v>33.333333333333336</v>
      </c>
      <c r="P21" s="59">
        <v>0</v>
      </c>
      <c r="Q21" s="59">
        <v>12</v>
      </c>
      <c r="R21" s="81">
        <v>22</v>
      </c>
      <c r="S21" s="60">
        <f>Table1[[#This Row],[Puan]]+Table1[[#This Row],[Ekstra]]</f>
        <v>34</v>
      </c>
      <c r="T21" s="81">
        <v>5</v>
      </c>
      <c r="U21" s="25">
        <f>MIN(100,K21*0.2+O21*0.1+P21*0.2+S21*0.5+Table1[[#This Row],[Ek]])</f>
        <v>35</v>
      </c>
    </row>
    <row r="22" spans="1:22" s="35" customFormat="1" ht="12.6" customHeight="1" x14ac:dyDescent="0.25">
      <c r="A22" s="50"/>
      <c r="B22" s="3" t="s">
        <v>39</v>
      </c>
      <c r="C22" s="33">
        <v>0</v>
      </c>
      <c r="D22" s="7">
        <v>0</v>
      </c>
      <c r="E22" s="7">
        <v>0</v>
      </c>
      <c r="F22" s="7">
        <v>0</v>
      </c>
      <c r="G22" s="7">
        <v>2</v>
      </c>
      <c r="H22" s="34">
        <v>2</v>
      </c>
      <c r="I22" s="34">
        <v>0</v>
      </c>
      <c r="J22" s="27">
        <v>2</v>
      </c>
      <c r="K22" s="12">
        <f>SUM(C22:I22)*50/(K$1-J22)</f>
        <v>50</v>
      </c>
      <c r="L22" s="6">
        <v>0</v>
      </c>
      <c r="M22" s="6">
        <v>0</v>
      </c>
      <c r="N22" s="6">
        <v>0</v>
      </c>
      <c r="O22" s="46">
        <f>SUM(L22:N22)/3</f>
        <v>0</v>
      </c>
      <c r="P22" s="59">
        <v>0</v>
      </c>
      <c r="Q22" s="59">
        <v>4</v>
      </c>
      <c r="R22" s="81">
        <v>22</v>
      </c>
      <c r="S22" s="60">
        <f>Table1[[#This Row],[Puan]]+Table1[[#This Row],[Ekstra]]</f>
        <v>26</v>
      </c>
      <c r="T22" s="81">
        <v>5</v>
      </c>
      <c r="U22" s="25">
        <f>MIN(100,K22*0.2+O22*0.1+P22*0.2+S22*0.5+Table1[[#This Row],[Ek]])</f>
        <v>28</v>
      </c>
    </row>
    <row r="23" spans="1:22" s="35" customFormat="1" ht="12.6" customHeight="1" x14ac:dyDescent="0.25">
      <c r="A23" s="50"/>
      <c r="B23" s="3" t="s">
        <v>57</v>
      </c>
      <c r="C23" s="33">
        <v>0</v>
      </c>
      <c r="D23" s="7">
        <v>0</v>
      </c>
      <c r="E23" s="7">
        <v>0</v>
      </c>
      <c r="F23" s="7">
        <v>0</v>
      </c>
      <c r="G23" s="7">
        <v>0</v>
      </c>
      <c r="H23" s="64">
        <v>0</v>
      </c>
      <c r="I23" s="34">
        <v>0</v>
      </c>
      <c r="J23" s="27">
        <v>0</v>
      </c>
      <c r="K23" s="12">
        <f>SUM(C23:I23)*50/(K$1-J23)</f>
        <v>0</v>
      </c>
      <c r="L23" s="6">
        <v>0</v>
      </c>
      <c r="M23" s="6">
        <v>0</v>
      </c>
      <c r="N23" s="6">
        <v>0</v>
      </c>
      <c r="O23" s="46">
        <f>SUM(L23:N23)/3</f>
        <v>0</v>
      </c>
      <c r="P23" s="59">
        <v>0</v>
      </c>
      <c r="Q23" s="59">
        <v>12</v>
      </c>
      <c r="R23" s="81">
        <v>22</v>
      </c>
      <c r="S23" s="60">
        <f>Table1[[#This Row],[Puan]]+Table1[[#This Row],[Ekstra]]</f>
        <v>34</v>
      </c>
      <c r="T23" s="81">
        <v>5</v>
      </c>
      <c r="U23" s="25">
        <f>MIN(100,K23*0.2+O23*0.1+P23*0.2+S23*0.5+Table1[[#This Row],[Ek]])</f>
        <v>22</v>
      </c>
    </row>
    <row r="24" spans="1:22" s="35" customFormat="1" ht="12.6" customHeight="1" x14ac:dyDescent="0.25">
      <c r="A24" s="49"/>
      <c r="B24" s="3" t="s">
        <v>29</v>
      </c>
      <c r="C24" s="11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27">
        <v>0</v>
      </c>
      <c r="K24" s="12">
        <f>SUM(C24:I24)*50/(K$1-J24)</f>
        <v>0</v>
      </c>
      <c r="L24" s="6">
        <v>0</v>
      </c>
      <c r="M24" s="6">
        <v>0</v>
      </c>
      <c r="N24" s="6">
        <v>0</v>
      </c>
      <c r="O24" s="46">
        <f>SUM(L24:N24)/3</f>
        <v>0</v>
      </c>
      <c r="P24" s="59">
        <v>0</v>
      </c>
      <c r="Q24" s="59">
        <v>0</v>
      </c>
      <c r="R24" s="81">
        <v>0</v>
      </c>
      <c r="S24" s="60">
        <f>Table1[[#This Row],[Puan]]+Table1[[#This Row],[Ekstra]]</f>
        <v>0</v>
      </c>
      <c r="T24" s="81">
        <v>0</v>
      </c>
      <c r="U24" s="25">
        <f>MIN(100,K24*0.2+O24*0.1+P24*0.2+S24*0.5+Table1[[#This Row],[Ek]])</f>
        <v>0</v>
      </c>
    </row>
    <row r="25" spans="1:22" s="35" customFormat="1" ht="12.6" customHeight="1" x14ac:dyDescent="0.25">
      <c r="A25" s="50"/>
      <c r="B25" s="3" t="s">
        <v>58</v>
      </c>
      <c r="C25" s="33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27">
        <v>0</v>
      </c>
      <c r="K25" s="12">
        <f>SUM(C25:I25)*50/(K$1-J25)</f>
        <v>0</v>
      </c>
      <c r="L25" s="6">
        <v>0</v>
      </c>
      <c r="M25" s="6">
        <v>0</v>
      </c>
      <c r="N25" s="6">
        <v>0</v>
      </c>
      <c r="O25" s="46">
        <f>SUM(L25:N25)/3</f>
        <v>0</v>
      </c>
      <c r="P25" s="59">
        <v>0</v>
      </c>
      <c r="Q25" s="59">
        <v>0</v>
      </c>
      <c r="R25" s="81">
        <v>0</v>
      </c>
      <c r="S25" s="60">
        <f>Table1[[#This Row],[Puan]]+Table1[[#This Row],[Ekstra]]</f>
        <v>0</v>
      </c>
      <c r="T25" s="81">
        <v>0</v>
      </c>
      <c r="U25" s="25">
        <f>MIN(100,K25*0.2+O25*0.1+P25*0.2+S25*0.5+Table1[[#This Row],[Ek]])</f>
        <v>0</v>
      </c>
    </row>
    <row r="26" spans="1:22" s="35" customFormat="1" ht="12.6" customHeight="1" x14ac:dyDescent="0.25">
      <c r="A26" s="50"/>
      <c r="B26" s="3" t="s">
        <v>23</v>
      </c>
      <c r="C26" s="33">
        <v>0</v>
      </c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4">
        <v>0</v>
      </c>
      <c r="J26" s="27">
        <v>0</v>
      </c>
      <c r="K26" s="12">
        <f>SUM(C26:I26)*50/(K$1-J26)</f>
        <v>0</v>
      </c>
      <c r="L26" s="6">
        <v>0</v>
      </c>
      <c r="M26" s="6">
        <v>0</v>
      </c>
      <c r="N26" s="6">
        <v>0</v>
      </c>
      <c r="O26" s="46">
        <f>SUM(L26:N26)/3</f>
        <v>0</v>
      </c>
      <c r="P26" s="59">
        <v>0</v>
      </c>
      <c r="Q26" s="59">
        <v>0</v>
      </c>
      <c r="R26" s="81">
        <v>0</v>
      </c>
      <c r="S26" s="60">
        <f>Table1[[#This Row],[Puan]]+Table1[[#This Row],[Ekstra]]</f>
        <v>0</v>
      </c>
      <c r="T26" s="81">
        <v>0</v>
      </c>
      <c r="U26" s="25">
        <f>MIN(100,K26*0.2+O26*0.1+P26*0.2+S26*0.5+Table1[[#This Row],[Ek]])</f>
        <v>0</v>
      </c>
    </row>
    <row r="27" spans="1:22" s="35" customFormat="1" ht="12.6" customHeight="1" x14ac:dyDescent="0.25">
      <c r="A27" s="50"/>
      <c r="B27" s="62" t="s">
        <v>33</v>
      </c>
      <c r="C27" s="33">
        <v>0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27">
        <v>0</v>
      </c>
      <c r="K27" s="12">
        <f>SUM(C27:I27)*50/(K$1-J27)</f>
        <v>0</v>
      </c>
      <c r="L27" s="6">
        <v>0</v>
      </c>
      <c r="M27" s="6">
        <v>0</v>
      </c>
      <c r="N27" s="6">
        <v>0</v>
      </c>
      <c r="O27" s="46">
        <f>SUM(L27:N27)/3</f>
        <v>0</v>
      </c>
      <c r="P27" s="59">
        <v>0</v>
      </c>
      <c r="Q27" s="59">
        <v>0</v>
      </c>
      <c r="R27" s="81">
        <v>0</v>
      </c>
      <c r="S27" s="60">
        <f>Table1[[#This Row],[Puan]]+Table1[[#This Row],[Ekstra]]</f>
        <v>0</v>
      </c>
      <c r="T27" s="81">
        <v>0</v>
      </c>
      <c r="U27" s="25">
        <f>MIN(100,K27*0.2+O27*0.1+P27*0.2+S27*0.5+Table1[[#This Row],[Ek]])</f>
        <v>0</v>
      </c>
    </row>
    <row r="28" spans="1:22" s="35" customFormat="1" ht="12.6" customHeight="1" x14ac:dyDescent="0.25">
      <c r="A28" s="50"/>
      <c r="B28" s="66" t="s">
        <v>59</v>
      </c>
      <c r="C28" s="33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27">
        <v>0</v>
      </c>
      <c r="K28" s="12">
        <f>SUM(C28:I28)*50/(K$1-J28)</f>
        <v>0</v>
      </c>
      <c r="L28" s="6">
        <v>0</v>
      </c>
      <c r="M28" s="6">
        <v>0</v>
      </c>
      <c r="N28" s="6">
        <v>0</v>
      </c>
      <c r="O28" s="46">
        <f>SUM(L28:N28)/3</f>
        <v>0</v>
      </c>
      <c r="P28" s="59">
        <v>0</v>
      </c>
      <c r="Q28" s="59">
        <v>0</v>
      </c>
      <c r="R28" s="81">
        <v>0</v>
      </c>
      <c r="S28" s="60">
        <f>Table1[[#This Row],[Puan]]+Table1[[#This Row],[Ekstra]]</f>
        <v>0</v>
      </c>
      <c r="T28" s="81">
        <v>0</v>
      </c>
      <c r="U28" s="25">
        <f>MIN(100,K28*0.2+O28*0.1+P28*0.2+S28*0.5+Table1[[#This Row],[Ek]])</f>
        <v>0</v>
      </c>
    </row>
    <row r="29" spans="1:22" s="9" customFormat="1" ht="12.6" customHeight="1" x14ac:dyDescent="0.25">
      <c r="A29" s="8"/>
      <c r="B29" s="8"/>
      <c r="C29" s="8"/>
      <c r="D29" s="8"/>
      <c r="E29" s="8"/>
      <c r="F29" s="8"/>
      <c r="G29" s="8"/>
      <c r="H29" s="8"/>
      <c r="I29" s="30"/>
    </row>
    <row r="30" spans="1:22" s="9" customFormat="1" ht="12.6" customHeight="1" x14ac:dyDescent="0.25">
      <c r="A30" s="8"/>
      <c r="B30" s="8"/>
      <c r="C30" s="8"/>
      <c r="D30" s="8"/>
      <c r="E30" s="8"/>
      <c r="F30" s="8"/>
      <c r="G30" s="8"/>
      <c r="H30" s="8"/>
      <c r="I30" s="30"/>
    </row>
    <row r="31" spans="1:22" s="9" customFormat="1" ht="12.6" customHeight="1" x14ac:dyDescent="0.25">
      <c r="A31" s="8"/>
      <c r="B31" s="8"/>
      <c r="C31" s="8"/>
      <c r="D31" s="8"/>
      <c r="E31" s="8"/>
      <c r="F31" s="8"/>
      <c r="G31" s="8"/>
      <c r="H31" s="8"/>
      <c r="I31" s="30"/>
    </row>
    <row r="32" spans="1:22" s="9" customFormat="1" ht="12.6" customHeight="1" x14ac:dyDescent="0.25">
      <c r="A32" s="8"/>
      <c r="B32" s="8"/>
      <c r="C32" s="8"/>
      <c r="D32" s="8"/>
      <c r="E32" s="8"/>
      <c r="F32" s="8"/>
      <c r="G32" s="8"/>
      <c r="H32" s="8"/>
      <c r="I32" s="30"/>
    </row>
    <row r="33" spans="1:9" s="9" customFormat="1" ht="12.6" customHeight="1" x14ac:dyDescent="0.25">
      <c r="A33" s="8"/>
      <c r="B33" s="8"/>
      <c r="C33" s="8"/>
      <c r="D33" s="8"/>
      <c r="E33" s="8"/>
      <c r="F33" s="8"/>
      <c r="G33" s="8"/>
      <c r="H33" s="8"/>
      <c r="I33" s="30"/>
    </row>
    <row r="34" spans="1: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  <c r="I34" s="30"/>
    </row>
    <row r="35" spans="1:9" s="9" customFormat="1" ht="12.6" customHeight="1" x14ac:dyDescent="0.25">
      <c r="A35" s="8"/>
      <c r="B35" s="8"/>
      <c r="C35" s="8"/>
      <c r="D35" s="8"/>
      <c r="E35" s="8"/>
      <c r="F35" s="8"/>
      <c r="G35" s="8"/>
      <c r="H35" s="8"/>
      <c r="I35" s="30"/>
    </row>
    <row r="36" spans="1:9" s="9" customFormat="1" ht="12.6" customHeight="1" x14ac:dyDescent="0.25">
      <c r="A36" s="8"/>
      <c r="B36" s="8"/>
      <c r="C36" s="8"/>
      <c r="D36" s="8"/>
      <c r="E36" s="8"/>
      <c r="F36" s="8"/>
      <c r="G36" s="8"/>
      <c r="H36" s="8"/>
      <c r="I36" s="30"/>
    </row>
    <row r="37" spans="1:9" s="9" customFormat="1" ht="12.6" customHeight="1" x14ac:dyDescent="0.25">
      <c r="A37" s="8"/>
      <c r="B37" s="8"/>
      <c r="C37" s="8"/>
      <c r="D37" s="8"/>
      <c r="E37" s="8"/>
      <c r="F37" s="8"/>
      <c r="G37" s="8"/>
      <c r="H37" s="8"/>
      <c r="I37" s="30"/>
    </row>
    <row r="38" spans="1:9" s="9" customFormat="1" ht="12.6" customHeight="1" x14ac:dyDescent="0.25">
      <c r="A38" s="8"/>
      <c r="B38" s="8"/>
      <c r="C38" s="8"/>
      <c r="D38" s="8"/>
      <c r="E38" s="8"/>
      <c r="F38" s="8"/>
      <c r="G38" s="8"/>
      <c r="H38" s="8"/>
      <c r="I38" s="30"/>
    </row>
    <row r="39" spans="1:9" s="9" customFormat="1" ht="12.6" customHeight="1" x14ac:dyDescent="0.25">
      <c r="A39" s="8"/>
      <c r="B39" s="8"/>
      <c r="C39" s="8"/>
      <c r="D39" s="8"/>
      <c r="E39" s="8"/>
      <c r="F39" s="8"/>
      <c r="G39" s="8"/>
      <c r="H39" s="8"/>
      <c r="I39" s="30"/>
    </row>
    <row r="40" spans="1:9" s="9" customFormat="1" ht="12.6" customHeight="1" x14ac:dyDescent="0.25">
      <c r="A40" s="8"/>
      <c r="B40" s="8"/>
      <c r="C40" s="8"/>
      <c r="D40" s="8"/>
      <c r="E40" s="8"/>
      <c r="F40" s="8"/>
      <c r="G40" s="8"/>
      <c r="H40" s="8"/>
      <c r="I40" s="30"/>
    </row>
    <row r="41" spans="1:9" s="9" customFormat="1" ht="12.6" customHeight="1" x14ac:dyDescent="0.25">
      <c r="A41" s="8"/>
      <c r="B41" s="8"/>
      <c r="C41" s="8"/>
      <c r="D41" s="8"/>
      <c r="E41" s="8"/>
      <c r="F41" s="8"/>
      <c r="G41" s="8"/>
      <c r="H41" s="8"/>
      <c r="I41" s="30"/>
    </row>
    <row r="42" spans="1:9" s="9" customFormat="1" ht="12.6" customHeight="1" x14ac:dyDescent="0.25">
      <c r="A42" s="8"/>
      <c r="B42" s="8"/>
      <c r="C42" s="8"/>
      <c r="D42" s="8"/>
      <c r="E42" s="8"/>
      <c r="F42" s="8"/>
      <c r="G42" s="8"/>
      <c r="H42" s="8"/>
      <c r="I42" s="30"/>
    </row>
    <row r="43" spans="1:9" s="9" customFormat="1" ht="12.6" customHeight="1" x14ac:dyDescent="0.25">
      <c r="A43" s="8"/>
      <c r="B43" s="8"/>
      <c r="C43" s="8"/>
      <c r="D43" s="8"/>
      <c r="E43" s="8"/>
      <c r="F43" s="8"/>
      <c r="G43" s="8"/>
      <c r="H43" s="8"/>
      <c r="I43" s="30"/>
    </row>
    <row r="44" spans="1:9" s="9" customFormat="1" ht="12.6" customHeight="1" x14ac:dyDescent="0.25">
      <c r="A44" s="8"/>
      <c r="B44" s="8"/>
      <c r="C44" s="8"/>
      <c r="D44" s="8"/>
      <c r="E44" s="8"/>
      <c r="F44" s="8"/>
      <c r="G44" s="8"/>
      <c r="H44" s="8"/>
      <c r="I44" s="30"/>
    </row>
    <row r="45" spans="1:9" s="9" customFormat="1" ht="12.6" customHeight="1" x14ac:dyDescent="0.25">
      <c r="A45" s="8"/>
      <c r="B45" s="8"/>
      <c r="C45" s="8"/>
      <c r="D45" s="8"/>
      <c r="E45" s="8"/>
      <c r="F45" s="8"/>
      <c r="G45" s="8"/>
      <c r="H45" s="8"/>
      <c r="I45" s="30"/>
    </row>
    <row r="46" spans="1:9" s="9" customFormat="1" ht="12.6" customHeight="1" x14ac:dyDescent="0.25">
      <c r="A46" s="8"/>
      <c r="B46" s="8"/>
      <c r="C46" s="8"/>
      <c r="D46" s="8"/>
      <c r="E46" s="8"/>
      <c r="F46" s="8"/>
      <c r="G46" s="8"/>
      <c r="H46" s="8"/>
      <c r="I46" s="30"/>
    </row>
    <row r="47" spans="1:9" s="9" customFormat="1" ht="12.6" customHeight="1" x14ac:dyDescent="0.25">
      <c r="A47" s="8"/>
      <c r="B47" s="8"/>
      <c r="C47" s="8"/>
      <c r="D47" s="8"/>
      <c r="E47" s="8"/>
      <c r="F47" s="8"/>
      <c r="G47" s="8"/>
      <c r="H47" s="8"/>
      <c r="I47" s="30"/>
    </row>
    <row r="48" spans="1:9" s="9" customFormat="1" ht="12.6" customHeight="1" x14ac:dyDescent="0.25">
      <c r="A48" s="8"/>
      <c r="B48" s="8"/>
      <c r="C48" s="8"/>
      <c r="D48" s="8"/>
      <c r="E48" s="8"/>
      <c r="F48" s="8"/>
      <c r="G48" s="8"/>
      <c r="H48" s="8"/>
      <c r="I48" s="30"/>
    </row>
    <row r="49" spans="1:9" s="9" customFormat="1" ht="12.6" customHeight="1" x14ac:dyDescent="0.25">
      <c r="A49" s="8"/>
      <c r="B49" s="8"/>
      <c r="C49" s="8"/>
      <c r="D49" s="8"/>
      <c r="E49" s="8"/>
      <c r="F49" s="8"/>
      <c r="G49" s="8"/>
      <c r="H49" s="8"/>
      <c r="I49" s="30"/>
    </row>
    <row r="50" spans="1:9" s="9" customFormat="1" ht="12.6" customHeight="1" x14ac:dyDescent="0.25">
      <c r="A50" s="8"/>
      <c r="B50" s="8"/>
      <c r="C50" s="8"/>
      <c r="D50" s="8"/>
      <c r="E50" s="8"/>
      <c r="F50" s="8"/>
      <c r="G50" s="8"/>
      <c r="H50" s="8"/>
      <c r="I50" s="30"/>
    </row>
    <row r="51" spans="1:9" s="9" customFormat="1" ht="12.6" customHeight="1" x14ac:dyDescent="0.25">
      <c r="A51" s="8"/>
      <c r="B51" s="8"/>
      <c r="C51" s="8"/>
      <c r="D51" s="8"/>
      <c r="E51" s="8"/>
      <c r="F51" s="8"/>
      <c r="G51" s="8"/>
      <c r="H51" s="8"/>
      <c r="I51" s="30"/>
    </row>
    <row r="52" spans="1:9" s="9" customFormat="1" ht="12.6" customHeight="1" x14ac:dyDescent="0.25">
      <c r="A52" s="8"/>
      <c r="B52" s="8"/>
      <c r="C52" s="8"/>
      <c r="D52" s="8"/>
      <c r="E52" s="8"/>
      <c r="F52" s="8"/>
      <c r="G52" s="8"/>
      <c r="H52" s="8"/>
      <c r="I52" s="30"/>
    </row>
    <row r="53" spans="1:9" s="9" customFormat="1" ht="12.6" customHeight="1" x14ac:dyDescent="0.25">
      <c r="A53" s="8"/>
      <c r="B53" s="8"/>
      <c r="C53" s="8"/>
      <c r="D53" s="8"/>
      <c r="E53" s="8"/>
      <c r="F53" s="8"/>
      <c r="G53" s="8"/>
      <c r="H53" s="8"/>
      <c r="I53" s="30"/>
    </row>
    <row r="54" spans="1:9" s="9" customFormat="1" ht="12.6" customHeight="1" x14ac:dyDescent="0.25">
      <c r="A54" s="8"/>
      <c r="B54" s="8"/>
      <c r="C54" s="8"/>
      <c r="D54" s="8"/>
      <c r="E54" s="8"/>
      <c r="F54" s="8"/>
      <c r="G54" s="8"/>
      <c r="H54" s="8"/>
      <c r="I54" s="30"/>
    </row>
    <row r="55" spans="1:9" s="9" customFormat="1" ht="12.6" customHeight="1" x14ac:dyDescent="0.25">
      <c r="A55" s="8"/>
      <c r="B55" s="8"/>
      <c r="C55" s="8"/>
      <c r="D55" s="8"/>
      <c r="E55" s="8"/>
      <c r="F55" s="8"/>
      <c r="G55" s="8"/>
      <c r="H55" s="8"/>
      <c r="I55" s="30"/>
    </row>
    <row r="56" spans="1:9" s="9" customFormat="1" ht="12.6" customHeight="1" x14ac:dyDescent="0.25">
      <c r="A56" s="8"/>
      <c r="B56" s="8"/>
      <c r="C56" s="8"/>
      <c r="D56" s="8"/>
      <c r="E56" s="8"/>
      <c r="F56" s="8"/>
      <c r="G56" s="8"/>
      <c r="H56" s="8"/>
      <c r="I56" s="30"/>
    </row>
    <row r="57" spans="1:9" s="9" customFormat="1" ht="12.6" customHeight="1" x14ac:dyDescent="0.25">
      <c r="A57" s="8"/>
      <c r="B57" s="8"/>
      <c r="C57" s="8"/>
      <c r="D57" s="8"/>
      <c r="E57" s="8"/>
      <c r="F57" s="8"/>
      <c r="G57" s="8"/>
      <c r="H57" s="8"/>
      <c r="I57" s="30"/>
    </row>
    <row r="58" spans="1:9" s="9" customFormat="1" ht="12.6" customHeight="1" x14ac:dyDescent="0.25">
      <c r="A58" s="8"/>
      <c r="B58" s="8"/>
      <c r="C58" s="8"/>
      <c r="D58" s="8"/>
      <c r="E58" s="8"/>
      <c r="F58" s="8"/>
      <c r="G58" s="8"/>
      <c r="H58" s="8"/>
      <c r="I58" s="30"/>
    </row>
    <row r="59" spans="1:9" s="9" customFormat="1" ht="12.6" customHeight="1" x14ac:dyDescent="0.25">
      <c r="A59" s="8"/>
      <c r="B59" s="8"/>
      <c r="C59" s="8"/>
      <c r="D59" s="8"/>
      <c r="E59" s="8"/>
      <c r="F59" s="8"/>
      <c r="G59" s="8"/>
      <c r="H59" s="8"/>
      <c r="I59" s="30"/>
    </row>
    <row r="60" spans="1:9" s="9" customFormat="1" ht="12.6" customHeight="1" x14ac:dyDescent="0.25">
      <c r="A60" s="8"/>
      <c r="B60" s="8"/>
      <c r="C60" s="8"/>
      <c r="D60" s="8"/>
      <c r="E60" s="8"/>
      <c r="F60" s="8"/>
      <c r="G60" s="8"/>
      <c r="H60" s="8"/>
      <c r="I60" s="30"/>
    </row>
    <row r="61" spans="1:9" s="9" customFormat="1" ht="12.6" customHeight="1" x14ac:dyDescent="0.25">
      <c r="A61" s="8"/>
      <c r="B61" s="8"/>
      <c r="C61" s="8"/>
      <c r="D61" s="8"/>
      <c r="E61" s="8"/>
      <c r="F61" s="8"/>
      <c r="G61" s="8"/>
      <c r="H61" s="8"/>
      <c r="I61" s="30"/>
    </row>
    <row r="62" spans="1:9" s="9" customFormat="1" ht="12.6" customHeight="1" x14ac:dyDescent="0.25">
      <c r="A62" s="8"/>
      <c r="B62" s="8"/>
      <c r="C62" s="8"/>
      <c r="D62" s="8"/>
      <c r="E62" s="8"/>
      <c r="F62" s="8"/>
      <c r="G62" s="8"/>
      <c r="H62" s="8"/>
      <c r="I62" s="30"/>
    </row>
    <row r="63" spans="1:9" s="9" customFormat="1" ht="12.6" customHeight="1" x14ac:dyDescent="0.25">
      <c r="A63" s="8"/>
      <c r="B63" s="8"/>
      <c r="C63" s="8"/>
      <c r="D63" s="8"/>
      <c r="E63" s="8"/>
      <c r="F63" s="8"/>
      <c r="G63" s="8"/>
      <c r="H63" s="8"/>
      <c r="I63" s="30"/>
    </row>
    <row r="64" spans="1:9" s="9" customFormat="1" ht="12.6" customHeight="1" x14ac:dyDescent="0.25">
      <c r="A64" s="8"/>
      <c r="B64" s="8"/>
      <c r="C64" s="8"/>
      <c r="D64" s="8"/>
      <c r="E64" s="8"/>
      <c r="F64" s="8"/>
      <c r="G64" s="8"/>
      <c r="H64" s="8"/>
      <c r="I64" s="30"/>
    </row>
    <row r="65" spans="1:19" s="9" customFormat="1" ht="12.6" customHeight="1" x14ac:dyDescent="0.25">
      <c r="A65" s="8"/>
      <c r="B65" s="8"/>
      <c r="C65" s="8"/>
      <c r="D65" s="8"/>
      <c r="E65" s="8"/>
      <c r="F65" s="8"/>
      <c r="G65" s="8"/>
      <c r="H65" s="8"/>
      <c r="I65" s="30"/>
    </row>
    <row r="66" spans="1:19" s="9" customFormat="1" ht="12.6" customHeight="1" x14ac:dyDescent="0.25">
      <c r="A66" s="8"/>
      <c r="B66" s="8"/>
      <c r="C66" s="8"/>
      <c r="D66" s="8"/>
      <c r="E66" s="8"/>
      <c r="F66" s="8"/>
      <c r="G66" s="8"/>
      <c r="H66" s="8"/>
      <c r="I66" s="30"/>
    </row>
    <row r="67" spans="1:19" s="9" customFormat="1" ht="12.6" customHeight="1" x14ac:dyDescent="0.25">
      <c r="A67" s="8"/>
      <c r="B67" s="8"/>
      <c r="C67" s="8"/>
      <c r="D67" s="8"/>
      <c r="E67" s="8"/>
      <c r="F67" s="8"/>
      <c r="G67" s="8"/>
      <c r="H67" s="8"/>
      <c r="I67" s="30"/>
    </row>
    <row r="68" spans="1:19" s="9" customFormat="1" ht="12.6" customHeight="1" x14ac:dyDescent="0.25">
      <c r="A68" s="8"/>
      <c r="B68" s="8"/>
      <c r="C68" s="8"/>
      <c r="D68" s="8"/>
      <c r="E68" s="8"/>
      <c r="F68" s="8"/>
      <c r="G68" s="8"/>
      <c r="H68" s="8"/>
      <c r="I68" s="30"/>
    </row>
    <row r="69" spans="1:19" s="9" customFormat="1" ht="12.6" customHeight="1" x14ac:dyDescent="0.25">
      <c r="A69" s="8"/>
      <c r="B69" s="8"/>
      <c r="C69" s="8"/>
      <c r="D69" s="8"/>
      <c r="E69" s="8"/>
      <c r="F69" s="8"/>
      <c r="G69" s="8"/>
      <c r="H69" s="8"/>
      <c r="I69" s="30"/>
    </row>
    <row r="70" spans="1:19" s="9" customFormat="1" ht="12.6" customHeight="1" x14ac:dyDescent="0.25">
      <c r="A70" s="8"/>
      <c r="B70" s="8"/>
      <c r="C70" s="8"/>
      <c r="D70" s="8"/>
      <c r="E70" s="8"/>
      <c r="F70" s="8"/>
      <c r="G70" s="8"/>
      <c r="H70" s="8"/>
      <c r="I70" s="30"/>
    </row>
    <row r="71" spans="1:19" s="9" customFormat="1" ht="12.6" customHeight="1" x14ac:dyDescent="0.25">
      <c r="A71" s="8"/>
      <c r="B71" s="8"/>
      <c r="C71" s="8"/>
      <c r="D71" s="8"/>
      <c r="E71" s="8"/>
      <c r="F71" s="8"/>
      <c r="G71" s="8"/>
      <c r="H71" s="8"/>
      <c r="I71" s="30"/>
    </row>
    <row r="72" spans="1:19" ht="12.6" customHeight="1" x14ac:dyDescent="0.25">
      <c r="A72" s="67"/>
      <c r="B72" s="67"/>
      <c r="C72" s="67"/>
      <c r="D72" s="67"/>
      <c r="E72" s="67"/>
      <c r="F72" s="67"/>
      <c r="P72" s="68"/>
      <c r="Q72" s="68"/>
      <c r="R72" s="68"/>
      <c r="S72" s="68"/>
    </row>
  </sheetData>
  <sortState ref="A3:Y27">
    <sortCondition descending="1" ref="U2"/>
  </sortState>
  <mergeCells count="3">
    <mergeCell ref="C1:J1"/>
    <mergeCell ref="L1:N1"/>
    <mergeCell ref="Q1:S1"/>
  </mergeCells>
  <conditionalFormatting sqref="C3:I28">
    <cfRule type="cellIs" dxfId="43" priority="82" operator="between">
      <formula>0.1</formula>
      <formula>1.99</formula>
    </cfRule>
    <cfRule type="cellIs" dxfId="42" priority="83" operator="equal">
      <formula>0</formula>
    </cfRule>
    <cfRule type="cellIs" dxfId="41" priority="84" operator="equal">
      <formula>2</formula>
    </cfRule>
  </conditionalFormatting>
  <conditionalFormatting sqref="S3:S28">
    <cfRule type="cellIs" dxfId="40" priority="73" operator="between">
      <formula>0.1</formula>
      <formula>59.9</formula>
    </cfRule>
    <cfRule type="cellIs" dxfId="39" priority="74" operator="equal">
      <formula>0</formula>
    </cfRule>
    <cfRule type="cellIs" dxfId="38" priority="75" operator="between">
      <formula>60</formula>
      <formula>79</formula>
    </cfRule>
    <cfRule type="cellIs" dxfId="37" priority="76" operator="between">
      <formula>80</formula>
      <formula>100</formula>
    </cfRule>
  </conditionalFormatting>
  <conditionalFormatting sqref="L3:N28">
    <cfRule type="cellIs" dxfId="36" priority="53" operator="between">
      <formula>0.1</formula>
      <formula>59.9</formula>
    </cfRule>
    <cfRule type="cellIs" dxfId="35" priority="54" operator="equal">
      <formula>0</formula>
    </cfRule>
    <cfRule type="cellIs" dxfId="34" priority="55" operator="between">
      <formula>60</formula>
      <formula>79</formula>
    </cfRule>
    <cfRule type="cellIs" dxfId="33" priority="56" operator="between">
      <formula>80</formula>
      <formula>100</formula>
    </cfRule>
  </conditionalFormatting>
  <conditionalFormatting sqref="U3:U28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K3:K22 O3:Q28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K23:K28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{E730F9A2-01DC-4466-A20B-9FA4A1C31C14}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U3:U28</xm:sqref>
        </x14:conditionalFormatting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K3:K22 O3:Q28</xm:sqref>
        </x14:conditionalFormatting>
        <x14:conditionalFormatting xmlns:xm="http://schemas.microsoft.com/office/excel/2006/main">
          <x14:cfRule type="dataBar" id="{E730F9A2-01DC-4466-A20B-9FA4A1C31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78"/>
  <sheetViews>
    <sheetView tabSelected="1" zoomScale="130" zoomScaleNormal="130" workbookViewId="0">
      <pane ySplit="2" topLeftCell="A3" activePane="bottomLeft" state="frozen"/>
      <selection pane="bottomLeft" activeCell="AA7" sqref="AA7"/>
    </sheetView>
  </sheetViews>
  <sheetFormatPr defaultRowHeight="12.6" customHeight="1" x14ac:dyDescent="0.25"/>
  <cols>
    <col min="1" max="1" width="8.88671875" style="2" customWidth="1"/>
    <col min="2" max="2" width="12.33203125" style="2" bestFit="1" customWidth="1"/>
    <col min="3" max="3" width="9.109375" style="40" customWidth="1"/>
    <col min="4" max="5" width="3.21875" style="2" bestFit="1" customWidth="1"/>
    <col min="6" max="11" width="2.88671875" style="2" customWidth="1"/>
    <col min="12" max="12" width="3.33203125" style="8" customWidth="1"/>
    <col min="13" max="13" width="4.44140625" style="1" customWidth="1"/>
    <col min="14" max="14" width="2.77734375" style="1" bestFit="1" customWidth="1"/>
    <col min="15" max="15" width="4.77734375" style="1" customWidth="1"/>
    <col min="16" max="16" width="7" style="1" bestFit="1" customWidth="1"/>
    <col min="17" max="17" width="6.44140625" style="1" customWidth="1"/>
    <col min="18" max="18" width="7.21875" style="1" customWidth="1"/>
    <col min="19" max="19" width="8.21875" style="44" bestFit="1" customWidth="1"/>
    <col min="20" max="20" width="8.88671875" style="1"/>
    <col min="21" max="23" width="5.77734375" style="1" customWidth="1"/>
    <col min="24" max="16384" width="8.88671875" style="1"/>
  </cols>
  <sheetData>
    <row r="1" spans="1:23" s="4" customFormat="1" ht="42" thickBot="1" x14ac:dyDescent="0.3">
      <c r="A1" s="20">
        <v>1</v>
      </c>
      <c r="B1" s="13"/>
      <c r="C1" s="36"/>
      <c r="D1" s="74" t="s">
        <v>41</v>
      </c>
      <c r="E1" s="75"/>
      <c r="F1" s="75"/>
      <c r="G1" s="75"/>
      <c r="H1" s="75"/>
      <c r="I1" s="75"/>
      <c r="J1" s="75"/>
      <c r="K1" s="75"/>
      <c r="L1" s="75"/>
      <c r="M1" s="76"/>
      <c r="N1" s="75" t="s">
        <v>13</v>
      </c>
      <c r="O1" s="76"/>
      <c r="P1" s="21" t="s">
        <v>15</v>
      </c>
      <c r="Q1" s="14" t="s">
        <v>6</v>
      </c>
      <c r="R1" s="14" t="s">
        <v>7</v>
      </c>
      <c r="S1" s="42"/>
      <c r="U1" s="77" t="s">
        <v>9</v>
      </c>
      <c r="V1" s="77" t="s">
        <v>10</v>
      </c>
      <c r="W1" s="77" t="s">
        <v>11</v>
      </c>
    </row>
    <row r="2" spans="1:23" s="5" customFormat="1" ht="11.4" customHeight="1" x14ac:dyDescent="0.25">
      <c r="A2" s="48" t="s">
        <v>0</v>
      </c>
      <c r="B2" s="16" t="s">
        <v>16</v>
      </c>
      <c r="C2" s="37" t="s">
        <v>2</v>
      </c>
      <c r="D2" s="22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8" t="s">
        <v>61</v>
      </c>
      <c r="L2" s="41" t="s">
        <v>8</v>
      </c>
      <c r="M2" s="19" t="s">
        <v>1</v>
      </c>
      <c r="N2" s="18" t="s">
        <v>14</v>
      </c>
      <c r="O2" s="19" t="s">
        <v>62</v>
      </c>
      <c r="P2" s="17" t="s">
        <v>4</v>
      </c>
      <c r="Q2" s="14" t="s">
        <v>3</v>
      </c>
      <c r="R2" s="65" t="s">
        <v>63</v>
      </c>
      <c r="S2" s="43"/>
      <c r="U2" s="78"/>
      <c r="V2" s="78"/>
      <c r="W2" s="78"/>
    </row>
    <row r="3" spans="1:23" ht="12.6" customHeight="1" x14ac:dyDescent="0.25">
      <c r="A3" s="49"/>
      <c r="B3" s="3" t="s">
        <v>32</v>
      </c>
      <c r="C3" s="25">
        <v>99.633333333333326</v>
      </c>
      <c r="D3" s="23">
        <v>2</v>
      </c>
      <c r="E3" s="7"/>
      <c r="F3" s="7"/>
      <c r="G3" s="7"/>
      <c r="H3" s="7"/>
      <c r="I3" s="7"/>
      <c r="J3" s="7"/>
      <c r="K3" s="7"/>
      <c r="L3" s="27"/>
      <c r="M3" s="12">
        <f>SUM(D3:K3)*50/(A$1-L3)</f>
        <v>100</v>
      </c>
      <c r="N3" s="6"/>
      <c r="O3" s="12">
        <f>N3</f>
        <v>0</v>
      </c>
      <c r="P3" s="6"/>
      <c r="Q3" s="15">
        <f>MIN(100,M3*(0.4+0.1)+O3*(0)+(P3)*(0.6+0.15))</f>
        <v>50</v>
      </c>
      <c r="R3" s="80">
        <f>ROUND(C3,2)*0.4+Q3*0.6</f>
        <v>69.852000000000004</v>
      </c>
      <c r="U3" s="15"/>
      <c r="V3" s="15"/>
      <c r="W3" s="15"/>
    </row>
    <row r="4" spans="1:23" ht="12.6" customHeight="1" x14ac:dyDescent="0.25">
      <c r="A4" s="49"/>
      <c r="B4" s="3" t="s">
        <v>21</v>
      </c>
      <c r="C4" s="25">
        <v>82</v>
      </c>
      <c r="D4" s="23">
        <v>2</v>
      </c>
      <c r="E4" s="7"/>
      <c r="F4" s="7"/>
      <c r="G4" s="7"/>
      <c r="H4" s="7"/>
      <c r="I4" s="7"/>
      <c r="J4" s="7"/>
      <c r="K4" s="7"/>
      <c r="L4" s="27"/>
      <c r="M4" s="12">
        <f>SUM(D4:K4)*50/(A$1-L4)</f>
        <v>100</v>
      </c>
      <c r="N4" s="6"/>
      <c r="O4" s="12">
        <f>N4</f>
        <v>0</v>
      </c>
      <c r="P4" s="6"/>
      <c r="Q4" s="15">
        <f>MIN(100,M4*(0.4+0.1)+O4*(0)+(P4)*(0.6+0.15))</f>
        <v>50</v>
      </c>
      <c r="R4" s="80">
        <f>ROUND(C4,2)*0.4+Q4*0.6</f>
        <v>62.800000000000004</v>
      </c>
      <c r="U4" s="15"/>
      <c r="V4" s="15"/>
      <c r="W4" s="15"/>
    </row>
    <row r="5" spans="1:23" ht="12.6" customHeight="1" x14ac:dyDescent="0.25">
      <c r="A5" s="49"/>
      <c r="B5" s="3" t="s">
        <v>19</v>
      </c>
      <c r="C5" s="25">
        <v>79.833333333333343</v>
      </c>
      <c r="D5" s="23">
        <v>2</v>
      </c>
      <c r="E5" s="7"/>
      <c r="F5" s="7"/>
      <c r="G5" s="7"/>
      <c r="H5" s="7"/>
      <c r="I5" s="7"/>
      <c r="J5" s="7"/>
      <c r="K5" s="7"/>
      <c r="L5" s="27"/>
      <c r="M5" s="12">
        <f>SUM(D5:K5)*50/(A$1-L5)</f>
        <v>100</v>
      </c>
      <c r="N5" s="6"/>
      <c r="O5" s="12">
        <f>N5</f>
        <v>0</v>
      </c>
      <c r="P5" s="6"/>
      <c r="Q5" s="15">
        <f>MIN(100,M5*(0.4+0.1)+O5*(0)+(P5)*(0.6+0.15))</f>
        <v>50</v>
      </c>
      <c r="R5" s="80">
        <f>ROUND(C5,2)*0.4+Q5*0.6</f>
        <v>61.932000000000002</v>
      </c>
      <c r="U5" s="15"/>
      <c r="V5" s="15"/>
      <c r="W5" s="15"/>
    </row>
    <row r="6" spans="1:23" ht="12.6" customHeight="1" x14ac:dyDescent="0.25">
      <c r="A6" s="49"/>
      <c r="B6" s="3" t="s">
        <v>22</v>
      </c>
      <c r="C6" s="25">
        <v>73.333333333333329</v>
      </c>
      <c r="D6" s="23">
        <v>2</v>
      </c>
      <c r="E6" s="7"/>
      <c r="F6" s="7"/>
      <c r="G6" s="7"/>
      <c r="H6" s="7"/>
      <c r="I6" s="7"/>
      <c r="J6" s="7"/>
      <c r="K6" s="7"/>
      <c r="L6" s="27"/>
      <c r="M6" s="12">
        <f>SUM(D6:K6)*50/(A$1-L6)</f>
        <v>100</v>
      </c>
      <c r="N6" s="6"/>
      <c r="O6" s="12">
        <f>N6</f>
        <v>0</v>
      </c>
      <c r="P6" s="6"/>
      <c r="Q6" s="15">
        <f>MIN(100,M6*(0.4+0.1)+O6*(0)+(P6)*(0.6+0.15))</f>
        <v>50</v>
      </c>
      <c r="R6" s="80">
        <f>ROUND(C6,2)*0.4+Q6*0.6</f>
        <v>59.332000000000001</v>
      </c>
      <c r="U6" s="15"/>
      <c r="V6" s="15"/>
      <c r="W6" s="15"/>
    </row>
    <row r="7" spans="1:23" ht="12.6" customHeight="1" x14ac:dyDescent="0.25">
      <c r="A7" s="49"/>
      <c r="B7" s="3" t="s">
        <v>27</v>
      </c>
      <c r="C7" s="25">
        <v>72.166666666666671</v>
      </c>
      <c r="D7" s="23">
        <v>2</v>
      </c>
      <c r="E7" s="7"/>
      <c r="F7" s="7"/>
      <c r="G7" s="7"/>
      <c r="H7" s="7"/>
      <c r="I7" s="7"/>
      <c r="J7" s="7"/>
      <c r="K7" s="7"/>
      <c r="L7" s="27"/>
      <c r="M7" s="12">
        <f>SUM(D7:K7)*50/(A$1-L7)</f>
        <v>100</v>
      </c>
      <c r="N7" s="6"/>
      <c r="O7" s="12">
        <f>N7</f>
        <v>0</v>
      </c>
      <c r="P7" s="6"/>
      <c r="Q7" s="15">
        <f>MIN(100,M7*(0.4+0.1)+O7*(0)+(P7)*(0.6+0.15))</f>
        <v>50</v>
      </c>
      <c r="R7" s="80">
        <f>ROUND(C7,2)*0.4+Q7*0.6</f>
        <v>58.868000000000002</v>
      </c>
      <c r="U7" s="15"/>
      <c r="V7" s="15"/>
      <c r="W7" s="15"/>
    </row>
    <row r="8" spans="1:23" ht="12.6" customHeight="1" x14ac:dyDescent="0.25">
      <c r="A8" s="49"/>
      <c r="B8" s="3" t="s">
        <v>30</v>
      </c>
      <c r="C8" s="25">
        <v>62</v>
      </c>
      <c r="D8" s="23">
        <v>2</v>
      </c>
      <c r="E8" s="7"/>
      <c r="F8" s="7"/>
      <c r="G8" s="7"/>
      <c r="H8" s="7"/>
      <c r="I8" s="7"/>
      <c r="J8" s="7"/>
      <c r="K8" s="7"/>
      <c r="L8" s="27"/>
      <c r="M8" s="12">
        <f>SUM(D8:K8)*50/(A$1-L8)</f>
        <v>100</v>
      </c>
      <c r="N8" s="6"/>
      <c r="O8" s="12">
        <f>N8</f>
        <v>0</v>
      </c>
      <c r="P8" s="6"/>
      <c r="Q8" s="15">
        <f>MIN(100,M8*(0.4+0.1)+O8*(0)+(P8)*(0.6+0.15))</f>
        <v>50</v>
      </c>
      <c r="R8" s="80">
        <f>ROUND(C8,2)*0.4+Q8*0.6</f>
        <v>54.8</v>
      </c>
      <c r="U8" s="15"/>
      <c r="V8" s="15"/>
      <c r="W8" s="15"/>
    </row>
    <row r="9" spans="1:23" ht="12.6" customHeight="1" x14ac:dyDescent="0.25">
      <c r="A9" s="49"/>
      <c r="B9" s="3" t="s">
        <v>18</v>
      </c>
      <c r="C9" s="25">
        <v>60.433333333333337</v>
      </c>
      <c r="D9" s="23">
        <v>0</v>
      </c>
      <c r="E9" s="7"/>
      <c r="F9" s="7"/>
      <c r="G9" s="7"/>
      <c r="H9" s="7"/>
      <c r="I9" s="7"/>
      <c r="J9" s="7"/>
      <c r="K9" s="7"/>
      <c r="L9" s="27"/>
      <c r="M9" s="12">
        <f>SUM(D9:K9)*50/(A$1-L9)</f>
        <v>0</v>
      </c>
      <c r="N9" s="6"/>
      <c r="O9" s="12">
        <f>N9</f>
        <v>0</v>
      </c>
      <c r="P9" s="6"/>
      <c r="Q9" s="15">
        <f>MIN(100,M9*(0.4+0.1)+O9*(0)+(P9)*(0.6+0.15))</f>
        <v>0</v>
      </c>
      <c r="R9" s="80">
        <f>ROUND(C9,2)*0.4+Q9*0.6</f>
        <v>24.172000000000001</v>
      </c>
      <c r="U9" s="15"/>
      <c r="V9" s="15"/>
      <c r="W9" s="15"/>
    </row>
    <row r="10" spans="1:23" ht="12.6" customHeight="1" x14ac:dyDescent="0.25">
      <c r="A10" s="49"/>
      <c r="B10" s="3" t="s">
        <v>37</v>
      </c>
      <c r="C10" s="25">
        <v>56.666666666666664</v>
      </c>
      <c r="D10" s="23">
        <v>0</v>
      </c>
      <c r="E10" s="7"/>
      <c r="F10" s="7"/>
      <c r="G10" s="7"/>
      <c r="H10" s="7"/>
      <c r="I10" s="7"/>
      <c r="J10" s="7"/>
      <c r="K10" s="7"/>
      <c r="L10" s="27"/>
      <c r="M10" s="12">
        <f>SUM(D10:K10)*50/(A$1-L10)</f>
        <v>0</v>
      </c>
      <c r="N10" s="6"/>
      <c r="O10" s="12">
        <f>N10</f>
        <v>0</v>
      </c>
      <c r="P10" s="6"/>
      <c r="Q10" s="15">
        <f>MIN(100,M10*(0.4+0.1)+O10*(0)+(P10)*(0.6+0.15))</f>
        <v>0</v>
      </c>
      <c r="R10" s="80">
        <f>ROUND(C10,2)*0.4+Q10*0.6</f>
        <v>22.668000000000003</v>
      </c>
      <c r="U10" s="15"/>
      <c r="V10" s="15"/>
      <c r="W10" s="15"/>
    </row>
    <row r="11" spans="1:23" ht="12.6" customHeight="1" x14ac:dyDescent="0.25">
      <c r="A11" s="49"/>
      <c r="B11" s="3" t="s">
        <v>38</v>
      </c>
      <c r="C11" s="25">
        <v>55</v>
      </c>
      <c r="D11" s="23">
        <v>0</v>
      </c>
      <c r="E11" s="7"/>
      <c r="F11" s="7"/>
      <c r="G11" s="7"/>
      <c r="H11" s="7"/>
      <c r="I11" s="7"/>
      <c r="J11" s="7"/>
      <c r="K11" s="7"/>
      <c r="L11" s="27"/>
      <c r="M11" s="12">
        <f>SUM(D11:K11)*50/(A$1-L11)</f>
        <v>0</v>
      </c>
      <c r="N11" s="6"/>
      <c r="O11" s="12">
        <f>N11</f>
        <v>0</v>
      </c>
      <c r="P11" s="6"/>
      <c r="Q11" s="15">
        <f>MIN(100,M11*(0.4+0.1)+O11*(0)+(P11)*(0.6+0.15))</f>
        <v>0</v>
      </c>
      <c r="R11" s="80">
        <f>ROUND(C11,2)*0.4+Q11*0.6</f>
        <v>22</v>
      </c>
      <c r="U11" s="15"/>
      <c r="V11" s="15"/>
      <c r="W11" s="15"/>
    </row>
    <row r="12" spans="1:23" ht="12.6" customHeight="1" x14ac:dyDescent="0.25">
      <c r="A12" s="49"/>
      <c r="B12" s="3" t="s">
        <v>35</v>
      </c>
      <c r="C12" s="25">
        <v>51.166666666666671</v>
      </c>
      <c r="D12" s="23">
        <v>1</v>
      </c>
      <c r="E12" s="24"/>
      <c r="F12" s="7"/>
      <c r="G12" s="7"/>
      <c r="H12" s="7"/>
      <c r="I12" s="7"/>
      <c r="J12" s="7"/>
      <c r="K12" s="7"/>
      <c r="L12" s="27"/>
      <c r="M12" s="12">
        <f>SUM(D12:K12)*50/(A$1-L12)</f>
        <v>50</v>
      </c>
      <c r="N12" s="6"/>
      <c r="O12" s="12">
        <f>N12</f>
        <v>0</v>
      </c>
      <c r="P12" s="6"/>
      <c r="Q12" s="15">
        <f>MIN(100,M12*(0.4+0.1)+O12*(0)+(P12)*(0.6+0.15))</f>
        <v>25</v>
      </c>
      <c r="R12" s="80">
        <f>ROUND(C12,2)*0.4+Q12*0.6</f>
        <v>35.468000000000004</v>
      </c>
      <c r="U12" s="15"/>
      <c r="V12" s="15"/>
      <c r="W12" s="15"/>
    </row>
    <row r="13" spans="1:23" ht="12.6" customHeight="1" x14ac:dyDescent="0.25">
      <c r="A13" s="49"/>
      <c r="B13" s="3" t="s">
        <v>26</v>
      </c>
      <c r="C13" s="25">
        <v>50.333333333333336</v>
      </c>
      <c r="D13" s="23">
        <v>0</v>
      </c>
      <c r="E13" s="7"/>
      <c r="F13" s="7"/>
      <c r="G13" s="7"/>
      <c r="H13" s="7"/>
      <c r="I13" s="7"/>
      <c r="J13" s="7"/>
      <c r="K13" s="7"/>
      <c r="L13" s="27"/>
      <c r="M13" s="12">
        <f>SUM(D13:K13)*50/(A$1-L13)</f>
        <v>0</v>
      </c>
      <c r="N13" s="6"/>
      <c r="O13" s="12">
        <f>N13</f>
        <v>0</v>
      </c>
      <c r="P13" s="6"/>
      <c r="Q13" s="15">
        <f>MIN(100,M13*(0.4+0.1)+O13*(0)+(P13)*(0.6+0.15))</f>
        <v>0</v>
      </c>
      <c r="R13" s="80">
        <f>ROUND(C13,2)*0.4+Q13*0.6</f>
        <v>20.132000000000001</v>
      </c>
      <c r="U13" s="15"/>
      <c r="V13" s="15"/>
      <c r="W13" s="15"/>
    </row>
    <row r="14" spans="1:23" ht="12.6" customHeight="1" x14ac:dyDescent="0.25">
      <c r="A14" s="49"/>
      <c r="B14" s="3" t="s">
        <v>34</v>
      </c>
      <c r="C14" s="25">
        <v>49</v>
      </c>
      <c r="D14" s="23">
        <v>0</v>
      </c>
      <c r="E14" s="7"/>
      <c r="F14" s="7"/>
      <c r="G14" s="7"/>
      <c r="H14" s="7"/>
      <c r="I14" s="7"/>
      <c r="J14" s="7"/>
      <c r="K14" s="7"/>
      <c r="L14" s="27"/>
      <c r="M14" s="12">
        <f>SUM(D14:K14)*50/(A$1-L14)</f>
        <v>0</v>
      </c>
      <c r="N14" s="6"/>
      <c r="O14" s="12">
        <f>N14</f>
        <v>0</v>
      </c>
      <c r="P14" s="6"/>
      <c r="Q14" s="15">
        <f>MIN(100,M14*(0.4+0.1)+O14*(0)+(P14)*(0.6+0.15))</f>
        <v>0</v>
      </c>
      <c r="R14" s="80">
        <f>ROUND(C14,2)*0.4+Q14*0.6</f>
        <v>19.600000000000001</v>
      </c>
      <c r="U14" s="15"/>
      <c r="V14" s="15"/>
      <c r="W14" s="15"/>
    </row>
    <row r="15" spans="1:23" ht="12.6" customHeight="1" x14ac:dyDescent="0.25">
      <c r="A15" s="49"/>
      <c r="B15" s="3" t="s">
        <v>36</v>
      </c>
      <c r="C15" s="25">
        <v>48.833333333333336</v>
      </c>
      <c r="D15" s="23">
        <v>2</v>
      </c>
      <c r="E15" s="7"/>
      <c r="F15" s="7"/>
      <c r="G15" s="7"/>
      <c r="H15" s="7"/>
      <c r="I15" s="7"/>
      <c r="J15" s="7"/>
      <c r="K15" s="7"/>
      <c r="L15" s="27"/>
      <c r="M15" s="12">
        <f>SUM(D15:K15)*50/(A$1-L15)</f>
        <v>100</v>
      </c>
      <c r="N15" s="6"/>
      <c r="O15" s="12">
        <f>N15</f>
        <v>0</v>
      </c>
      <c r="P15" s="6"/>
      <c r="Q15" s="15">
        <f>MIN(100,M15*(0.4+0.1)+O15*(0)+(P15)*(0.6+0.15))</f>
        <v>50</v>
      </c>
      <c r="R15" s="80">
        <f>ROUND(C15,2)*0.4+Q15*0.6</f>
        <v>49.531999999999996</v>
      </c>
      <c r="U15" s="15"/>
      <c r="V15" s="15"/>
      <c r="W15" s="15"/>
    </row>
    <row r="16" spans="1:23" ht="12.6" customHeight="1" x14ac:dyDescent="0.25">
      <c r="A16" s="49"/>
      <c r="B16" s="3" t="s">
        <v>28</v>
      </c>
      <c r="C16" s="25">
        <v>45.833333333333336</v>
      </c>
      <c r="D16" s="23">
        <v>0</v>
      </c>
      <c r="E16" s="7"/>
      <c r="F16" s="7"/>
      <c r="G16" s="7"/>
      <c r="H16" s="7"/>
      <c r="I16" s="7"/>
      <c r="J16" s="7"/>
      <c r="K16" s="7"/>
      <c r="L16" s="27"/>
      <c r="M16" s="12">
        <f>SUM(D16:K16)*50/(A$1-L16)</f>
        <v>0</v>
      </c>
      <c r="N16" s="6"/>
      <c r="O16" s="12">
        <f>N16</f>
        <v>0</v>
      </c>
      <c r="P16" s="6"/>
      <c r="Q16" s="15">
        <f>MIN(100,M16*(0.4+0.1)+O16*(0)+(P16)*(0.6+0.15))</f>
        <v>0</v>
      </c>
      <c r="R16" s="80">
        <f>ROUND(C16,2)*0.4+Q16*0.6</f>
        <v>18.332000000000001</v>
      </c>
      <c r="U16" s="15"/>
      <c r="V16" s="15"/>
      <c r="W16" s="15"/>
    </row>
    <row r="17" spans="1:23" ht="12.6" customHeight="1" x14ac:dyDescent="0.25">
      <c r="A17" s="49"/>
      <c r="B17" s="3" t="s">
        <v>25</v>
      </c>
      <c r="C17" s="25">
        <v>45.833333333333336</v>
      </c>
      <c r="D17" s="23">
        <v>0</v>
      </c>
      <c r="E17" s="7"/>
      <c r="F17" s="7"/>
      <c r="G17" s="7"/>
      <c r="H17" s="7"/>
      <c r="I17" s="7"/>
      <c r="J17" s="7"/>
      <c r="K17" s="7"/>
      <c r="L17" s="27"/>
      <c r="M17" s="12">
        <f>SUM(D17:K17)*50/(A$1-L17)</f>
        <v>0</v>
      </c>
      <c r="N17" s="6"/>
      <c r="O17" s="12">
        <f>N17</f>
        <v>0</v>
      </c>
      <c r="P17" s="6"/>
      <c r="Q17" s="15">
        <f>MIN(100,M17*(0.4+0.1)+O17*(0)+(P17)*(0.6+0.15))</f>
        <v>0</v>
      </c>
      <c r="R17" s="80">
        <f>ROUND(C17,2)*0.4+Q17*0.6</f>
        <v>18.332000000000001</v>
      </c>
      <c r="U17" s="15"/>
      <c r="V17" s="15"/>
      <c r="W17" s="15"/>
    </row>
    <row r="18" spans="1:23" ht="12.6" customHeight="1" x14ac:dyDescent="0.25">
      <c r="A18" s="49"/>
      <c r="B18" s="3" t="s">
        <v>17</v>
      </c>
      <c r="C18" s="25">
        <v>43.333333333333336</v>
      </c>
      <c r="D18" s="23">
        <v>0</v>
      </c>
      <c r="E18" s="7"/>
      <c r="F18" s="7"/>
      <c r="G18" s="7"/>
      <c r="H18" s="7"/>
      <c r="I18" s="7"/>
      <c r="J18" s="7"/>
      <c r="K18" s="7"/>
      <c r="L18" s="27"/>
      <c r="M18" s="12">
        <f>SUM(D18:K18)*50/(A$1-L18)</f>
        <v>0</v>
      </c>
      <c r="N18" s="6"/>
      <c r="O18" s="12">
        <f>N18</f>
        <v>0</v>
      </c>
      <c r="P18" s="6"/>
      <c r="Q18" s="15">
        <f>MIN(100,M18*(0.4+0.1)+O18*(0)+(P18)*(0.6+0.15))</f>
        <v>0</v>
      </c>
      <c r="R18" s="80">
        <f>ROUND(C18,2)*0.4+Q18*0.6</f>
        <v>17.332000000000001</v>
      </c>
      <c r="U18" s="15"/>
      <c r="V18" s="15"/>
      <c r="W18" s="15"/>
    </row>
    <row r="19" spans="1:23" ht="12.6" customHeight="1" x14ac:dyDescent="0.25">
      <c r="A19" s="49"/>
      <c r="B19" s="3" t="s">
        <v>31</v>
      </c>
      <c r="C19" s="25">
        <v>37.333333333333336</v>
      </c>
      <c r="D19" s="23">
        <v>0</v>
      </c>
      <c r="E19" s="7"/>
      <c r="F19" s="7"/>
      <c r="G19" s="7"/>
      <c r="H19" s="7"/>
      <c r="I19" s="7"/>
      <c r="J19" s="7"/>
      <c r="K19" s="7"/>
      <c r="L19" s="27"/>
      <c r="M19" s="12">
        <f>SUM(D19:K19)*50/(A$1-L19)</f>
        <v>0</v>
      </c>
      <c r="N19" s="6"/>
      <c r="O19" s="12">
        <f>N19</f>
        <v>0</v>
      </c>
      <c r="P19" s="6"/>
      <c r="Q19" s="15"/>
      <c r="R19" s="80">
        <f>ROUND(C19,2)*0.4+Q19*0.6</f>
        <v>14.932</v>
      </c>
      <c r="U19" s="15"/>
      <c r="V19" s="15"/>
      <c r="W19" s="15"/>
    </row>
    <row r="20" spans="1:23" ht="12.6" customHeight="1" x14ac:dyDescent="0.25">
      <c r="A20" s="49"/>
      <c r="B20" s="3" t="s">
        <v>24</v>
      </c>
      <c r="C20" s="25">
        <v>37</v>
      </c>
      <c r="D20" s="23">
        <v>0</v>
      </c>
      <c r="E20" s="7"/>
      <c r="F20" s="7"/>
      <c r="G20" s="7"/>
      <c r="H20" s="7"/>
      <c r="I20" s="7"/>
      <c r="J20" s="7"/>
      <c r="K20" s="7"/>
      <c r="L20" s="27"/>
      <c r="M20" s="12">
        <f>SUM(D20:K20)*50/(A$1-L20)</f>
        <v>0</v>
      </c>
      <c r="N20" s="6"/>
      <c r="O20" s="12">
        <f>N20</f>
        <v>0</v>
      </c>
      <c r="P20" s="6"/>
      <c r="Q20" s="15">
        <f>MIN(100,M20*(0.4+0.1)+O20*(0)+(P20)*(0.6+0.15))</f>
        <v>0</v>
      </c>
      <c r="R20" s="80">
        <f>ROUND(C20,2)*0.4+Q20*0.6</f>
        <v>14.8</v>
      </c>
      <c r="U20" s="15"/>
      <c r="V20" s="15"/>
      <c r="W20" s="15"/>
    </row>
    <row r="21" spans="1:23" ht="12.6" customHeight="1" x14ac:dyDescent="0.25">
      <c r="A21" s="49"/>
      <c r="B21" s="3" t="s">
        <v>20</v>
      </c>
      <c r="C21" s="25">
        <v>35</v>
      </c>
      <c r="D21" s="23">
        <v>0</v>
      </c>
      <c r="E21" s="7"/>
      <c r="F21" s="7"/>
      <c r="G21" s="7"/>
      <c r="H21" s="7"/>
      <c r="I21" s="7"/>
      <c r="J21" s="7"/>
      <c r="K21" s="7"/>
      <c r="L21" s="27"/>
      <c r="M21" s="12">
        <f>SUM(D21:K21)*50/(A$1-L21)</f>
        <v>0</v>
      </c>
      <c r="N21" s="6"/>
      <c r="O21" s="12">
        <f>N21</f>
        <v>0</v>
      </c>
      <c r="P21" s="6"/>
      <c r="Q21" s="15"/>
      <c r="R21" s="80">
        <f>ROUND(C21,2)*0.4+Q21*0.6</f>
        <v>14</v>
      </c>
      <c r="U21" s="15"/>
      <c r="V21" s="15"/>
      <c r="W21" s="15"/>
    </row>
    <row r="22" spans="1:23" ht="12.6" customHeight="1" x14ac:dyDescent="0.25">
      <c r="A22" s="49"/>
      <c r="B22" s="3" t="s">
        <v>39</v>
      </c>
      <c r="C22" s="25">
        <v>28</v>
      </c>
      <c r="D22" s="23">
        <v>0</v>
      </c>
      <c r="E22" s="7"/>
      <c r="F22" s="7"/>
      <c r="G22" s="7"/>
      <c r="H22" s="7"/>
      <c r="I22" s="7"/>
      <c r="J22" s="7"/>
      <c r="K22" s="7"/>
      <c r="L22" s="27"/>
      <c r="M22" s="12">
        <f>SUM(D22:K22)*50/(A$1-L22)</f>
        <v>0</v>
      </c>
      <c r="N22" s="6"/>
      <c r="O22" s="12">
        <f>N22</f>
        <v>0</v>
      </c>
      <c r="P22" s="6"/>
      <c r="Q22" s="15"/>
      <c r="R22" s="80">
        <f>ROUND(C22,2)*0.4+Q22*0.6</f>
        <v>11.200000000000001</v>
      </c>
      <c r="U22" s="15"/>
      <c r="V22" s="15"/>
      <c r="W22" s="15"/>
    </row>
    <row r="23" spans="1:23" ht="12.6" customHeight="1" x14ac:dyDescent="0.25">
      <c r="A23" s="49"/>
      <c r="B23" s="3" t="s">
        <v>57</v>
      </c>
      <c r="C23" s="25">
        <v>22</v>
      </c>
      <c r="D23" s="23">
        <v>0</v>
      </c>
      <c r="E23" s="7"/>
      <c r="F23" s="7"/>
      <c r="G23" s="7"/>
      <c r="H23" s="7"/>
      <c r="I23" s="7"/>
      <c r="J23" s="7"/>
      <c r="K23" s="7"/>
      <c r="L23" s="27"/>
      <c r="M23" s="12">
        <f>SUM(D23:K23)*50/(A$1-L23)</f>
        <v>0</v>
      </c>
      <c r="N23" s="6"/>
      <c r="O23" s="12">
        <f>N23</f>
        <v>0</v>
      </c>
      <c r="P23" s="6"/>
      <c r="Q23" s="15"/>
      <c r="R23" s="80">
        <f>ROUND(C23,2)*0.4+Q23*0.6</f>
        <v>8.8000000000000007</v>
      </c>
      <c r="U23" s="15"/>
      <c r="V23" s="15"/>
      <c r="W23" s="15"/>
    </row>
    <row r="24" spans="1:23" ht="12.6" customHeight="1" x14ac:dyDescent="0.25">
      <c r="A24" s="49"/>
      <c r="B24" s="3" t="s">
        <v>29</v>
      </c>
      <c r="C24" s="15">
        <v>0</v>
      </c>
      <c r="D24" s="23">
        <v>0</v>
      </c>
      <c r="E24" s="7"/>
      <c r="F24" s="7"/>
      <c r="G24" s="7"/>
      <c r="H24" s="7"/>
      <c r="I24" s="7"/>
      <c r="J24" s="7"/>
      <c r="K24" s="7"/>
      <c r="L24" s="27"/>
      <c r="M24" s="12">
        <f>SUM(D24:K24)*50/(A$1-L24)</f>
        <v>0</v>
      </c>
      <c r="N24" s="6"/>
      <c r="O24" s="12">
        <f>N24</f>
        <v>0</v>
      </c>
      <c r="P24" s="6"/>
      <c r="Q24" s="15"/>
      <c r="R24" s="80">
        <f>ROUND(C24,2)*0.4+Q24*0.6</f>
        <v>0</v>
      </c>
      <c r="U24" s="15"/>
      <c r="V24" s="15"/>
      <c r="W24" s="15"/>
    </row>
    <row r="25" spans="1:23" ht="12.6" customHeight="1" x14ac:dyDescent="0.25">
      <c r="A25" s="49"/>
      <c r="B25" s="3" t="s">
        <v>58</v>
      </c>
      <c r="C25" s="15">
        <v>0</v>
      </c>
      <c r="D25" s="23">
        <v>0</v>
      </c>
      <c r="E25" s="11"/>
      <c r="F25" s="7"/>
      <c r="G25" s="7"/>
      <c r="H25" s="7"/>
      <c r="I25" s="7"/>
      <c r="J25" s="7"/>
      <c r="K25" s="7"/>
      <c r="L25" s="27"/>
      <c r="M25" s="12">
        <f>SUM(D25:K25)*50/(A$1-L25)</f>
        <v>0</v>
      </c>
      <c r="N25" s="6"/>
      <c r="O25" s="12">
        <f>N25</f>
        <v>0</v>
      </c>
      <c r="P25" s="6"/>
      <c r="Q25" s="15"/>
      <c r="R25" s="80">
        <f>ROUND(C25,2)*0.4+Q25*0.6</f>
        <v>0</v>
      </c>
      <c r="U25" s="15"/>
      <c r="V25" s="15"/>
      <c r="W25" s="15"/>
    </row>
    <row r="26" spans="1:23" ht="12.6" customHeight="1" x14ac:dyDescent="0.25">
      <c r="A26" s="49"/>
      <c r="B26" s="3" t="s">
        <v>23</v>
      </c>
      <c r="C26" s="15">
        <v>0</v>
      </c>
      <c r="D26" s="23">
        <v>0</v>
      </c>
      <c r="E26" s="7"/>
      <c r="F26" s="7"/>
      <c r="G26" s="7"/>
      <c r="H26" s="7"/>
      <c r="I26" s="7"/>
      <c r="J26" s="7"/>
      <c r="K26" s="7"/>
      <c r="L26" s="27"/>
      <c r="M26" s="12">
        <f>SUM(D26:K26)*50/(A$1-L26)</f>
        <v>0</v>
      </c>
      <c r="N26" s="6"/>
      <c r="O26" s="12">
        <f>N26</f>
        <v>0</v>
      </c>
      <c r="P26" s="6"/>
      <c r="Q26" s="15"/>
      <c r="R26" s="80">
        <f>ROUND(C26,2)*0.4+Q26*0.6</f>
        <v>0</v>
      </c>
      <c r="U26" s="15"/>
      <c r="V26" s="15"/>
      <c r="W26" s="15"/>
    </row>
    <row r="27" spans="1:23" ht="12.6" customHeight="1" x14ac:dyDescent="0.25">
      <c r="A27" s="49"/>
      <c r="B27" s="62" t="s">
        <v>33</v>
      </c>
      <c r="C27" s="15">
        <v>0</v>
      </c>
      <c r="D27" s="23">
        <v>0</v>
      </c>
      <c r="E27" s="7"/>
      <c r="F27" s="7"/>
      <c r="G27" s="7"/>
      <c r="H27" s="7"/>
      <c r="I27" s="7"/>
      <c r="J27" s="7"/>
      <c r="K27" s="7"/>
      <c r="L27" s="27"/>
      <c r="M27" s="12">
        <f>SUM(D27:K27)*50/(A$1-L27)</f>
        <v>0</v>
      </c>
      <c r="N27" s="6"/>
      <c r="O27" s="12">
        <f>N27</f>
        <v>0</v>
      </c>
      <c r="P27" s="6"/>
      <c r="Q27" s="15"/>
      <c r="R27" s="80">
        <f>ROUND(C27,2)*0.4+Q27*0.6</f>
        <v>0</v>
      </c>
      <c r="U27" s="15"/>
      <c r="V27" s="15"/>
      <c r="W27" s="15"/>
    </row>
    <row r="28" spans="1:23" ht="12.6" customHeight="1" x14ac:dyDescent="0.25">
      <c r="A28" s="49"/>
      <c r="B28" s="66" t="s">
        <v>59</v>
      </c>
      <c r="C28" s="15">
        <v>0</v>
      </c>
      <c r="D28" s="23">
        <v>0</v>
      </c>
      <c r="E28" s="7"/>
      <c r="F28" s="7"/>
      <c r="G28" s="7"/>
      <c r="H28" s="7"/>
      <c r="I28" s="7"/>
      <c r="J28" s="7"/>
      <c r="K28" s="7"/>
      <c r="L28" s="27"/>
      <c r="M28" s="12">
        <f>SUM(D28:K28)*50/(A$1-L28)</f>
        <v>0</v>
      </c>
      <c r="N28" s="6"/>
      <c r="O28" s="12">
        <f>N28</f>
        <v>0</v>
      </c>
      <c r="P28" s="6"/>
      <c r="Q28" s="15"/>
      <c r="R28" s="80">
        <f>ROUND(C28,2)*0.4+Q28*0.6</f>
        <v>0</v>
      </c>
      <c r="U28" s="15"/>
      <c r="V28" s="15"/>
      <c r="W28" s="15"/>
    </row>
    <row r="29" spans="1:23" ht="12.6" customHeight="1" x14ac:dyDescent="0.25">
      <c r="A29" s="49"/>
      <c r="B29" s="32"/>
      <c r="C29" s="38"/>
      <c r="D29" s="23"/>
      <c r="E29" s="7"/>
      <c r="F29" s="7"/>
      <c r="G29" s="7"/>
      <c r="H29" s="7"/>
      <c r="I29" s="7"/>
      <c r="J29" s="7"/>
      <c r="K29" s="7"/>
      <c r="L29" s="27"/>
      <c r="M29" s="12"/>
      <c r="N29" s="6"/>
      <c r="O29" s="12"/>
      <c r="P29" s="6"/>
      <c r="Q29" s="15"/>
      <c r="R29" s="80"/>
      <c r="U29" s="15"/>
      <c r="V29" s="15"/>
      <c r="W29" s="15"/>
    </row>
    <row r="30" spans="1:23" ht="12.6" customHeight="1" x14ac:dyDescent="0.25">
      <c r="A30" s="63"/>
      <c r="B30" s="82"/>
      <c r="C30" s="83"/>
      <c r="D30" s="84"/>
      <c r="E30" s="85"/>
      <c r="F30" s="85"/>
      <c r="G30" s="85"/>
      <c r="H30" s="85"/>
      <c r="I30" s="85"/>
      <c r="J30" s="85"/>
      <c r="K30" s="85"/>
      <c r="L30" s="86"/>
      <c r="M30" s="87"/>
      <c r="N30" s="88"/>
      <c r="O30" s="87"/>
      <c r="P30" s="88"/>
      <c r="Q30" s="89"/>
      <c r="R30" s="90"/>
      <c r="U30" s="15"/>
      <c r="V30" s="15"/>
      <c r="W30" s="15"/>
    </row>
    <row r="31" spans="1:23" s="9" customFormat="1" ht="12.6" customHeight="1" x14ac:dyDescent="0.25">
      <c r="A31" s="8"/>
      <c r="B31" s="8"/>
      <c r="C31" s="39"/>
      <c r="D31" s="8"/>
      <c r="E31" s="8"/>
      <c r="F31" s="8"/>
      <c r="G31" s="8"/>
      <c r="H31" s="8"/>
      <c r="I31" s="8"/>
      <c r="J31" s="8"/>
      <c r="K31" s="8"/>
      <c r="L31" s="8"/>
      <c r="S31" s="45"/>
    </row>
    <row r="32" spans="1:23" ht="12.6" customHeight="1" x14ac:dyDescent="0.25">
      <c r="A32" s="8"/>
      <c r="B32" s="8"/>
      <c r="C32" s="39"/>
      <c r="D32" s="8"/>
      <c r="E32" s="8"/>
      <c r="F32" s="8"/>
      <c r="G32" s="8"/>
      <c r="H32" s="8"/>
      <c r="I32" s="8"/>
      <c r="J32" s="8"/>
      <c r="K32" s="8"/>
      <c r="M32" s="9"/>
      <c r="N32" s="9"/>
      <c r="O32" s="9"/>
    </row>
    <row r="33" spans="1:15" ht="12.6" customHeight="1" x14ac:dyDescent="0.25">
      <c r="A33" s="8"/>
      <c r="B33" s="8"/>
      <c r="C33" s="39"/>
      <c r="D33" s="8"/>
      <c r="E33" s="8"/>
      <c r="F33" s="8"/>
      <c r="G33" s="8"/>
      <c r="H33" s="8"/>
      <c r="I33" s="8"/>
      <c r="J33" s="8"/>
      <c r="K33" s="8"/>
      <c r="M33" s="9"/>
      <c r="N33" s="9"/>
      <c r="O33" s="9"/>
    </row>
    <row r="34" spans="1:15" ht="12.6" customHeight="1" x14ac:dyDescent="0.25">
      <c r="A34" s="8"/>
      <c r="B34" s="8"/>
      <c r="C34" s="39"/>
      <c r="D34" s="8"/>
      <c r="E34" s="8"/>
      <c r="F34" s="8"/>
      <c r="G34" s="8"/>
      <c r="H34" s="8"/>
      <c r="I34" s="8"/>
      <c r="J34" s="8"/>
      <c r="K34" s="8"/>
      <c r="M34" s="9"/>
      <c r="N34" s="9"/>
      <c r="O34" s="9"/>
    </row>
    <row r="35" spans="1:15" ht="12.6" customHeight="1" x14ac:dyDescent="0.25">
      <c r="A35" s="8"/>
      <c r="B35" s="8"/>
      <c r="C35" s="39"/>
      <c r="D35" s="8"/>
      <c r="E35" s="8"/>
      <c r="F35" s="8"/>
      <c r="G35" s="8"/>
      <c r="H35" s="8"/>
      <c r="I35" s="8"/>
      <c r="J35" s="8"/>
      <c r="K35" s="8"/>
      <c r="M35" s="9"/>
      <c r="N35" s="9"/>
      <c r="O35" s="9"/>
    </row>
    <row r="36" spans="1:15" ht="12.6" customHeight="1" x14ac:dyDescent="0.25">
      <c r="A36" s="8"/>
      <c r="B36" s="8"/>
      <c r="C36" s="39"/>
      <c r="D36" s="8"/>
      <c r="E36" s="8"/>
      <c r="F36" s="8"/>
      <c r="G36" s="8"/>
      <c r="H36" s="8"/>
      <c r="I36" s="8"/>
      <c r="J36" s="8"/>
      <c r="K36" s="8"/>
      <c r="M36" s="9"/>
      <c r="N36" s="9"/>
      <c r="O36" s="9"/>
    </row>
    <row r="37" spans="1:15" ht="12.6" customHeight="1" x14ac:dyDescent="0.25">
      <c r="A37" s="8"/>
      <c r="B37" s="8"/>
      <c r="C37" s="39"/>
      <c r="D37" s="8"/>
      <c r="E37" s="8"/>
      <c r="F37" s="8"/>
      <c r="G37" s="8"/>
      <c r="H37" s="8"/>
      <c r="I37" s="8"/>
      <c r="J37" s="8"/>
      <c r="K37" s="8"/>
      <c r="M37" s="9"/>
      <c r="N37" s="9"/>
      <c r="O37" s="9"/>
    </row>
    <row r="38" spans="1:15" ht="12.6" customHeight="1" x14ac:dyDescent="0.25">
      <c r="A38" s="8"/>
      <c r="B38" s="8"/>
      <c r="C38" s="39"/>
      <c r="D38" s="8"/>
      <c r="E38" s="8"/>
      <c r="F38" s="8"/>
      <c r="G38" s="8"/>
      <c r="H38" s="8"/>
      <c r="I38" s="8"/>
      <c r="J38" s="8"/>
      <c r="K38" s="8"/>
      <c r="M38" s="9"/>
      <c r="N38" s="9"/>
      <c r="O38" s="9"/>
    </row>
    <row r="39" spans="1:15" ht="12.6" customHeight="1" x14ac:dyDescent="0.25">
      <c r="A39" s="8"/>
      <c r="B39" s="8"/>
      <c r="C39" s="39"/>
      <c r="D39" s="8"/>
      <c r="E39" s="8"/>
      <c r="F39" s="8"/>
      <c r="G39" s="8"/>
      <c r="H39" s="8"/>
      <c r="I39" s="8"/>
      <c r="J39" s="8"/>
      <c r="K39" s="8"/>
      <c r="M39" s="9"/>
      <c r="N39" s="9"/>
      <c r="O39" s="9"/>
    </row>
    <row r="40" spans="1:15" ht="12.6" customHeight="1" x14ac:dyDescent="0.25">
      <c r="A40" s="8"/>
      <c r="B40" s="8"/>
      <c r="C40" s="39"/>
      <c r="D40" s="8"/>
      <c r="E40" s="8"/>
      <c r="F40" s="8"/>
      <c r="G40" s="8"/>
      <c r="H40" s="8"/>
      <c r="I40" s="8"/>
      <c r="J40" s="8"/>
      <c r="K40" s="8"/>
      <c r="M40" s="9"/>
      <c r="N40" s="9"/>
      <c r="O40" s="9"/>
    </row>
    <row r="41" spans="1:15" ht="12.6" customHeight="1" x14ac:dyDescent="0.25">
      <c r="A41" s="8"/>
      <c r="B41" s="8"/>
      <c r="C41" s="39"/>
      <c r="D41" s="8"/>
      <c r="E41" s="8"/>
      <c r="F41" s="8"/>
      <c r="G41" s="8"/>
      <c r="H41" s="8"/>
      <c r="I41" s="8"/>
      <c r="J41" s="8"/>
      <c r="K41" s="8"/>
      <c r="M41" s="9"/>
      <c r="N41" s="9"/>
      <c r="O41" s="9"/>
    </row>
    <row r="42" spans="1:15" ht="12.6" customHeight="1" x14ac:dyDescent="0.25">
      <c r="A42" s="8"/>
      <c r="B42" s="8"/>
      <c r="C42" s="39"/>
      <c r="D42" s="8"/>
      <c r="E42" s="8"/>
      <c r="F42" s="8"/>
      <c r="G42" s="8"/>
      <c r="H42" s="8"/>
      <c r="I42" s="8"/>
      <c r="J42" s="8"/>
      <c r="K42" s="8"/>
      <c r="M42" s="9"/>
      <c r="N42" s="9"/>
      <c r="O42" s="9"/>
    </row>
    <row r="43" spans="1:15" ht="12.6" customHeight="1" x14ac:dyDescent="0.25">
      <c r="A43" s="8"/>
      <c r="B43" s="8"/>
      <c r="C43" s="39"/>
      <c r="D43" s="8"/>
      <c r="E43" s="8"/>
      <c r="F43" s="8"/>
      <c r="G43" s="8"/>
      <c r="H43" s="8"/>
      <c r="I43" s="8"/>
      <c r="J43" s="8"/>
      <c r="K43" s="8"/>
      <c r="M43" s="9"/>
      <c r="N43" s="9"/>
      <c r="O43" s="9"/>
    </row>
    <row r="44" spans="1:15" ht="12.6" customHeight="1" x14ac:dyDescent="0.25">
      <c r="A44" s="8"/>
      <c r="B44" s="8"/>
      <c r="C44" s="39"/>
      <c r="D44" s="8"/>
      <c r="E44" s="8"/>
      <c r="F44" s="8"/>
      <c r="G44" s="8"/>
      <c r="H44" s="8"/>
      <c r="I44" s="8"/>
      <c r="J44" s="8"/>
      <c r="K44" s="8"/>
      <c r="M44" s="9"/>
      <c r="N44" s="9"/>
      <c r="O44" s="9"/>
    </row>
    <row r="45" spans="1:15" ht="12.6" customHeight="1" x14ac:dyDescent="0.25">
      <c r="A45" s="8"/>
      <c r="B45" s="8"/>
      <c r="C45" s="39"/>
      <c r="D45" s="8"/>
      <c r="E45" s="8"/>
      <c r="F45" s="8"/>
      <c r="G45" s="8"/>
      <c r="H45" s="8"/>
      <c r="I45" s="8"/>
      <c r="J45" s="8"/>
      <c r="K45" s="8"/>
      <c r="M45" s="9"/>
      <c r="N45" s="9"/>
      <c r="O45" s="9"/>
    </row>
    <row r="46" spans="1:15" ht="12.6" customHeight="1" x14ac:dyDescent="0.25">
      <c r="A46" s="8"/>
      <c r="B46" s="8"/>
      <c r="C46" s="39"/>
      <c r="D46" s="8"/>
      <c r="E46" s="8"/>
      <c r="F46" s="8"/>
      <c r="G46" s="8"/>
      <c r="H46" s="8"/>
      <c r="I46" s="8"/>
      <c r="J46" s="8"/>
      <c r="K46" s="8"/>
      <c r="M46" s="9"/>
      <c r="N46" s="9"/>
      <c r="O46" s="9"/>
    </row>
    <row r="47" spans="1:15" ht="12.6" customHeight="1" x14ac:dyDescent="0.25">
      <c r="A47" s="8"/>
      <c r="B47" s="8"/>
      <c r="C47" s="39"/>
      <c r="D47" s="8"/>
      <c r="E47" s="8"/>
      <c r="F47" s="8"/>
      <c r="G47" s="8"/>
      <c r="H47" s="8"/>
      <c r="I47" s="8"/>
      <c r="J47" s="8"/>
      <c r="K47" s="8"/>
      <c r="M47" s="9"/>
      <c r="N47" s="9"/>
      <c r="O47" s="9"/>
    </row>
    <row r="48" spans="1:15" ht="12.6" customHeight="1" x14ac:dyDescent="0.25">
      <c r="A48" s="8"/>
      <c r="B48" s="8"/>
      <c r="C48" s="39"/>
      <c r="D48" s="8"/>
      <c r="E48" s="8"/>
      <c r="F48" s="8"/>
      <c r="G48" s="8"/>
      <c r="H48" s="8"/>
      <c r="I48" s="8"/>
      <c r="J48" s="8"/>
      <c r="K48" s="8"/>
      <c r="M48" s="9"/>
      <c r="N48" s="9"/>
      <c r="O48" s="9"/>
    </row>
    <row r="49" spans="1:15" ht="12.6" customHeight="1" x14ac:dyDescent="0.25">
      <c r="A49" s="8"/>
      <c r="B49" s="8"/>
      <c r="C49" s="39"/>
      <c r="D49" s="8"/>
      <c r="E49" s="8"/>
      <c r="F49" s="8"/>
      <c r="G49" s="8"/>
      <c r="H49" s="8"/>
      <c r="I49" s="8"/>
      <c r="J49" s="8"/>
      <c r="K49" s="8"/>
      <c r="M49" s="9"/>
      <c r="N49" s="9"/>
      <c r="O49" s="9"/>
    </row>
    <row r="50" spans="1:15" ht="12.6" customHeight="1" x14ac:dyDescent="0.25">
      <c r="A50" s="8"/>
      <c r="B50" s="8"/>
      <c r="C50" s="39"/>
      <c r="D50" s="8"/>
      <c r="E50" s="8"/>
      <c r="F50" s="8"/>
      <c r="G50" s="8"/>
      <c r="H50" s="8"/>
      <c r="I50" s="8"/>
      <c r="J50" s="8"/>
      <c r="K50" s="8"/>
      <c r="M50" s="9"/>
      <c r="N50" s="9"/>
      <c r="O50" s="9"/>
    </row>
    <row r="51" spans="1:15" ht="12.6" customHeight="1" x14ac:dyDescent="0.25">
      <c r="A51" s="8"/>
      <c r="B51" s="8"/>
      <c r="C51" s="39"/>
      <c r="D51" s="8"/>
      <c r="E51" s="8"/>
      <c r="F51" s="8"/>
      <c r="G51" s="8"/>
      <c r="H51" s="8"/>
      <c r="I51" s="8"/>
      <c r="J51" s="8"/>
      <c r="K51" s="8"/>
      <c r="M51" s="9"/>
      <c r="N51" s="9"/>
      <c r="O51" s="9"/>
    </row>
    <row r="52" spans="1:15" ht="12.6" customHeight="1" x14ac:dyDescent="0.25">
      <c r="A52" s="8"/>
      <c r="B52" s="8"/>
      <c r="C52" s="39"/>
      <c r="D52" s="8"/>
      <c r="E52" s="8"/>
      <c r="F52" s="8"/>
      <c r="G52" s="8"/>
      <c r="H52" s="8"/>
      <c r="I52" s="8"/>
      <c r="J52" s="8"/>
      <c r="K52" s="8"/>
      <c r="M52" s="9"/>
      <c r="N52" s="9"/>
      <c r="O52" s="9"/>
    </row>
    <row r="53" spans="1:15" ht="12.6" customHeight="1" x14ac:dyDescent="0.25">
      <c r="A53" s="8"/>
      <c r="B53" s="8"/>
      <c r="C53" s="39"/>
      <c r="D53" s="8"/>
      <c r="E53" s="8"/>
      <c r="F53" s="8"/>
      <c r="G53" s="8"/>
      <c r="H53" s="8"/>
      <c r="I53" s="8"/>
      <c r="J53" s="8"/>
      <c r="K53" s="8"/>
      <c r="M53" s="9"/>
      <c r="N53" s="9"/>
      <c r="O53" s="9"/>
    </row>
    <row r="54" spans="1:15" ht="12.6" customHeight="1" x14ac:dyDescent="0.25">
      <c r="A54" s="8"/>
      <c r="B54" s="8"/>
      <c r="C54" s="39"/>
      <c r="D54" s="8"/>
      <c r="E54" s="8"/>
      <c r="F54" s="8"/>
      <c r="G54" s="8"/>
      <c r="H54" s="8"/>
      <c r="I54" s="8"/>
      <c r="J54" s="8"/>
      <c r="K54" s="8"/>
      <c r="M54" s="9"/>
      <c r="N54" s="9"/>
      <c r="O54" s="9"/>
    </row>
    <row r="55" spans="1:15" ht="12.6" customHeight="1" x14ac:dyDescent="0.25">
      <c r="A55" s="8"/>
      <c r="B55" s="8"/>
      <c r="C55" s="39"/>
      <c r="D55" s="8"/>
      <c r="E55" s="8"/>
      <c r="F55" s="8"/>
      <c r="G55" s="8"/>
      <c r="H55" s="8"/>
      <c r="I55" s="8"/>
      <c r="J55" s="8"/>
      <c r="K55" s="8"/>
      <c r="M55" s="9"/>
      <c r="N55" s="9"/>
      <c r="O55" s="9"/>
    </row>
    <row r="56" spans="1:15" ht="12.6" customHeight="1" x14ac:dyDescent="0.25">
      <c r="A56" s="8"/>
      <c r="B56" s="8"/>
      <c r="C56" s="39"/>
      <c r="D56" s="8"/>
      <c r="E56" s="8"/>
      <c r="F56" s="8"/>
      <c r="G56" s="8"/>
      <c r="H56" s="8"/>
      <c r="I56" s="8"/>
      <c r="J56" s="8"/>
      <c r="K56" s="8"/>
      <c r="M56" s="9"/>
      <c r="N56" s="9"/>
      <c r="O56" s="9"/>
    </row>
    <row r="57" spans="1:15" ht="12.6" customHeight="1" x14ac:dyDescent="0.25">
      <c r="A57" s="8"/>
      <c r="B57" s="8"/>
      <c r="C57" s="39"/>
      <c r="D57" s="8"/>
      <c r="E57" s="8"/>
      <c r="F57" s="8"/>
      <c r="G57" s="8"/>
      <c r="H57" s="8"/>
      <c r="I57" s="8"/>
      <c r="J57" s="8"/>
      <c r="K57" s="8"/>
      <c r="M57" s="9"/>
      <c r="N57" s="9"/>
      <c r="O57" s="9"/>
    </row>
    <row r="58" spans="1:15" ht="12.6" customHeight="1" x14ac:dyDescent="0.25">
      <c r="A58" s="8"/>
      <c r="B58" s="8"/>
      <c r="C58" s="39"/>
      <c r="D58" s="8"/>
      <c r="E58" s="8"/>
      <c r="F58" s="8"/>
      <c r="G58" s="8"/>
      <c r="H58" s="8"/>
      <c r="I58" s="8"/>
      <c r="J58" s="8"/>
      <c r="K58" s="8"/>
      <c r="M58" s="9"/>
      <c r="N58" s="9"/>
      <c r="O58" s="9"/>
    </row>
    <row r="59" spans="1:15" ht="12.6" customHeight="1" x14ac:dyDescent="0.25">
      <c r="A59" s="8"/>
      <c r="B59" s="8"/>
      <c r="C59" s="39"/>
      <c r="D59" s="8"/>
      <c r="E59" s="8"/>
      <c r="F59" s="8"/>
      <c r="G59" s="8"/>
      <c r="H59" s="8"/>
      <c r="I59" s="8"/>
      <c r="J59" s="8"/>
      <c r="K59" s="8"/>
      <c r="M59" s="9"/>
      <c r="N59" s="9"/>
      <c r="O59" s="9"/>
    </row>
    <row r="60" spans="1:15" ht="12.6" customHeight="1" x14ac:dyDescent="0.25">
      <c r="A60" s="8"/>
      <c r="B60" s="8"/>
      <c r="C60" s="39"/>
      <c r="D60" s="8"/>
      <c r="E60" s="8"/>
      <c r="F60" s="8"/>
      <c r="G60" s="8"/>
      <c r="H60" s="8"/>
      <c r="I60" s="8"/>
      <c r="J60" s="8"/>
      <c r="K60" s="8"/>
      <c r="M60" s="9"/>
      <c r="N60" s="9"/>
      <c r="O60" s="9"/>
    </row>
    <row r="61" spans="1:15" ht="12.6" customHeight="1" x14ac:dyDescent="0.25">
      <c r="A61" s="8"/>
      <c r="B61" s="8"/>
      <c r="C61" s="39"/>
      <c r="D61" s="8"/>
      <c r="E61" s="8"/>
      <c r="F61" s="8"/>
      <c r="G61" s="8"/>
      <c r="H61" s="8"/>
      <c r="I61" s="8"/>
      <c r="J61" s="8"/>
      <c r="K61" s="8"/>
      <c r="M61" s="9"/>
      <c r="N61" s="9"/>
      <c r="O61" s="9"/>
    </row>
    <row r="62" spans="1:15" ht="12.6" customHeight="1" x14ac:dyDescent="0.25">
      <c r="A62" s="8"/>
      <c r="B62" s="8"/>
      <c r="C62" s="39"/>
      <c r="D62" s="8"/>
      <c r="E62" s="8"/>
      <c r="F62" s="8"/>
      <c r="G62" s="8"/>
      <c r="H62" s="8"/>
      <c r="I62" s="8"/>
      <c r="J62" s="8"/>
      <c r="K62" s="8"/>
      <c r="M62" s="9"/>
      <c r="N62" s="9"/>
      <c r="O62" s="9"/>
    </row>
    <row r="63" spans="1:15" ht="12.6" customHeight="1" x14ac:dyDescent="0.25">
      <c r="A63" s="8"/>
      <c r="B63" s="8"/>
      <c r="C63" s="39"/>
      <c r="D63" s="8"/>
      <c r="E63" s="8"/>
      <c r="F63" s="8"/>
      <c r="G63" s="8"/>
      <c r="H63" s="8"/>
      <c r="I63" s="8"/>
      <c r="J63" s="8"/>
      <c r="K63" s="8"/>
      <c r="M63" s="9"/>
      <c r="N63" s="9"/>
      <c r="O63" s="9"/>
    </row>
    <row r="64" spans="1:15" ht="12.6" customHeight="1" x14ac:dyDescent="0.25">
      <c r="A64" s="8"/>
      <c r="B64" s="8"/>
      <c r="C64" s="39"/>
      <c r="D64" s="8"/>
      <c r="E64" s="8"/>
      <c r="F64" s="8"/>
      <c r="G64" s="8"/>
      <c r="H64" s="8"/>
      <c r="I64" s="8"/>
      <c r="J64" s="8"/>
      <c r="K64" s="8"/>
      <c r="M64" s="9"/>
      <c r="N64" s="9"/>
      <c r="O64" s="9"/>
    </row>
    <row r="65" spans="1:15" ht="12.6" customHeight="1" x14ac:dyDescent="0.25">
      <c r="A65" s="8"/>
      <c r="B65" s="8"/>
      <c r="C65" s="39"/>
      <c r="D65" s="8"/>
      <c r="E65" s="8"/>
      <c r="F65" s="8"/>
      <c r="G65" s="8"/>
      <c r="H65" s="8"/>
      <c r="I65" s="8"/>
      <c r="J65" s="8"/>
      <c r="K65" s="8"/>
      <c r="M65" s="9"/>
      <c r="N65" s="9"/>
      <c r="O65" s="9"/>
    </row>
    <row r="66" spans="1:15" ht="12.6" customHeight="1" x14ac:dyDescent="0.25">
      <c r="A66" s="8"/>
      <c r="B66" s="8"/>
      <c r="C66" s="39"/>
      <c r="D66" s="8"/>
      <c r="E66" s="8"/>
      <c r="F66" s="8"/>
      <c r="G66" s="8"/>
      <c r="H66" s="8"/>
      <c r="I66" s="8"/>
      <c r="J66" s="8"/>
      <c r="K66" s="8"/>
      <c r="M66" s="9"/>
      <c r="N66" s="9"/>
      <c r="O66" s="9"/>
    </row>
    <row r="67" spans="1:15" ht="12.6" customHeight="1" x14ac:dyDescent="0.25">
      <c r="A67" s="8"/>
      <c r="B67" s="8"/>
      <c r="C67" s="39"/>
      <c r="D67" s="8"/>
      <c r="E67" s="8"/>
      <c r="F67" s="8"/>
      <c r="G67" s="8"/>
      <c r="H67" s="8"/>
      <c r="I67" s="8"/>
      <c r="J67" s="8"/>
      <c r="K67" s="8"/>
      <c r="M67" s="9"/>
      <c r="N67" s="9"/>
      <c r="O67" s="9"/>
    </row>
    <row r="68" spans="1:15" ht="12.6" customHeight="1" x14ac:dyDescent="0.25">
      <c r="A68" s="8"/>
      <c r="B68" s="8"/>
      <c r="C68" s="39"/>
      <c r="D68" s="8"/>
      <c r="E68" s="8"/>
      <c r="F68" s="8"/>
      <c r="G68" s="8"/>
      <c r="H68" s="8"/>
      <c r="I68" s="8"/>
      <c r="J68" s="8"/>
      <c r="K68" s="8"/>
      <c r="M68" s="9"/>
      <c r="N68" s="9"/>
      <c r="O68" s="9"/>
    </row>
    <row r="69" spans="1:15" ht="12.6" customHeight="1" x14ac:dyDescent="0.25">
      <c r="A69" s="8"/>
      <c r="B69" s="8"/>
      <c r="C69" s="39"/>
      <c r="D69" s="8"/>
      <c r="E69" s="8"/>
      <c r="F69" s="8"/>
      <c r="G69" s="8"/>
      <c r="H69" s="8"/>
      <c r="I69" s="8"/>
      <c r="J69" s="8"/>
      <c r="K69" s="8"/>
      <c r="M69" s="9"/>
      <c r="N69" s="9"/>
      <c r="O69" s="9"/>
    </row>
    <row r="70" spans="1:15" ht="12.6" customHeight="1" x14ac:dyDescent="0.25">
      <c r="A70" s="8"/>
      <c r="B70" s="8"/>
      <c r="C70" s="39"/>
      <c r="D70" s="8"/>
      <c r="E70" s="8"/>
      <c r="F70" s="8"/>
      <c r="G70" s="8"/>
      <c r="H70" s="8"/>
      <c r="I70" s="8"/>
      <c r="J70" s="8"/>
      <c r="K70" s="8"/>
      <c r="M70" s="9"/>
      <c r="N70" s="9"/>
      <c r="O70" s="9"/>
    </row>
    <row r="71" spans="1:15" ht="12.6" customHeight="1" x14ac:dyDescent="0.25">
      <c r="A71" s="8"/>
      <c r="B71" s="8"/>
      <c r="C71" s="39"/>
      <c r="D71" s="8"/>
      <c r="E71" s="8"/>
      <c r="F71" s="8"/>
      <c r="G71" s="8"/>
      <c r="H71" s="8"/>
      <c r="I71" s="8"/>
      <c r="J71" s="8"/>
      <c r="K71" s="8"/>
      <c r="M71" s="9"/>
      <c r="N71" s="9"/>
      <c r="O71" s="9"/>
    </row>
    <row r="72" spans="1:15" ht="12.6" customHeight="1" x14ac:dyDescent="0.25">
      <c r="A72" s="8"/>
      <c r="B72" s="8"/>
      <c r="C72" s="39"/>
      <c r="D72" s="8"/>
      <c r="E72" s="8"/>
      <c r="F72" s="8"/>
      <c r="G72" s="8"/>
      <c r="H72" s="8"/>
      <c r="I72" s="8"/>
      <c r="J72" s="8"/>
      <c r="K72" s="8"/>
      <c r="M72" s="9"/>
      <c r="N72" s="9"/>
      <c r="O72" s="9"/>
    </row>
    <row r="73" spans="1:15" ht="12.6" customHeight="1" x14ac:dyDescent="0.25">
      <c r="A73" s="8"/>
      <c r="B73" s="8"/>
      <c r="C73" s="39"/>
      <c r="D73" s="8"/>
      <c r="E73" s="8"/>
      <c r="F73" s="8"/>
      <c r="G73" s="8"/>
      <c r="H73" s="8"/>
      <c r="I73" s="8"/>
      <c r="J73" s="8"/>
      <c r="K73" s="8"/>
      <c r="M73" s="9"/>
      <c r="N73" s="9"/>
      <c r="O73" s="9"/>
    </row>
    <row r="74" spans="1:15" ht="12.6" customHeight="1" x14ac:dyDescent="0.25">
      <c r="A74" s="8"/>
      <c r="B74" s="8"/>
      <c r="C74" s="39"/>
      <c r="D74" s="8"/>
      <c r="E74" s="8"/>
      <c r="F74" s="8"/>
      <c r="G74" s="8"/>
      <c r="H74" s="8"/>
      <c r="I74" s="8"/>
      <c r="J74" s="8"/>
      <c r="K74" s="8"/>
      <c r="M74" s="9"/>
      <c r="N74" s="9"/>
      <c r="O74" s="9"/>
    </row>
    <row r="75" spans="1:15" ht="12.6" customHeight="1" x14ac:dyDescent="0.25">
      <c r="A75" s="8"/>
      <c r="B75" s="8"/>
      <c r="C75" s="39"/>
      <c r="D75" s="8"/>
      <c r="E75" s="8"/>
      <c r="F75" s="8"/>
      <c r="G75" s="8"/>
      <c r="H75" s="8"/>
      <c r="I75" s="8"/>
      <c r="J75" s="8"/>
      <c r="K75" s="8"/>
      <c r="M75" s="9"/>
      <c r="N75" s="9"/>
      <c r="O75" s="9"/>
    </row>
    <row r="76" spans="1:15" ht="12.6" customHeight="1" x14ac:dyDescent="0.25">
      <c r="A76" s="8"/>
      <c r="B76" s="8"/>
      <c r="C76" s="39"/>
      <c r="D76" s="8"/>
      <c r="E76" s="8"/>
      <c r="F76" s="8"/>
      <c r="G76" s="8"/>
      <c r="H76" s="8"/>
      <c r="I76" s="8"/>
      <c r="J76" s="8"/>
      <c r="K76" s="8"/>
      <c r="M76" s="9"/>
      <c r="N76" s="9"/>
      <c r="O76" s="9"/>
    </row>
    <row r="77" spans="1:15" ht="12.6" customHeight="1" x14ac:dyDescent="0.25">
      <c r="A77" s="8"/>
      <c r="B77" s="8"/>
      <c r="C77" s="39"/>
      <c r="D77" s="8"/>
      <c r="E77" s="8"/>
      <c r="F77" s="8"/>
      <c r="G77" s="8"/>
      <c r="H77" s="8"/>
      <c r="I77" s="8"/>
      <c r="J77" s="8"/>
      <c r="K77" s="8"/>
      <c r="M77" s="9"/>
      <c r="N77" s="9"/>
      <c r="O77" s="9"/>
    </row>
    <row r="78" spans="1:15" ht="12.6" customHeight="1" x14ac:dyDescent="0.25">
      <c r="A78" s="8"/>
      <c r="B78" s="8"/>
      <c r="C78" s="39"/>
      <c r="D78" s="8"/>
      <c r="E78" s="8"/>
      <c r="F78" s="8"/>
      <c r="G78" s="8"/>
      <c r="H78" s="8"/>
      <c r="I78" s="8"/>
      <c r="J78" s="8"/>
      <c r="K78" s="8"/>
      <c r="M78" s="9"/>
      <c r="N78" s="9"/>
      <c r="O78" s="9"/>
    </row>
  </sheetData>
  <sortState ref="A3:T30">
    <sortCondition descending="1" ref="R12"/>
  </sortState>
  <mergeCells count="5">
    <mergeCell ref="D1:M1"/>
    <mergeCell ref="N1:O1"/>
    <mergeCell ref="U1:U2"/>
    <mergeCell ref="V1:V2"/>
    <mergeCell ref="W1:W2"/>
  </mergeCells>
  <conditionalFormatting sqref="D3:K30">
    <cfRule type="cellIs" dxfId="32" priority="31" operator="between">
      <formula>0.1</formula>
      <formula>1.99</formula>
    </cfRule>
    <cfRule type="cellIs" dxfId="31" priority="32" operator="equal">
      <formula>0</formula>
    </cfRule>
    <cfRule type="cellIs" dxfId="30" priority="33" operator="equal">
      <formula>2</formula>
    </cfRule>
  </conditionalFormatting>
  <conditionalFormatting sqref="N3:N30">
    <cfRule type="cellIs" dxfId="29" priority="22" operator="between">
      <formula>0.1</formula>
      <formula>59.9</formula>
    </cfRule>
    <cfRule type="cellIs" dxfId="28" priority="23" operator="equal">
      <formula>0</formula>
    </cfRule>
    <cfRule type="cellIs" dxfId="27" priority="24" operator="between">
      <formula>60</formula>
      <formula>79</formula>
    </cfRule>
    <cfRule type="cellIs" dxfId="26" priority="25" operator="between">
      <formula>80</formula>
      <formula>100</formula>
    </cfRule>
  </conditionalFormatting>
  <conditionalFormatting sqref="P3:P30">
    <cfRule type="cellIs" dxfId="25" priority="7" operator="between">
      <formula>0.1</formula>
      <formula>59.9</formula>
    </cfRule>
    <cfRule type="cellIs" dxfId="24" priority="8" operator="equal">
      <formula>0</formula>
    </cfRule>
    <cfRule type="cellIs" dxfId="23" priority="9" operator="between">
      <formula>60</formula>
      <formula>79</formula>
    </cfRule>
    <cfRule type="cellIs" dxfId="22" priority="10" operator="greaterThanOrEqual">
      <formula>80</formula>
    </cfRule>
  </conditionalFormatting>
  <conditionalFormatting sqref="C1:C2 C24:C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M3:M30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O3:O30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R3:R30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C24:C30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U3:U3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V3:V3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W3:W30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conditionalFormatting sqref="C3:C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{17A9ABA1-FB7C-4C7A-B6C5-C708AF999DE9}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C1:C2 C24:C1048576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M3:M30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O3:O30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R3:R30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C24:C30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U3:U30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V3:V30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  <x14:conditionalFormatting xmlns:xm="http://schemas.microsoft.com/office/excel/2006/main">
          <x14:cfRule type="dataBar" id="{17A9ABA1-FB7C-4C7A-B6C5-C708AF999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2019-04-26T15:06:17Z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