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Q8" i="1" l="1"/>
  <c r="Q11" i="1"/>
  <c r="Q6" i="1"/>
  <c r="Q14" i="1"/>
  <c r="Q4" i="1"/>
  <c r="Q10" i="1"/>
  <c r="Q13" i="1"/>
  <c r="Q12" i="1"/>
  <c r="Q5" i="1"/>
  <c r="Q9" i="1"/>
  <c r="Q19" i="1"/>
  <c r="Q7" i="1"/>
  <c r="Q20" i="1"/>
  <c r="Q17" i="1"/>
  <c r="Q21" i="1"/>
  <c r="Q18" i="1"/>
  <c r="Q16" i="1"/>
  <c r="Q15" i="1"/>
  <c r="Q24" i="1"/>
  <c r="Q26" i="1"/>
  <c r="Q23" i="1"/>
  <c r="Q28" i="1"/>
  <c r="Q27" i="1"/>
  <c r="Q25" i="1"/>
  <c r="Q30" i="1"/>
  <c r="Q29" i="1"/>
  <c r="Q22" i="1"/>
  <c r="Q3" i="1"/>
  <c r="T18" i="1" l="1"/>
  <c r="L18" i="1"/>
  <c r="W18" i="1" l="1"/>
  <c r="L8" i="1"/>
  <c r="L4" i="1"/>
  <c r="L6" i="1"/>
  <c r="L14" i="1"/>
  <c r="L12" i="1"/>
  <c r="L10" i="1"/>
  <c r="L5" i="1"/>
  <c r="L9" i="1"/>
  <c r="L13" i="1"/>
  <c r="L11" i="1"/>
  <c r="L19" i="1"/>
  <c r="L17" i="1"/>
  <c r="L20" i="1"/>
  <c r="L7" i="1"/>
  <c r="L21" i="1"/>
  <c r="L24" i="1"/>
  <c r="L26" i="1"/>
  <c r="L23" i="1"/>
  <c r="L28" i="1"/>
  <c r="L27" i="1"/>
  <c r="L25" i="1"/>
  <c r="L30" i="1"/>
  <c r="L29" i="1"/>
  <c r="L16" i="1"/>
  <c r="L22" i="1"/>
  <c r="L15" i="1"/>
  <c r="L3" i="1"/>
  <c r="T8" i="1" l="1"/>
  <c r="T20" i="1"/>
  <c r="T13" i="1"/>
  <c r="T11" i="1"/>
  <c r="T24" i="1"/>
  <c r="T26" i="1"/>
  <c r="T21" i="1"/>
  <c r="T23" i="1"/>
  <c r="T28" i="1"/>
  <c r="T27" i="1"/>
  <c r="T6" i="1"/>
  <c r="T7" i="1"/>
  <c r="T10" i="1"/>
  <c r="T14" i="1"/>
  <c r="T17" i="1"/>
  <c r="T25" i="1"/>
  <c r="T30" i="1"/>
  <c r="T29" i="1"/>
  <c r="T5" i="1"/>
  <c r="T19" i="1"/>
  <c r="T12" i="1"/>
  <c r="T9" i="1"/>
  <c r="T4" i="1"/>
  <c r="T16" i="1"/>
  <c r="T22" i="1"/>
  <c r="T15" i="1"/>
  <c r="T3" i="1"/>
  <c r="W22" i="1" l="1"/>
  <c r="W15" i="1"/>
  <c r="W30" i="1" l="1"/>
  <c r="W5" i="1"/>
  <c r="W27" i="1"/>
  <c r="W14" i="1"/>
  <c r="W29" i="1"/>
  <c r="W4" i="1"/>
  <c r="W6" i="1"/>
  <c r="W11" i="1"/>
  <c r="W7" i="1"/>
  <c r="W20" i="1"/>
  <c r="W28" i="1"/>
  <c r="W26" i="1"/>
  <c r="W16" i="1"/>
  <c r="W13" i="1"/>
  <c r="W12" i="1" l="1"/>
  <c r="W23" i="1"/>
  <c r="W25" i="1"/>
  <c r="W10" i="1"/>
  <c r="W9" i="1"/>
  <c r="W21" i="1"/>
  <c r="W19" i="1"/>
  <c r="W8" i="1"/>
  <c r="W24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<sst xmlns="http://schemas.openxmlformats.org/spreadsheetml/2006/main" count="183" uniqueCount="101">
  <si>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</si>
  <si>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</si>
  <si>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</si>
  <si>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</si>
  <si>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</si>
  <si>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</si>
  <si>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</si>
  <si>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</si>
  <si>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</si>
  <si>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</si>
  <si>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</si>
  <si>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</si>
  <si>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</si>
  <si>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</si>
  <si>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</si>
  <si>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</si>
  <si>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</si>
  <si>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</si>
  <si>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</si>
  <si>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</si>
  <si>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</si>
  <si>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</si>
  <si>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</si>
  <si>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</si>
  <si>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</si>
  <si>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</si>
  <si>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</si>
  <si>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</si>
  <si>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</si>
  <si>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</si>
  <si>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</si>
  <si>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</si>
  <si>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</si>
  <si>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</si>
  <si>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</si>
  <si>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</si>
  <si>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</si>
  <si>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</si>
  <si>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</si>
  <si>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</si>
  <si>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</si>
  <si>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</si>
  <si>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</si>
  <si>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</si>
  <si>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</si>
  <si>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</si>
  <si>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</si>
  <si>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</si>
  <si>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</si>
  <si>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</si>
  <si>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</si>
  <si>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</si>
  <si>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</si>
  <si>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</si>
  <si>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</si>
  <si>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</si>
  <si>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</si>
  <si>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</si>
  <si>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</si>
  <si>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</si>
  <si>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</si>
  <si>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</si>
  <si>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</si>
  <si>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</si>
  <si>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</si>
  <si>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</si>
  <si>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</si>
  <si>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</si>
  <si>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</si>
  <si>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</si>
  <si>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</si>
  <si>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</si>
  <si>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</si>
  <si>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</si>
  <si>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</si>
  <si>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</si>
  <si>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</si>
  <si>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</si>
  <si>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</si>
  <si>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</si>
  <si>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</si>
  <si>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</si>
  <si>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</si>
  <si>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</si>
  <si>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</si>
  <si>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</si>
  <si>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</si>
  <si>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</si>
  <si>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</si>
  <si>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</si>
  <si>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</si>
  <si>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</si>
  <si>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</si>
  <si>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</si>
  <si>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</si>
  <si>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</si>
  <si>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</si>
  <si>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</si>
  <si>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</si>
  <si>
    <t>ODEV (%35)</t>
  </si>
  <si>
    <t>PROJE (%45)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</si>
</sst>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zoomScale="145" zoomScaleNormal="145" workbookViewId="0">
      <pane ySplit="2" topLeftCell="A3" activePane="bottomLeft" state="frozen"/>
      <selection pane="bottomLeft" activeCell="L3" sqref="L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1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29"/>
      <c r="B1" s="17"/>
      <c r="C1" s="28"/>
      <c r="D1" s="73" t="s">
        <v>38</v>
      </c>
      <c r="E1" s="74"/>
      <c r="F1" s="74"/>
      <c r="G1" s="74"/>
      <c r="H1" s="74"/>
      <c r="I1" s="74"/>
      <c r="J1" s="74"/>
      <c r="K1" s="74"/>
      <c r="L1" s="44">
        <v>6</v>
      </c>
      <c r="M1" s="75" t="s">
        <v>92</v>
      </c>
      <c r="N1" s="76"/>
      <c r="O1" s="76"/>
      <c r="P1" s="76"/>
      <c r="Q1" s="43">
        <v>3</v>
      </c>
      <c r="R1" s="75" t="s">
        <v>97</v>
      </c>
      <c r="S1" s="76"/>
      <c r="T1" s="43">
        <v>2</v>
      </c>
      <c r="U1" s="16" t="s">
        <v>34</v>
      </c>
      <c r="V1" s="39" t="s">
        <v>42</v>
      </c>
      <c r="W1" s="18" t="s">
        <v>31</v>
      </c>
    </row>
    <row r="2" spans="1:24" s="5" customFormat="1" ht="11.4" customHeight="1" x14ac:dyDescent="0.25">
      <c r="A2" s="23" t="s">
        <v>98</v>
      </c>
      <c r="B2" s="10" t="s">
        <v>0</v>
      </c>
      <c r="C2" s="24" t="s">
        <v>1</v>
      </c>
      <c r="D2" s="25">
        <v>1</v>
      </c>
      <c r="E2" s="26">
        <v>2</v>
      </c>
      <c r="F2" s="26">
        <v>3</v>
      </c>
      <c r="G2" s="26">
        <v>4</v>
      </c>
      <c r="H2" s="48">
        <v>5</v>
      </c>
      <c r="I2" s="26">
        <v>6</v>
      </c>
      <c r="J2" s="26">
        <v>7</v>
      </c>
      <c r="K2" s="26" t="s">
        <v>93</v>
      </c>
      <c r="L2" s="27" t="s">
        <v>30</v>
      </c>
      <c r="M2" s="25">
        <v>4</v>
      </c>
      <c r="N2" s="26">
        <v>5</v>
      </c>
      <c r="O2" s="26">
        <v>7</v>
      </c>
      <c r="P2" s="26" t="s">
        <v>93</v>
      </c>
      <c r="Q2" s="27" t="s">
        <v>30</v>
      </c>
      <c r="R2" s="25">
        <v>1</v>
      </c>
      <c r="S2" s="36">
        <v>2</v>
      </c>
      <c r="T2" s="27" t="s">
        <v>30</v>
      </c>
      <c r="U2" s="25" t="s">
        <v>33</v>
      </c>
      <c r="V2" s="41" t="s">
        <v>41</v>
      </c>
      <c r="W2" s="18" t="s">
        <v>32</v>
      </c>
    </row>
    <row r="3" spans="1:24" ht="12.6" customHeight="1" x14ac:dyDescent="0.25">
      <c r="A3" s="19" t="s">
        <v>43</v>
      </c>
      <c r="B3" s="3" t="s">
        <v>44</v>
      </c>
      <c r="C3" s="11" t="s">
        <v>45</v>
      </c>
      <c r="D3" s="12">
        <v>2</v>
      </c>
      <c r="E3" s="7">
        <v>2</v>
      </c>
      <c r="F3" s="7">
        <v>2</v>
      </c>
      <c r="G3" s="7">
        <v>2</v>
      </c>
      <c r="H3" s="49">
        <v>2</v>
      </c>
      <c r="I3" s="7">
        <v>2</v>
      </c>
      <c r="J3" s="7">
        <v>2</v>
      </c>
      <c r="K3" s="46">
        <v>0</v>
      </c>
      <c r="L3" s="15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6">
        <v>0</v>
      </c>
      <c r="Q3" s="15">
        <f t="shared" ref="Q3:Q30" si="1">SUM(M3:O3)/(Q$1-P3)</f>
        <v>100</v>
      </c>
      <c r="R3" s="14">
        <v>100</v>
      </c>
      <c r="S3" s="14">
        <v>100</v>
      </c>
      <c r="T3" s="15">
        <f t="shared" ref="T3:T30" si="2">SUM(R3:S3)/T$1</f>
        <v>100</v>
      </c>
      <c r="U3" s="6">
        <v>100</v>
      </c>
      <c r="V3" s="42"/>
      <c r="W3" s="20">
        <v>100</v>
      </c>
      <c r="X3" s="1" t="s">
        <v>37</v>
      </c>
    </row>
    <row r="4" spans="1:24" ht="12.6" customHeight="1" x14ac:dyDescent="0.25">
      <c r="A4" s="19" t="s">
        <v>80</v>
      </c>
      <c r="B4" s="3" t="s">
        <v>81</v>
      </c>
      <c r="C4" s="11" t="s">
        <v>82</v>
      </c>
      <c r="D4" s="12">
        <v>0</v>
      </c>
      <c r="E4" s="7">
        <v>2</v>
      </c>
      <c r="F4" s="7">
        <v>2</v>
      </c>
      <c r="G4" s="7">
        <v>2</v>
      </c>
      <c r="H4" s="49">
        <v>2</v>
      </c>
      <c r="I4" s="7">
        <v>2</v>
      </c>
      <c r="J4" s="7">
        <v>2</v>
      </c>
      <c r="K4" s="46">
        <v>0</v>
      </c>
      <c r="L4" s="15">
        <f t="shared" si="0"/>
        <v>100</v>
      </c>
      <c r="M4" s="14">
        <v>100</v>
      </c>
      <c r="N4" s="6">
        <v>90</v>
      </c>
      <c r="O4" s="6">
        <v>90</v>
      </c>
      <c r="P4" s="46">
        <v>0</v>
      </c>
      <c r="Q4" s="15">
        <f t="shared" si="1"/>
        <v>93.333333333333329</v>
      </c>
      <c r="R4" s="14">
        <v>80</v>
      </c>
      <c r="S4" s="14">
        <v>80</v>
      </c>
      <c r="T4" s="15">
        <f t="shared" si="2"/>
        <v>80</v>
      </c>
      <c r="U4" s="6">
        <v>80</v>
      </c>
      <c r="V4" s="42">
        <v>50</v>
      </c>
      <c r="W4" s="20">
        <f>L4*0.2+Q4*0.25+T4*0.25+U4*0.3+V4*0.1</f>
        <v>92.333333333333329</v>
      </c>
    </row>
    <row r="5" spans="1:24" ht="12.6" customHeight="1" x14ac:dyDescent="0.25">
      <c r="A5" s="19" t="s">
        <v>70</v>
      </c>
      <c r="B5" s="3" t="s">
        <v>71</v>
      </c>
      <c r="C5" s="11" t="s">
        <v>45</v>
      </c>
      <c r="D5" s="12">
        <v>0</v>
      </c>
      <c r="E5" s="7">
        <v>2</v>
      </c>
      <c r="F5" s="7">
        <v>2</v>
      </c>
      <c r="G5" s="7">
        <v>2</v>
      </c>
      <c r="H5" s="49">
        <v>1.7</v>
      </c>
      <c r="I5" s="7">
        <v>2</v>
      </c>
      <c r="J5" s="7">
        <v>2</v>
      </c>
      <c r="K5" s="46">
        <v>0</v>
      </c>
      <c r="L5" s="15">
        <f t="shared" si="0"/>
        <v>97.5</v>
      </c>
      <c r="M5" s="14">
        <v>90</v>
      </c>
      <c r="N5" s="6">
        <v>85</v>
      </c>
      <c r="O5" s="6">
        <v>50</v>
      </c>
      <c r="P5" s="46">
        <v>0</v>
      </c>
      <c r="Q5" s="15">
        <f t="shared" si="1"/>
        <v>75</v>
      </c>
      <c r="R5" s="14">
        <v>30</v>
      </c>
      <c r="S5" s="14">
        <v>50</v>
      </c>
      <c r="T5" s="15">
        <f t="shared" si="2"/>
        <v>40</v>
      </c>
      <c r="U5" s="6">
        <v>66</v>
      </c>
      <c r="V5" s="42">
        <v>90</v>
      </c>
      <c r="W5" s="20">
        <f t="shared" ref="W5:W14" si="3">L5*0.2+Q5*0.25+T5*0.25+U5*0.3+V5*0.15</f>
        <v>81.55</v>
      </c>
    </row>
    <row r="6" spans="1:24" ht="12.6" customHeight="1" x14ac:dyDescent="0.25">
      <c r="A6" s="19" t="s">
        <v>59</v>
      </c>
      <c r="B6" s="3" t="s">
        <v>60</v>
      </c>
      <c r="C6" s="11" t="s">
        <v>61</v>
      </c>
      <c r="D6" s="12">
        <v>0</v>
      </c>
      <c r="E6" s="7">
        <v>2</v>
      </c>
      <c r="F6" s="7">
        <v>2</v>
      </c>
      <c r="G6" s="7">
        <v>2</v>
      </c>
      <c r="H6" s="49">
        <v>2</v>
      </c>
      <c r="I6" s="7">
        <v>2</v>
      </c>
      <c r="J6" s="7">
        <v>2</v>
      </c>
      <c r="K6" s="46">
        <v>0</v>
      </c>
      <c r="L6" s="15">
        <f t="shared" si="0"/>
        <v>100</v>
      </c>
      <c r="M6" s="14">
        <v>95</v>
      </c>
      <c r="N6" s="6">
        <v>100</v>
      </c>
      <c r="O6" s="6">
        <v>90</v>
      </c>
      <c r="P6" s="46">
        <v>0</v>
      </c>
      <c r="Q6" s="15">
        <f t="shared" si="1"/>
        <v>95</v>
      </c>
      <c r="R6" s="14">
        <v>30</v>
      </c>
      <c r="S6" s="14">
        <v>20</v>
      </c>
      <c r="T6" s="15">
        <f t="shared" si="2"/>
        <v>25</v>
      </c>
      <c r="U6" s="6">
        <v>53</v>
      </c>
      <c r="V6" s="42">
        <v>50</v>
      </c>
      <c r="W6" s="20">
        <f t="shared" si="3"/>
        <v>73.400000000000006</v>
      </c>
    </row>
    <row r="7" spans="1:24" ht="12.6" customHeight="1" x14ac:dyDescent="0.25">
      <c r="A7" s="19" t="s">
        <v>62</v>
      </c>
      <c r="B7" s="3" t="s">
        <v>63</v>
      </c>
      <c r="C7" s="11" t="s">
        <v>64</v>
      </c>
      <c r="D7" s="12">
        <v>0</v>
      </c>
      <c r="E7" s="7">
        <v>2</v>
      </c>
      <c r="F7" s="7">
        <v>0</v>
      </c>
      <c r="G7" s="7">
        <v>2</v>
      </c>
      <c r="H7" s="49">
        <v>2</v>
      </c>
      <c r="I7" s="7">
        <v>1.8</v>
      </c>
      <c r="J7" s="7">
        <v>2</v>
      </c>
      <c r="K7" s="46">
        <v>0</v>
      </c>
      <c r="L7" s="15">
        <f t="shared" si="0"/>
        <v>81.666666666666671</v>
      </c>
      <c r="M7" s="14">
        <v>90</v>
      </c>
      <c r="N7" s="6">
        <v>100</v>
      </c>
      <c r="O7" s="6">
        <v>90</v>
      </c>
      <c r="P7" s="46">
        <v>0</v>
      </c>
      <c r="Q7" s="15">
        <f t="shared" si="1"/>
        <v>93.333333333333329</v>
      </c>
      <c r="R7" s="14">
        <v>10</v>
      </c>
      <c r="S7" s="14">
        <v>61</v>
      </c>
      <c r="T7" s="15">
        <f t="shared" si="2"/>
        <v>35.5</v>
      </c>
      <c r="U7" s="6">
        <v>40</v>
      </c>
      <c r="V7" s="42">
        <v>85</v>
      </c>
      <c r="W7" s="20">
        <f t="shared" si="3"/>
        <v>73.291666666666671</v>
      </c>
    </row>
    <row r="8" spans="1:24" ht="12.6" customHeight="1" x14ac:dyDescent="0.25">
      <c r="A8" s="19" t="s">
        <v>47</v>
      </c>
      <c r="B8" s="3" t="s">
        <v>46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49">
        <v>2</v>
      </c>
      <c r="I8" s="7">
        <v>2</v>
      </c>
      <c r="J8" s="7">
        <v>2</v>
      </c>
      <c r="K8" s="46">
        <v>0</v>
      </c>
      <c r="L8" s="15">
        <f t="shared" si="0"/>
        <v>116.66666666666667</v>
      </c>
      <c r="M8" s="14">
        <v>95</v>
      </c>
      <c r="N8" s="6">
        <v>100</v>
      </c>
      <c r="O8" s="6">
        <v>90</v>
      </c>
      <c r="P8" s="46">
        <v>0</v>
      </c>
      <c r="Q8" s="15">
        <f t="shared" si="1"/>
        <v>95</v>
      </c>
      <c r="R8" s="14">
        <v>40</v>
      </c>
      <c r="S8" s="14">
        <v>-25</v>
      </c>
      <c r="T8" s="15">
        <f t="shared" si="2"/>
        <v>7.5</v>
      </c>
      <c r="U8" s="6">
        <v>42</v>
      </c>
      <c r="V8" s="42">
        <v>75</v>
      </c>
      <c r="W8" s="20">
        <f t="shared" si="3"/>
        <v>72.808333333333337</v>
      </c>
    </row>
    <row r="9" spans="1:24" ht="12.6" customHeight="1" x14ac:dyDescent="0.25">
      <c r="A9" s="19" t="s">
        <v>77</v>
      </c>
      <c r="B9" s="3" t="s">
        <v>78</v>
      </c>
      <c r="C9" s="11" t="s">
        <v>79</v>
      </c>
      <c r="D9" s="12">
        <v>0</v>
      </c>
      <c r="E9" s="7">
        <v>2</v>
      </c>
      <c r="F9" s="7">
        <v>2</v>
      </c>
      <c r="G9" s="7">
        <v>2</v>
      </c>
      <c r="H9" s="49">
        <v>2</v>
      </c>
      <c r="I9" s="7">
        <v>2</v>
      </c>
      <c r="J9" s="7">
        <v>2</v>
      </c>
      <c r="K9" s="46">
        <v>0</v>
      </c>
      <c r="L9" s="15">
        <f t="shared" si="0"/>
        <v>100</v>
      </c>
      <c r="M9" s="14">
        <v>90</v>
      </c>
      <c r="N9" s="6">
        <v>80</v>
      </c>
      <c r="O9" s="6">
        <v>80</v>
      </c>
      <c r="P9" s="46">
        <v>0</v>
      </c>
      <c r="Q9" s="15">
        <f t="shared" si="1"/>
        <v>83.333333333333329</v>
      </c>
      <c r="R9" s="14">
        <v>75</v>
      </c>
      <c r="S9" s="14">
        <v>30</v>
      </c>
      <c r="T9" s="15">
        <f t="shared" si="2"/>
        <v>52.5</v>
      </c>
      <c r="U9" s="6">
        <v>16</v>
      </c>
      <c r="V9" s="42">
        <v>90</v>
      </c>
      <c r="W9" s="20">
        <f t="shared" si="3"/>
        <v>72.258333333333326</v>
      </c>
    </row>
    <row r="10" spans="1:24" ht="12.6" customHeight="1" x14ac:dyDescent="0.25">
      <c r="A10" s="19" t="s">
        <v>65</v>
      </c>
      <c r="B10" s="3" t="s">
        <v>10</v>
      </c>
      <c r="C10" s="11" t="s">
        <v>66</v>
      </c>
      <c r="D10" s="12">
        <v>0</v>
      </c>
      <c r="E10" s="7">
        <v>2</v>
      </c>
      <c r="F10" s="7">
        <v>2</v>
      </c>
      <c r="G10" s="7">
        <v>2</v>
      </c>
      <c r="H10" s="49">
        <v>2</v>
      </c>
      <c r="I10" s="7">
        <v>2</v>
      </c>
      <c r="J10" s="7">
        <v>2</v>
      </c>
      <c r="K10" s="46">
        <v>0</v>
      </c>
      <c r="L10" s="15">
        <f t="shared" si="0"/>
        <v>100</v>
      </c>
      <c r="M10" s="14">
        <v>90</v>
      </c>
      <c r="N10" s="6">
        <v>100</v>
      </c>
      <c r="O10" s="6">
        <v>90</v>
      </c>
      <c r="P10" s="46">
        <v>0</v>
      </c>
      <c r="Q10" s="15">
        <f t="shared" si="1"/>
        <v>93.333333333333329</v>
      </c>
      <c r="R10" s="14">
        <v>40</v>
      </c>
      <c r="S10" s="14">
        <v>-25</v>
      </c>
      <c r="T10" s="15">
        <f t="shared" si="2"/>
        <v>7.5</v>
      </c>
      <c r="U10" s="6">
        <v>42</v>
      </c>
      <c r="V10" s="42">
        <v>95</v>
      </c>
      <c r="W10" s="20">
        <f t="shared" si="3"/>
        <v>72.058333333333337</v>
      </c>
    </row>
    <row r="11" spans="1:24" ht="12.6" customHeight="1" x14ac:dyDescent="0.25">
      <c r="A11" s="19" t="s">
        <v>56</v>
      </c>
      <c r="B11" s="3" t="s">
        <v>54</v>
      </c>
      <c r="C11" s="11" t="s">
        <v>55</v>
      </c>
      <c r="D11" s="12">
        <v>2</v>
      </c>
      <c r="E11" s="7">
        <v>2</v>
      </c>
      <c r="F11" s="7">
        <v>2</v>
      </c>
      <c r="G11" s="7">
        <v>2</v>
      </c>
      <c r="H11" s="49">
        <v>2</v>
      </c>
      <c r="I11" s="7">
        <v>2</v>
      </c>
      <c r="J11" s="7">
        <v>1.8</v>
      </c>
      <c r="K11" s="46">
        <v>0</v>
      </c>
      <c r="L11" s="15">
        <f t="shared" si="0"/>
        <v>115</v>
      </c>
      <c r="M11" s="14">
        <v>80</v>
      </c>
      <c r="N11" s="6">
        <v>90</v>
      </c>
      <c r="O11" s="6">
        <v>60</v>
      </c>
      <c r="P11" s="46">
        <v>0</v>
      </c>
      <c r="Q11" s="15">
        <f t="shared" si="1"/>
        <v>76.666666666666671</v>
      </c>
      <c r="R11" s="14">
        <v>40</v>
      </c>
      <c r="S11" s="14">
        <v>30</v>
      </c>
      <c r="T11" s="15">
        <f t="shared" si="2"/>
        <v>35</v>
      </c>
      <c r="U11" s="6">
        <v>15</v>
      </c>
      <c r="V11" s="42">
        <v>85</v>
      </c>
      <c r="W11" s="20">
        <f t="shared" si="3"/>
        <v>68.166666666666671</v>
      </c>
    </row>
    <row r="12" spans="1:24" ht="12.6" customHeight="1" x14ac:dyDescent="0.25">
      <c r="A12" s="19" t="s">
        <v>75</v>
      </c>
      <c r="B12" s="3" t="s">
        <v>10</v>
      </c>
      <c r="C12" s="11" t="s">
        <v>76</v>
      </c>
      <c r="D12" s="12">
        <v>0</v>
      </c>
      <c r="E12" s="7">
        <v>2</v>
      </c>
      <c r="F12" s="7">
        <v>2</v>
      </c>
      <c r="G12" s="7">
        <v>1.8</v>
      </c>
      <c r="H12" s="49">
        <v>2</v>
      </c>
      <c r="I12" s="7">
        <v>2</v>
      </c>
      <c r="J12" s="7">
        <v>2</v>
      </c>
      <c r="K12" s="46">
        <v>0</v>
      </c>
      <c r="L12" s="15">
        <f t="shared" si="0"/>
        <v>98.333333333333329</v>
      </c>
      <c r="M12" s="14">
        <v>95</v>
      </c>
      <c r="N12" s="6">
        <v>95</v>
      </c>
      <c r="O12" s="6">
        <v>70</v>
      </c>
      <c r="P12" s="46">
        <v>0</v>
      </c>
      <c r="Q12" s="15">
        <f t="shared" si="1"/>
        <v>86.666666666666671</v>
      </c>
      <c r="R12" s="14">
        <v>40</v>
      </c>
      <c r="S12" s="14">
        <v>-25</v>
      </c>
      <c r="T12" s="15">
        <f t="shared" si="2"/>
        <v>7.5</v>
      </c>
      <c r="U12" s="6">
        <v>42</v>
      </c>
      <c r="V12" s="42">
        <v>65</v>
      </c>
      <c r="W12" s="20">
        <f t="shared" si="3"/>
        <v>65.558333333333337</v>
      </c>
    </row>
    <row r="13" spans="1:24" ht="12.6" customHeight="1" x14ac:dyDescent="0.25">
      <c r="A13" s="19" t="s">
        <v>52</v>
      </c>
      <c r="B13" s="3" t="s">
        <v>50</v>
      </c>
      <c r="C13" s="11" t="s">
        <v>51</v>
      </c>
      <c r="D13" s="12">
        <v>2</v>
      </c>
      <c r="E13" s="7">
        <v>2</v>
      </c>
      <c r="F13" s="7">
        <v>2</v>
      </c>
      <c r="G13" s="7">
        <v>2</v>
      </c>
      <c r="H13" s="49">
        <v>2</v>
      </c>
      <c r="I13" s="7">
        <v>2</v>
      </c>
      <c r="J13" s="7">
        <v>1.8</v>
      </c>
      <c r="K13" s="46">
        <v>0</v>
      </c>
      <c r="L13" s="15">
        <f t="shared" si="0"/>
        <v>115</v>
      </c>
      <c r="M13" s="14">
        <v>85</v>
      </c>
      <c r="N13" s="6">
        <v>90</v>
      </c>
      <c r="O13" s="6">
        <v>50</v>
      </c>
      <c r="P13" s="46">
        <v>0</v>
      </c>
      <c r="Q13" s="15">
        <f t="shared" si="1"/>
        <v>75</v>
      </c>
      <c r="R13" s="14">
        <v>20</v>
      </c>
      <c r="S13" s="14">
        <v>65</v>
      </c>
      <c r="T13" s="15">
        <f t="shared" si="2"/>
        <v>42.5</v>
      </c>
      <c r="U13" s="6">
        <v>5</v>
      </c>
      <c r="V13" s="42">
        <v>65</v>
      </c>
      <c r="W13" s="20">
        <f t="shared" si="3"/>
        <v>63.625</v>
      </c>
    </row>
    <row r="14" spans="1:24" ht="12.6" customHeight="1" x14ac:dyDescent="0.25">
      <c r="A14" s="19" t="s">
        <v>67</v>
      </c>
      <c r="B14" s="3" t="s">
        <v>68</v>
      </c>
      <c r="C14" s="11" t="s">
        <v>69</v>
      </c>
      <c r="D14" s="12">
        <v>0</v>
      </c>
      <c r="E14" s="7">
        <v>2</v>
      </c>
      <c r="F14" s="7">
        <v>2</v>
      </c>
      <c r="G14" s="7">
        <v>2</v>
      </c>
      <c r="H14" s="49" t="s">
        <v>93</v>
      </c>
      <c r="I14" s="7">
        <v>1.8</v>
      </c>
      <c r="J14" s="7">
        <v>2</v>
      </c>
      <c r="K14" s="47">
        <v>1</v>
      </c>
      <c r="L14" s="15">
        <f t="shared" si="0"/>
        <v>98.000000000000014</v>
      </c>
      <c r="M14" s="14">
        <v>95</v>
      </c>
      <c r="N14" s="6">
        <v>100</v>
      </c>
      <c r="O14" s="6">
        <v>80</v>
      </c>
      <c r="P14" s="46">
        <v>0</v>
      </c>
      <c r="Q14" s="15">
        <f t="shared" si="1"/>
        <v>91.666666666666671</v>
      </c>
      <c r="R14" s="14">
        <v>-25</v>
      </c>
      <c r="S14" s="14">
        <v>-25</v>
      </c>
      <c r="T14" s="15">
        <f t="shared" si="2"/>
        <v>-25</v>
      </c>
      <c r="U14" s="6">
        <v>52</v>
      </c>
      <c r="V14" s="42">
        <v>60</v>
      </c>
      <c r="W14" s="20">
        <f t="shared" si="3"/>
        <v>60.866666666666674</v>
      </c>
    </row>
    <row r="15" spans="1:24" ht="12.6" customHeight="1" x14ac:dyDescent="0.25">
      <c r="A15" s="19" t="s">
        <v>89</v>
      </c>
      <c r="B15" s="3" t="s">
        <v>90</v>
      </c>
      <c r="C15" s="11" t="s">
        <v>91</v>
      </c>
      <c r="D15" s="12">
        <v>0</v>
      </c>
      <c r="E15" s="7">
        <v>0</v>
      </c>
      <c r="F15" s="7">
        <v>0</v>
      </c>
      <c r="G15" s="7">
        <v>0</v>
      </c>
      <c r="H15" s="49">
        <v>0</v>
      </c>
      <c r="I15" s="7">
        <v>0.9</v>
      </c>
      <c r="J15" s="7">
        <v>0.5</v>
      </c>
      <c r="K15" s="46">
        <v>0</v>
      </c>
      <c r="L15" s="15">
        <f t="shared" si="0"/>
        <v>11.666666666666666</v>
      </c>
      <c r="M15" s="14">
        <v>0</v>
      </c>
      <c r="N15" s="6">
        <v>40</v>
      </c>
      <c r="O15" s="6">
        <v>80</v>
      </c>
      <c r="P15" s="46">
        <v>0</v>
      </c>
      <c r="Q15" s="15">
        <f t="shared" si="1"/>
        <v>40</v>
      </c>
      <c r="R15" s="14">
        <v>40</v>
      </c>
      <c r="S15" s="14">
        <v>61</v>
      </c>
      <c r="T15" s="15">
        <f t="shared" si="2"/>
        <v>50.5</v>
      </c>
      <c r="U15" s="6">
        <v>73</v>
      </c>
      <c r="V15" s="42">
        <v>80</v>
      </c>
      <c r="W15" s="20">
        <f>L15*0.2+Q15*0.25+T15*0.25+U15*0.3+V15*0.1</f>
        <v>54.858333333333334</v>
      </c>
      <c r="X15" s="9"/>
    </row>
    <row r="16" spans="1:24" ht="12.6" customHeight="1" x14ac:dyDescent="0.25">
      <c r="A16" s="19" t="s">
        <v>83</v>
      </c>
      <c r="B16" s="3" t="s">
        <v>84</v>
      </c>
      <c r="C16" s="11" t="s">
        <v>85</v>
      </c>
      <c r="D16" s="12">
        <v>0</v>
      </c>
      <c r="E16" s="49" t="s">
        <v>93</v>
      </c>
      <c r="F16" s="7">
        <v>0</v>
      </c>
      <c r="G16" s="7">
        <v>0</v>
      </c>
      <c r="H16" s="49">
        <v>0</v>
      </c>
      <c r="I16" s="7">
        <v>1.6</v>
      </c>
      <c r="J16" s="7">
        <v>2</v>
      </c>
      <c r="K16" s="46">
        <v>1</v>
      </c>
      <c r="L16" s="15">
        <f t="shared" si="0"/>
        <v>36</v>
      </c>
      <c r="M16" s="14">
        <v>0</v>
      </c>
      <c r="N16" s="6">
        <v>40</v>
      </c>
      <c r="O16" s="6">
        <v>20</v>
      </c>
      <c r="P16" s="46">
        <v>0</v>
      </c>
      <c r="Q16" s="15">
        <f t="shared" si="1"/>
        <v>20</v>
      </c>
      <c r="R16" s="14">
        <v>0</v>
      </c>
      <c r="S16" s="14">
        <v>0</v>
      </c>
      <c r="T16" s="15">
        <f t="shared" si="2"/>
        <v>0</v>
      </c>
      <c r="U16" s="6">
        <v>100</v>
      </c>
      <c r="V16" s="42">
        <v>100</v>
      </c>
      <c r="W16" s="20">
        <f>L16*0.2+Q16*0.25+T16*0.25+U16*0.3+V16*0.1</f>
        <v>52.2</v>
      </c>
    </row>
    <row r="17" spans="1:24" ht="12.6" customHeight="1" x14ac:dyDescent="0.25">
      <c r="A17" s="19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49">
        <v>0</v>
      </c>
      <c r="I17" s="7">
        <v>2</v>
      </c>
      <c r="J17" s="7">
        <v>0</v>
      </c>
      <c r="K17" s="46">
        <v>0</v>
      </c>
      <c r="L17" s="15">
        <f t="shared" si="0"/>
        <v>66.666666666666671</v>
      </c>
      <c r="M17" s="14">
        <v>85</v>
      </c>
      <c r="N17" s="6">
        <v>95</v>
      </c>
      <c r="O17" s="6">
        <v>0</v>
      </c>
      <c r="P17" s="46">
        <v>0</v>
      </c>
      <c r="Q17" s="15">
        <f t="shared" si="1"/>
        <v>60</v>
      </c>
      <c r="R17" s="14">
        <v>20</v>
      </c>
      <c r="S17" s="14">
        <v>0</v>
      </c>
      <c r="T17" s="15">
        <f t="shared" si="2"/>
        <v>10</v>
      </c>
      <c r="U17" s="6">
        <v>31</v>
      </c>
      <c r="V17" s="42">
        <v>50</v>
      </c>
      <c r="W17" s="20">
        <f>L17*0.2+Q17*0.25+T17*0.25+U17*0.3+V17*0.15</f>
        <v>47.633333333333333</v>
      </c>
    </row>
    <row r="18" spans="1:24" s="45" customFormat="1" ht="12.6" customHeight="1" x14ac:dyDescent="0.25">
      <c r="A18" s="19" t="s">
        <v>96</v>
      </c>
      <c r="B18" s="3" t="s">
        <v>94</v>
      </c>
      <c r="C18" s="11" t="s">
        <v>95</v>
      </c>
      <c r="D18" s="12">
        <v>0</v>
      </c>
      <c r="E18" s="52" t="s">
        <v>93</v>
      </c>
      <c r="F18" s="52" t="s">
        <v>93</v>
      </c>
      <c r="G18" s="52" t="s">
        <v>93</v>
      </c>
      <c r="H18" s="49">
        <v>0</v>
      </c>
      <c r="I18" s="7">
        <v>2</v>
      </c>
      <c r="J18" s="7">
        <v>2</v>
      </c>
      <c r="K18" s="46">
        <v>3</v>
      </c>
      <c r="L18" s="15">
        <f t="shared" si="0"/>
        <v>66.666666666666671</v>
      </c>
      <c r="M18" s="53" t="s">
        <v>93</v>
      </c>
      <c r="N18" s="6">
        <v>75</v>
      </c>
      <c r="O18" s="6">
        <v>50</v>
      </c>
      <c r="P18" s="46">
        <v>1</v>
      </c>
      <c r="Q18" s="15">
        <f t="shared" si="1"/>
        <v>62.5</v>
      </c>
      <c r="R18" s="14">
        <v>61</v>
      </c>
      <c r="S18" s="14">
        <v>20</v>
      </c>
      <c r="T18" s="15">
        <f t="shared" si="2"/>
        <v>40.5</v>
      </c>
      <c r="U18" s="6">
        <v>0</v>
      </c>
      <c r="V18" s="42">
        <v>50</v>
      </c>
      <c r="W18" s="20">
        <f>L18*0.2+Q18*0.25+T18*0.25+U18*0.3+V18*0.1</f>
        <v>44.083333333333336</v>
      </c>
      <c r="X18" s="1"/>
    </row>
    <row r="19" spans="1:24" ht="12.6" customHeight="1" x14ac:dyDescent="0.25">
      <c r="A19" s="19" t="s">
        <v>72</v>
      </c>
      <c r="B19" s="3" t="s">
        <v>73</v>
      </c>
      <c r="C19" s="11" t="s">
        <v>74</v>
      </c>
      <c r="D19" s="12">
        <v>0</v>
      </c>
      <c r="E19" s="12">
        <v>2</v>
      </c>
      <c r="F19" s="12">
        <v>2</v>
      </c>
      <c r="G19" s="12">
        <v>2</v>
      </c>
      <c r="H19" s="49">
        <v>2</v>
      </c>
      <c r="I19" s="7">
        <v>2</v>
      </c>
      <c r="J19" s="7">
        <v>2</v>
      </c>
      <c r="K19" s="46">
        <v>0</v>
      </c>
      <c r="L19" s="15">
        <f t="shared" si="0"/>
        <v>100</v>
      </c>
      <c r="M19" s="14">
        <v>90</v>
      </c>
      <c r="N19" s="6">
        <v>100</v>
      </c>
      <c r="O19" s="6">
        <v>80</v>
      </c>
      <c r="P19" s="46">
        <v>0</v>
      </c>
      <c r="Q19" s="15">
        <f t="shared" si="1"/>
        <v>90</v>
      </c>
      <c r="R19" s="14">
        <v>-25</v>
      </c>
      <c r="S19" s="14">
        <v>-25</v>
      </c>
      <c r="T19" s="15">
        <f t="shared" si="2"/>
        <v>-25</v>
      </c>
      <c r="U19" s="6">
        <v>0</v>
      </c>
      <c r="V19" s="42">
        <v>50</v>
      </c>
      <c r="W19" s="20">
        <f>L19*0.2+Q19*0.25+T19*0.25+U19*0.3+V19*0.15</f>
        <v>43.75</v>
      </c>
    </row>
    <row r="20" spans="1:24" s="45" customFormat="1" ht="12.6" customHeight="1" x14ac:dyDescent="0.25">
      <c r="A20" s="19" t="s">
        <v>53</v>
      </c>
      <c r="B20" s="3" t="s">
        <v>48</v>
      </c>
      <c r="C20" s="11" t="s">
        <v>49</v>
      </c>
      <c r="D20" s="12">
        <v>2</v>
      </c>
      <c r="E20" s="12">
        <v>2</v>
      </c>
      <c r="F20" s="12">
        <v>2</v>
      </c>
      <c r="G20" s="12">
        <v>0</v>
      </c>
      <c r="H20" s="49">
        <v>2</v>
      </c>
      <c r="I20" s="7">
        <v>2</v>
      </c>
      <c r="J20" s="7">
        <v>0</v>
      </c>
      <c r="K20" s="46">
        <v>0</v>
      </c>
      <c r="L20" s="15">
        <f t="shared" si="0"/>
        <v>83.333333333333329</v>
      </c>
      <c r="M20" s="14">
        <v>0</v>
      </c>
      <c r="N20" s="6">
        <v>100</v>
      </c>
      <c r="O20" s="6">
        <v>0</v>
      </c>
      <c r="P20" s="46">
        <v>0</v>
      </c>
      <c r="Q20" s="15">
        <f t="shared" si="1"/>
        <v>33.333333333333336</v>
      </c>
      <c r="R20" s="14">
        <v>-25</v>
      </c>
      <c r="S20" s="14">
        <v>-25</v>
      </c>
      <c r="T20" s="15">
        <f t="shared" si="2"/>
        <v>-25</v>
      </c>
      <c r="U20" s="6">
        <v>45</v>
      </c>
      <c r="V20" s="42">
        <v>50</v>
      </c>
      <c r="W20" s="20">
        <f>L20*0.2+Q20*0.25+T20*0.25+U20*0.3+V20*0.15</f>
        <v>39.75</v>
      </c>
      <c r="X20" s="1"/>
    </row>
    <row r="21" spans="1:24" ht="12.6" customHeight="1" x14ac:dyDescent="0.25">
      <c r="A21" s="19" t="s">
        <v>58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49">
        <v>2</v>
      </c>
      <c r="I21" s="7">
        <v>0</v>
      </c>
      <c r="J21" s="7">
        <v>0</v>
      </c>
      <c r="K21" s="46">
        <v>0</v>
      </c>
      <c r="L21" s="15">
        <f t="shared" si="0"/>
        <v>16.666666666666668</v>
      </c>
      <c r="M21" s="14">
        <v>0</v>
      </c>
      <c r="N21" s="6">
        <v>0</v>
      </c>
      <c r="O21" s="6">
        <v>0</v>
      </c>
      <c r="P21" s="46">
        <v>0</v>
      </c>
      <c r="Q21" s="15">
        <f t="shared" si="1"/>
        <v>0</v>
      </c>
      <c r="R21" s="14">
        <v>25</v>
      </c>
      <c r="S21" s="14">
        <v>25</v>
      </c>
      <c r="T21" s="15">
        <f t="shared" si="2"/>
        <v>25</v>
      </c>
      <c r="U21" s="6">
        <v>0</v>
      </c>
      <c r="V21" s="42"/>
      <c r="W21" s="20">
        <f>L21*0.2+Q21*0.25+T21*0.25+U21*0.3+V21*0.15</f>
        <v>9.5833333333333339</v>
      </c>
    </row>
    <row r="22" spans="1:24" s="66" customFormat="1" ht="12.6" customHeight="1" x14ac:dyDescent="0.25">
      <c r="A22" s="54" t="s">
        <v>86</v>
      </c>
      <c r="B22" s="55" t="s">
        <v>87</v>
      </c>
      <c r="C22" s="56" t="s">
        <v>88</v>
      </c>
      <c r="D22" s="57">
        <v>0</v>
      </c>
      <c r="E22" s="57">
        <v>0</v>
      </c>
      <c r="F22" s="57">
        <v>0</v>
      </c>
      <c r="G22" s="57">
        <v>0</v>
      </c>
      <c r="H22" s="58">
        <v>0</v>
      </c>
      <c r="I22" s="59">
        <v>0</v>
      </c>
      <c r="J22" s="59">
        <v>0</v>
      </c>
      <c r="K22" s="60">
        <v>0</v>
      </c>
      <c r="L22" s="61">
        <f t="shared" si="0"/>
        <v>0</v>
      </c>
      <c r="M22" s="62">
        <v>0</v>
      </c>
      <c r="N22" s="63">
        <v>0</v>
      </c>
      <c r="O22" s="63">
        <v>0</v>
      </c>
      <c r="P22" s="60">
        <v>0</v>
      </c>
      <c r="Q22" s="61">
        <f t="shared" si="1"/>
        <v>0</v>
      </c>
      <c r="R22" s="62">
        <v>0</v>
      </c>
      <c r="S22" s="62">
        <v>0</v>
      </c>
      <c r="T22" s="61">
        <f t="shared" si="2"/>
        <v>0</v>
      </c>
      <c r="U22" s="63">
        <v>0</v>
      </c>
      <c r="V22" s="64"/>
      <c r="W22" s="65">
        <f>L22*0.2+Q22*0.25+T22*0.25+U22*0.3+V22*0.1</f>
        <v>0</v>
      </c>
    </row>
    <row r="23" spans="1:24" s="66" customFormat="1" ht="12.6" customHeight="1" x14ac:dyDescent="0.25">
      <c r="A23" s="54" t="s">
        <v>7</v>
      </c>
      <c r="B23" s="55" t="s">
        <v>8</v>
      </c>
      <c r="C23" s="56" t="s">
        <v>9</v>
      </c>
      <c r="D23" s="57">
        <v>0</v>
      </c>
      <c r="E23" s="57">
        <v>0</v>
      </c>
      <c r="F23" s="57">
        <v>0</v>
      </c>
      <c r="G23" s="57">
        <v>0</v>
      </c>
      <c r="H23" s="58">
        <v>0</v>
      </c>
      <c r="I23" s="59">
        <v>0</v>
      </c>
      <c r="J23" s="59">
        <v>0</v>
      </c>
      <c r="K23" s="60">
        <v>0</v>
      </c>
      <c r="L23" s="61">
        <f t="shared" si="0"/>
        <v>0</v>
      </c>
      <c r="M23" s="62">
        <v>0</v>
      </c>
      <c r="N23" s="63">
        <v>0</v>
      </c>
      <c r="O23" s="63">
        <v>0</v>
      </c>
      <c r="P23" s="60">
        <v>0</v>
      </c>
      <c r="Q23" s="61">
        <f t="shared" si="1"/>
        <v>0</v>
      </c>
      <c r="R23" s="62">
        <v>0</v>
      </c>
      <c r="S23" s="62">
        <v>0</v>
      </c>
      <c r="T23" s="61">
        <f t="shared" si="2"/>
        <v>0</v>
      </c>
      <c r="U23" s="63">
        <v>0</v>
      </c>
      <c r="V23" s="64"/>
      <c r="W23" s="65">
        <f t="shared" ref="W23:W30" si="4">L23*0.2+Q23*0.25+T23*0.25+U23*0.3+V23*0.15</f>
        <v>0</v>
      </c>
    </row>
    <row r="24" spans="1:24" s="66" customFormat="1" ht="12.6" customHeight="1" x14ac:dyDescent="0.25">
      <c r="A24" s="54" t="s">
        <v>2</v>
      </c>
      <c r="B24" s="55" t="s">
        <v>3</v>
      </c>
      <c r="C24" s="56" t="s">
        <v>4</v>
      </c>
      <c r="D24" s="57">
        <v>0</v>
      </c>
      <c r="E24" s="57">
        <v>0</v>
      </c>
      <c r="F24" s="57">
        <v>0</v>
      </c>
      <c r="G24" s="57">
        <v>0</v>
      </c>
      <c r="H24" s="58">
        <v>0</v>
      </c>
      <c r="I24" s="59">
        <v>0</v>
      </c>
      <c r="J24" s="59">
        <v>0</v>
      </c>
      <c r="K24" s="60">
        <v>0</v>
      </c>
      <c r="L24" s="61">
        <f t="shared" si="0"/>
        <v>0</v>
      </c>
      <c r="M24" s="62">
        <v>0</v>
      </c>
      <c r="N24" s="63">
        <v>0</v>
      </c>
      <c r="O24" s="63">
        <v>0</v>
      </c>
      <c r="P24" s="60">
        <v>0</v>
      </c>
      <c r="Q24" s="61">
        <f t="shared" si="1"/>
        <v>0</v>
      </c>
      <c r="R24" s="62">
        <v>0</v>
      </c>
      <c r="S24" s="62">
        <v>0</v>
      </c>
      <c r="T24" s="61">
        <f t="shared" si="2"/>
        <v>0</v>
      </c>
      <c r="U24" s="63">
        <v>0</v>
      </c>
      <c r="V24" s="64"/>
      <c r="W24" s="65">
        <f t="shared" si="4"/>
        <v>0</v>
      </c>
    </row>
    <row r="25" spans="1:24" s="66" customFormat="1" ht="12.6" customHeight="1" x14ac:dyDescent="0.25">
      <c r="A25" s="54" t="s">
        <v>20</v>
      </c>
      <c r="B25" s="55" t="s">
        <v>21</v>
      </c>
      <c r="C25" s="56" t="s">
        <v>22</v>
      </c>
      <c r="D25" s="57">
        <v>0</v>
      </c>
      <c r="E25" s="57">
        <v>0</v>
      </c>
      <c r="F25" s="57">
        <v>0</v>
      </c>
      <c r="G25" s="57">
        <v>0</v>
      </c>
      <c r="H25" s="58">
        <v>0</v>
      </c>
      <c r="I25" s="59">
        <v>0</v>
      </c>
      <c r="J25" s="59">
        <v>0</v>
      </c>
      <c r="K25" s="60">
        <v>0</v>
      </c>
      <c r="L25" s="61">
        <f t="shared" si="0"/>
        <v>0</v>
      </c>
      <c r="M25" s="62">
        <v>0</v>
      </c>
      <c r="N25" s="63">
        <v>0</v>
      </c>
      <c r="O25" s="63">
        <v>0</v>
      </c>
      <c r="P25" s="60">
        <v>0</v>
      </c>
      <c r="Q25" s="61">
        <f t="shared" si="1"/>
        <v>0</v>
      </c>
      <c r="R25" s="62">
        <v>0</v>
      </c>
      <c r="S25" s="62">
        <v>0</v>
      </c>
      <c r="T25" s="61">
        <f t="shared" si="2"/>
        <v>0</v>
      </c>
      <c r="U25" s="63">
        <v>0</v>
      </c>
      <c r="V25" s="64"/>
      <c r="W25" s="65">
        <f t="shared" si="4"/>
        <v>0</v>
      </c>
    </row>
    <row r="26" spans="1:24" s="66" customFormat="1" ht="12.6" customHeight="1" x14ac:dyDescent="0.25">
      <c r="A26" s="54" t="s">
        <v>5</v>
      </c>
      <c r="B26" s="55" t="s">
        <v>57</v>
      </c>
      <c r="C26" s="56" t="s">
        <v>6</v>
      </c>
      <c r="D26" s="57">
        <v>0</v>
      </c>
      <c r="E26" s="57">
        <v>0</v>
      </c>
      <c r="F26" s="57">
        <v>0</v>
      </c>
      <c r="G26" s="57">
        <v>0</v>
      </c>
      <c r="H26" s="58">
        <v>0</v>
      </c>
      <c r="I26" s="59">
        <v>0</v>
      </c>
      <c r="J26" s="59">
        <v>0</v>
      </c>
      <c r="K26" s="60">
        <v>0</v>
      </c>
      <c r="L26" s="61">
        <f t="shared" si="0"/>
        <v>0</v>
      </c>
      <c r="M26" s="62">
        <v>0</v>
      </c>
      <c r="N26" s="63">
        <v>0</v>
      </c>
      <c r="O26" s="63">
        <v>0</v>
      </c>
      <c r="P26" s="60">
        <v>0</v>
      </c>
      <c r="Q26" s="61">
        <f t="shared" si="1"/>
        <v>0</v>
      </c>
      <c r="R26" s="62">
        <v>0</v>
      </c>
      <c r="S26" s="62">
        <v>0</v>
      </c>
      <c r="T26" s="61">
        <f t="shared" si="2"/>
        <v>0</v>
      </c>
      <c r="U26" s="63">
        <v>0</v>
      </c>
      <c r="V26" s="64"/>
      <c r="W26" s="65">
        <f t="shared" si="4"/>
        <v>0</v>
      </c>
    </row>
    <row r="27" spans="1:24" s="66" customFormat="1" ht="12.6" customHeight="1" x14ac:dyDescent="0.25">
      <c r="A27" s="54" t="s">
        <v>14</v>
      </c>
      <c r="B27" s="55" t="s">
        <v>15</v>
      </c>
      <c r="C27" s="56" t="s">
        <v>16</v>
      </c>
      <c r="D27" s="57">
        <v>0</v>
      </c>
      <c r="E27" s="57">
        <v>0</v>
      </c>
      <c r="F27" s="57">
        <v>0</v>
      </c>
      <c r="G27" s="57">
        <v>0</v>
      </c>
      <c r="H27" s="58">
        <v>0</v>
      </c>
      <c r="I27" s="59">
        <v>0</v>
      </c>
      <c r="J27" s="59">
        <v>0</v>
      </c>
      <c r="K27" s="60">
        <v>0</v>
      </c>
      <c r="L27" s="61">
        <f t="shared" si="0"/>
        <v>0</v>
      </c>
      <c r="M27" s="62">
        <v>0</v>
      </c>
      <c r="N27" s="63">
        <v>0</v>
      </c>
      <c r="O27" s="63">
        <v>0</v>
      </c>
      <c r="P27" s="60">
        <v>0</v>
      </c>
      <c r="Q27" s="61">
        <f t="shared" si="1"/>
        <v>0</v>
      </c>
      <c r="R27" s="62">
        <v>0</v>
      </c>
      <c r="S27" s="62">
        <v>0</v>
      </c>
      <c r="T27" s="61">
        <f t="shared" si="2"/>
        <v>0</v>
      </c>
      <c r="U27" s="63">
        <v>0</v>
      </c>
      <c r="V27" s="64"/>
      <c r="W27" s="65">
        <f t="shared" si="4"/>
        <v>0</v>
      </c>
    </row>
    <row r="28" spans="1:24" s="66" customFormat="1" ht="12.6" customHeight="1" x14ac:dyDescent="0.25">
      <c r="A28" s="54" t="s">
        <v>11</v>
      </c>
      <c r="B28" s="55" t="s">
        <v>12</v>
      </c>
      <c r="C28" s="56" t="s">
        <v>13</v>
      </c>
      <c r="D28" s="57">
        <v>0</v>
      </c>
      <c r="E28" s="57">
        <v>0</v>
      </c>
      <c r="F28" s="57">
        <v>0</v>
      </c>
      <c r="G28" s="57">
        <v>0</v>
      </c>
      <c r="H28" s="58">
        <v>0</v>
      </c>
      <c r="I28" s="59">
        <v>0</v>
      </c>
      <c r="J28" s="59">
        <v>0</v>
      </c>
      <c r="K28" s="60">
        <v>0</v>
      </c>
      <c r="L28" s="61">
        <f t="shared" si="0"/>
        <v>0</v>
      </c>
      <c r="M28" s="62">
        <v>0</v>
      </c>
      <c r="N28" s="63">
        <v>0</v>
      </c>
      <c r="O28" s="63">
        <v>0</v>
      </c>
      <c r="P28" s="60">
        <v>0</v>
      </c>
      <c r="Q28" s="61">
        <f t="shared" si="1"/>
        <v>0</v>
      </c>
      <c r="R28" s="62">
        <v>0</v>
      </c>
      <c r="S28" s="62">
        <v>0</v>
      </c>
      <c r="T28" s="61">
        <f t="shared" si="2"/>
        <v>0</v>
      </c>
      <c r="U28" s="63">
        <v>0</v>
      </c>
      <c r="V28" s="64"/>
      <c r="W28" s="65">
        <f t="shared" si="4"/>
        <v>0</v>
      </c>
    </row>
    <row r="29" spans="1:24" s="66" customFormat="1" ht="12.6" customHeight="1" x14ac:dyDescent="0.25">
      <c r="A29" s="54" t="s">
        <v>26</v>
      </c>
      <c r="B29" s="55" t="s">
        <v>27</v>
      </c>
      <c r="C29" s="56" t="s">
        <v>28</v>
      </c>
      <c r="D29" s="57">
        <v>0</v>
      </c>
      <c r="E29" s="57">
        <v>0</v>
      </c>
      <c r="F29" s="57">
        <v>0</v>
      </c>
      <c r="G29" s="57">
        <v>0</v>
      </c>
      <c r="H29" s="58">
        <v>0</v>
      </c>
      <c r="I29" s="59">
        <v>0</v>
      </c>
      <c r="J29" s="59">
        <v>0</v>
      </c>
      <c r="K29" s="60">
        <v>0</v>
      </c>
      <c r="L29" s="61">
        <f t="shared" si="0"/>
        <v>0</v>
      </c>
      <c r="M29" s="62">
        <v>0</v>
      </c>
      <c r="N29" s="63">
        <v>0</v>
      </c>
      <c r="O29" s="63">
        <v>0</v>
      </c>
      <c r="P29" s="60">
        <v>0</v>
      </c>
      <c r="Q29" s="61">
        <f t="shared" si="1"/>
        <v>0</v>
      </c>
      <c r="R29" s="62">
        <v>0</v>
      </c>
      <c r="S29" s="62">
        <v>0</v>
      </c>
      <c r="T29" s="61">
        <f t="shared" si="2"/>
        <v>0</v>
      </c>
      <c r="U29" s="63">
        <v>0</v>
      </c>
      <c r="V29" s="64"/>
      <c r="W29" s="65">
        <f t="shared" si="4"/>
        <v>0</v>
      </c>
    </row>
    <row r="30" spans="1:24" s="67" customFormat="1" ht="12.6" customHeight="1" x14ac:dyDescent="0.25">
      <c r="A30" s="54" t="s">
        <v>23</v>
      </c>
      <c r="B30" s="55" t="s">
        <v>24</v>
      </c>
      <c r="C30" s="56" t="s">
        <v>25</v>
      </c>
      <c r="D30" s="57">
        <v>0</v>
      </c>
      <c r="E30" s="57">
        <v>0</v>
      </c>
      <c r="F30" s="57">
        <v>0</v>
      </c>
      <c r="G30" s="57">
        <v>0</v>
      </c>
      <c r="H30" s="58">
        <v>0</v>
      </c>
      <c r="I30" s="59">
        <v>0</v>
      </c>
      <c r="J30" s="59">
        <v>0</v>
      </c>
      <c r="K30" s="60">
        <v>0</v>
      </c>
      <c r="L30" s="61">
        <f t="shared" si="0"/>
        <v>0</v>
      </c>
      <c r="M30" s="62">
        <v>0</v>
      </c>
      <c r="N30" s="63">
        <v>0</v>
      </c>
      <c r="O30" s="63">
        <v>0</v>
      </c>
      <c r="P30" s="60">
        <v>0</v>
      </c>
      <c r="Q30" s="61">
        <f t="shared" si="1"/>
        <v>0</v>
      </c>
      <c r="R30" s="62">
        <v>0</v>
      </c>
      <c r="S30" s="62">
        <v>0</v>
      </c>
      <c r="T30" s="61">
        <f t="shared" si="2"/>
        <v>0</v>
      </c>
      <c r="U30" s="63">
        <v>0</v>
      </c>
      <c r="V30" s="64"/>
      <c r="W30" s="65">
        <f t="shared" si="4"/>
        <v>0</v>
      </c>
      <c r="X30" s="66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81"/>
  <sheetViews>
    <sheetView tabSelected="1" zoomScale="130" zoomScaleNormal="130" workbookViewId="0">
      <pane ySplit="2" topLeftCell="A3" activePane="bottomLeft" state="frozen"/>
      <selection pane="bottomLeft" activeCell="P7" sqref="P7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2" customWidth="1"/>
    <col min="5" max="6" width="3.21875" style="2" bestFit="1" customWidth="1"/>
    <col min="7" max="8" width="2.44140625" style="2" bestFit="1" customWidth="1"/>
    <col min="9" max="9" width="2.441406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5" width="5.77734375" style="1" customWidth="1"/>
    <col min="16" max="16384" width="8.88671875" style="1"/>
  </cols>
  <sheetData>
    <row r="1" spans="1:15" s="4" customFormat="1" ht="22.2" customHeight="1" thickBot="1" x14ac:dyDescent="0.3">
      <c r="A1" s="29">
        <v>4</v>
      </c>
      <c r="B1" s="17"/>
      <c r="C1" s="33"/>
      <c r="D1" s="68"/>
      <c r="E1" s="75" t="s">
        <v>38</v>
      </c>
      <c r="F1" s="76"/>
      <c r="G1" s="76"/>
      <c r="H1" s="76"/>
      <c r="I1" s="76"/>
      <c r="J1" s="77"/>
      <c r="K1" s="76" t="s">
        <v>99</v>
      </c>
      <c r="L1" s="77"/>
      <c r="M1" s="32" t="s">
        <v>100</v>
      </c>
      <c r="N1" s="18" t="s">
        <v>39</v>
      </c>
      <c r="O1" s="18" t="s">
        <v>40</v>
      </c>
    </row>
    <row r="2" spans="1:15" s="5" customFormat="1" ht="11.4" customHeight="1" x14ac:dyDescent="0.25">
      <c r="A2" s="23" t="s">
        <v>29</v>
      </c>
      <c r="B2" s="24" t="s">
        <v>0</v>
      </c>
      <c r="C2" s="34" t="s">
        <v>1</v>
      </c>
      <c r="D2" s="69" t="s">
        <v>31</v>
      </c>
      <c r="E2" s="36">
        <v>8</v>
      </c>
      <c r="F2" s="26">
        <v>9</v>
      </c>
      <c r="G2" s="26">
        <v>10</v>
      </c>
      <c r="H2" s="26">
        <v>11</v>
      </c>
      <c r="I2" s="78" t="s">
        <v>93</v>
      </c>
      <c r="J2" s="27" t="s">
        <v>30</v>
      </c>
      <c r="K2" s="26">
        <v>1</v>
      </c>
      <c r="L2" s="27" t="s">
        <v>30</v>
      </c>
      <c r="M2" s="25" t="s">
        <v>33</v>
      </c>
      <c r="N2" s="18" t="s">
        <v>32</v>
      </c>
      <c r="O2" s="18" t="s">
        <v>32</v>
      </c>
    </row>
    <row r="3" spans="1:15" ht="12.6" customHeight="1" x14ac:dyDescent="0.25">
      <c r="A3" s="19"/>
      <c r="B3" s="3" t="s">
        <v>44</v>
      </c>
      <c r="C3" s="11" t="s">
        <v>45</v>
      </c>
      <c r="D3" s="70">
        <v>100</v>
      </c>
      <c r="E3" s="37">
        <v>2</v>
      </c>
      <c r="F3" s="7">
        <v>2</v>
      </c>
      <c r="G3" s="7">
        <v>2</v>
      </c>
      <c r="H3" s="7">
        <v>2</v>
      </c>
      <c r="I3" s="46">
        <v>0</v>
      </c>
      <c r="J3" s="15">
        <f>SUM(E3:H3)*50/(A$1-I3)</f>
        <v>100</v>
      </c>
      <c r="K3" s="6"/>
      <c r="L3" s="15">
        <f>K3</f>
        <v>0</v>
      </c>
      <c r="M3" s="6"/>
      <c r="N3" s="20">
        <f>J3*0.2+L3*0.35+M3*0.45</f>
        <v>20</v>
      </c>
      <c r="O3" s="20">
        <f>D3*0.4+N3*0.6</f>
        <v>52</v>
      </c>
    </row>
    <row r="4" spans="1:15" ht="12.6" customHeight="1" x14ac:dyDescent="0.25">
      <c r="A4" s="19"/>
      <c r="B4" s="3" t="s">
        <v>81</v>
      </c>
      <c r="C4" s="11" t="s">
        <v>82</v>
      </c>
      <c r="D4" s="70">
        <v>92.333333333333329</v>
      </c>
      <c r="E4" s="37">
        <v>2</v>
      </c>
      <c r="F4" s="7">
        <v>2</v>
      </c>
      <c r="G4" s="7">
        <v>2</v>
      </c>
      <c r="H4" s="7" t="s">
        <v>93</v>
      </c>
      <c r="I4" s="46">
        <v>1</v>
      </c>
      <c r="J4" s="15">
        <f t="shared" ref="J4:J30" si="0">SUM(E4:H4)*50/(A$1-I4)</f>
        <v>100</v>
      </c>
      <c r="K4" s="6"/>
      <c r="L4" s="15">
        <f t="shared" ref="L4:L30" si="1">K4</f>
        <v>0</v>
      </c>
      <c r="M4" s="6"/>
      <c r="N4" s="20">
        <f t="shared" ref="N4:N30" si="2">J4*0.2+L4*0.35+M4*0.45</f>
        <v>20</v>
      </c>
      <c r="O4" s="20">
        <f t="shared" ref="O4:O30" si="3">D4*0.4+N4*0.6</f>
        <v>48.93333333333333</v>
      </c>
    </row>
    <row r="5" spans="1:15" ht="12.6" customHeight="1" x14ac:dyDescent="0.25">
      <c r="A5" s="19"/>
      <c r="B5" s="3" t="s">
        <v>71</v>
      </c>
      <c r="C5" s="11" t="s">
        <v>45</v>
      </c>
      <c r="D5" s="70">
        <v>81.55</v>
      </c>
      <c r="E5" s="37">
        <v>2</v>
      </c>
      <c r="F5" s="7">
        <v>1.5</v>
      </c>
      <c r="G5" s="7">
        <v>1</v>
      </c>
      <c r="H5" s="7">
        <v>2</v>
      </c>
      <c r="I5" s="46">
        <v>0</v>
      </c>
      <c r="J5" s="15">
        <f t="shared" si="0"/>
        <v>81.25</v>
      </c>
      <c r="K5" s="6"/>
      <c r="L5" s="15">
        <f t="shared" si="1"/>
        <v>0</v>
      </c>
      <c r="M5" s="6"/>
      <c r="N5" s="20">
        <f t="shared" si="2"/>
        <v>16.25</v>
      </c>
      <c r="O5" s="20">
        <f t="shared" si="3"/>
        <v>42.37</v>
      </c>
    </row>
    <row r="6" spans="1:15" ht="12.6" customHeight="1" x14ac:dyDescent="0.25">
      <c r="A6" s="19"/>
      <c r="B6" s="3" t="s">
        <v>60</v>
      </c>
      <c r="C6" s="11" t="s">
        <v>61</v>
      </c>
      <c r="D6" s="70">
        <v>73.400000000000006</v>
      </c>
      <c r="E6" s="37">
        <v>2</v>
      </c>
      <c r="F6" s="7">
        <v>2</v>
      </c>
      <c r="G6" s="7">
        <v>2</v>
      </c>
      <c r="H6" s="7">
        <v>2</v>
      </c>
      <c r="I6" s="46">
        <v>0</v>
      </c>
      <c r="J6" s="15">
        <f t="shared" si="0"/>
        <v>100</v>
      </c>
      <c r="K6" s="6"/>
      <c r="L6" s="15">
        <f t="shared" si="1"/>
        <v>0</v>
      </c>
      <c r="M6" s="6"/>
      <c r="N6" s="20">
        <f t="shared" si="2"/>
        <v>20</v>
      </c>
      <c r="O6" s="20">
        <f t="shared" si="3"/>
        <v>41.36</v>
      </c>
    </row>
    <row r="7" spans="1:15" ht="12.6" customHeight="1" x14ac:dyDescent="0.25">
      <c r="A7" s="19"/>
      <c r="B7" s="3" t="s">
        <v>63</v>
      </c>
      <c r="C7" s="11" t="s">
        <v>64</v>
      </c>
      <c r="D7" s="70">
        <v>73.291666666666671</v>
      </c>
      <c r="E7" s="37">
        <v>2</v>
      </c>
      <c r="F7" s="7">
        <v>2</v>
      </c>
      <c r="G7" s="7">
        <v>2</v>
      </c>
      <c r="H7" s="7">
        <v>1.5</v>
      </c>
      <c r="I7" s="46">
        <v>0</v>
      </c>
      <c r="J7" s="15">
        <f t="shared" si="0"/>
        <v>93.75</v>
      </c>
      <c r="K7" s="6"/>
      <c r="L7" s="15">
        <f t="shared" si="1"/>
        <v>0</v>
      </c>
      <c r="M7" s="6"/>
      <c r="N7" s="20">
        <f t="shared" si="2"/>
        <v>18.75</v>
      </c>
      <c r="O7" s="20">
        <f t="shared" si="3"/>
        <v>40.56666666666667</v>
      </c>
    </row>
    <row r="8" spans="1:15" ht="12.6" customHeight="1" x14ac:dyDescent="0.25">
      <c r="A8" s="19"/>
      <c r="B8" s="3" t="s">
        <v>46</v>
      </c>
      <c r="C8" s="11" t="s">
        <v>6</v>
      </c>
      <c r="D8" s="70">
        <v>72.808333333333337</v>
      </c>
      <c r="E8" s="37">
        <v>2</v>
      </c>
      <c r="F8" s="7" t="s">
        <v>93</v>
      </c>
      <c r="G8" s="7">
        <v>0</v>
      </c>
      <c r="H8" s="7">
        <v>1.9</v>
      </c>
      <c r="I8" s="46">
        <v>1</v>
      </c>
      <c r="J8" s="15">
        <f t="shared" si="0"/>
        <v>65</v>
      </c>
      <c r="K8" s="6"/>
      <c r="L8" s="15">
        <f t="shared" si="1"/>
        <v>0</v>
      </c>
      <c r="M8" s="6"/>
      <c r="N8" s="20">
        <f t="shared" si="2"/>
        <v>13</v>
      </c>
      <c r="O8" s="20">
        <f t="shared" si="3"/>
        <v>36.923333333333332</v>
      </c>
    </row>
    <row r="9" spans="1:15" ht="12.6" customHeight="1" x14ac:dyDescent="0.25">
      <c r="A9" s="19"/>
      <c r="B9" s="3" t="s">
        <v>78</v>
      </c>
      <c r="C9" s="11" t="s">
        <v>79</v>
      </c>
      <c r="D9" s="70">
        <v>72.258333333333326</v>
      </c>
      <c r="E9" s="37">
        <v>2</v>
      </c>
      <c r="F9" s="7">
        <v>2</v>
      </c>
      <c r="G9" s="7">
        <v>2</v>
      </c>
      <c r="H9" s="7">
        <v>2</v>
      </c>
      <c r="I9" s="46">
        <v>0</v>
      </c>
      <c r="J9" s="15">
        <f t="shared" si="0"/>
        <v>100</v>
      </c>
      <c r="K9" s="6"/>
      <c r="L9" s="15">
        <f t="shared" si="1"/>
        <v>0</v>
      </c>
      <c r="M9" s="6"/>
      <c r="N9" s="20">
        <f t="shared" si="2"/>
        <v>20</v>
      </c>
      <c r="O9" s="20">
        <f t="shared" si="3"/>
        <v>40.903333333333336</v>
      </c>
    </row>
    <row r="10" spans="1:15" ht="12.6" customHeight="1" x14ac:dyDescent="0.25">
      <c r="A10" s="19"/>
      <c r="B10" s="3" t="s">
        <v>10</v>
      </c>
      <c r="C10" s="11" t="s">
        <v>66</v>
      </c>
      <c r="D10" s="70">
        <v>72.058333333333337</v>
      </c>
      <c r="E10" s="37">
        <v>2</v>
      </c>
      <c r="F10" s="7" t="s">
        <v>93</v>
      </c>
      <c r="G10" s="7">
        <v>0</v>
      </c>
      <c r="H10" s="7">
        <v>2</v>
      </c>
      <c r="I10" s="46">
        <v>0</v>
      </c>
      <c r="J10" s="15">
        <f t="shared" si="0"/>
        <v>50</v>
      </c>
      <c r="K10" s="6"/>
      <c r="L10" s="15">
        <f t="shared" si="1"/>
        <v>0</v>
      </c>
      <c r="M10" s="6"/>
      <c r="N10" s="20">
        <f t="shared" si="2"/>
        <v>10</v>
      </c>
      <c r="O10" s="20">
        <f t="shared" si="3"/>
        <v>34.823333333333338</v>
      </c>
    </row>
    <row r="11" spans="1:15" ht="12.6" customHeight="1" x14ac:dyDescent="0.25">
      <c r="A11" s="19"/>
      <c r="B11" s="3" t="s">
        <v>54</v>
      </c>
      <c r="C11" s="11" t="s">
        <v>55</v>
      </c>
      <c r="D11" s="70">
        <v>68.166666666666671</v>
      </c>
      <c r="E11" s="37">
        <v>2</v>
      </c>
      <c r="F11" s="7">
        <v>2</v>
      </c>
      <c r="G11" s="7">
        <v>2</v>
      </c>
      <c r="H11" s="7">
        <v>1.9</v>
      </c>
      <c r="I11" s="46">
        <v>0</v>
      </c>
      <c r="J11" s="15">
        <f t="shared" si="0"/>
        <v>98.75</v>
      </c>
      <c r="K11" s="6"/>
      <c r="L11" s="15">
        <f t="shared" si="1"/>
        <v>0</v>
      </c>
      <c r="M11" s="6"/>
      <c r="N11" s="20">
        <f t="shared" si="2"/>
        <v>19.75</v>
      </c>
      <c r="O11" s="20">
        <f t="shared" si="3"/>
        <v>39.116666666666667</v>
      </c>
    </row>
    <row r="12" spans="1:15" ht="12.6" customHeight="1" x14ac:dyDescent="0.25">
      <c r="A12" s="19"/>
      <c r="B12" s="3" t="s">
        <v>10</v>
      </c>
      <c r="C12" s="11" t="s">
        <v>76</v>
      </c>
      <c r="D12" s="70">
        <v>65.558333333333337</v>
      </c>
      <c r="E12" s="37">
        <v>2</v>
      </c>
      <c r="F12" s="7">
        <v>1.9</v>
      </c>
      <c r="G12" s="7">
        <v>2</v>
      </c>
      <c r="H12" s="7">
        <v>2</v>
      </c>
      <c r="I12" s="46">
        <v>0</v>
      </c>
      <c r="J12" s="15">
        <f t="shared" si="0"/>
        <v>98.75</v>
      </c>
      <c r="K12" s="6"/>
      <c r="L12" s="15">
        <f t="shared" si="1"/>
        <v>0</v>
      </c>
      <c r="M12" s="6"/>
      <c r="N12" s="20">
        <f t="shared" si="2"/>
        <v>19.75</v>
      </c>
      <c r="O12" s="20">
        <f t="shared" si="3"/>
        <v>38.073333333333338</v>
      </c>
    </row>
    <row r="13" spans="1:15" ht="12.6" customHeight="1" x14ac:dyDescent="0.25">
      <c r="A13" s="19"/>
      <c r="B13" s="3" t="s">
        <v>50</v>
      </c>
      <c r="C13" s="11" t="s">
        <v>51</v>
      </c>
      <c r="D13" s="70">
        <v>63.625</v>
      </c>
      <c r="E13" s="37">
        <v>2</v>
      </c>
      <c r="F13" s="7">
        <v>2</v>
      </c>
      <c r="G13" s="7">
        <v>2</v>
      </c>
      <c r="H13" s="7">
        <v>1.9</v>
      </c>
      <c r="I13" s="46">
        <v>0</v>
      </c>
      <c r="J13" s="15">
        <f t="shared" si="0"/>
        <v>98.75</v>
      </c>
      <c r="K13" s="6"/>
      <c r="L13" s="15">
        <f t="shared" si="1"/>
        <v>0</v>
      </c>
      <c r="M13" s="6"/>
      <c r="N13" s="20">
        <f t="shared" si="2"/>
        <v>19.75</v>
      </c>
      <c r="O13" s="20">
        <f t="shared" si="3"/>
        <v>37.300000000000004</v>
      </c>
    </row>
    <row r="14" spans="1:15" ht="12.6" customHeight="1" x14ac:dyDescent="0.25">
      <c r="A14" s="19"/>
      <c r="B14" s="3" t="s">
        <v>68</v>
      </c>
      <c r="C14" s="11" t="s">
        <v>69</v>
      </c>
      <c r="D14" s="70">
        <v>60.866666666666674</v>
      </c>
      <c r="E14" s="37">
        <v>2</v>
      </c>
      <c r="F14" s="7" t="s">
        <v>93</v>
      </c>
      <c r="G14" s="7">
        <v>0</v>
      </c>
      <c r="H14" s="7">
        <v>2</v>
      </c>
      <c r="I14" s="46">
        <v>1</v>
      </c>
      <c r="J14" s="15">
        <f t="shared" si="0"/>
        <v>66.666666666666671</v>
      </c>
      <c r="K14" s="6"/>
      <c r="L14" s="15">
        <f t="shared" si="1"/>
        <v>0</v>
      </c>
      <c r="M14" s="6"/>
      <c r="N14" s="20">
        <f t="shared" si="2"/>
        <v>13.333333333333336</v>
      </c>
      <c r="O14" s="20">
        <f t="shared" si="3"/>
        <v>32.346666666666671</v>
      </c>
    </row>
    <row r="15" spans="1:15" ht="12.6" customHeight="1" x14ac:dyDescent="0.25">
      <c r="A15" s="19"/>
      <c r="B15" s="3" t="s">
        <v>90</v>
      </c>
      <c r="C15" s="11" t="s">
        <v>91</v>
      </c>
      <c r="D15" s="70">
        <v>54.858333333333334</v>
      </c>
      <c r="E15" s="37">
        <v>0</v>
      </c>
      <c r="F15" s="40">
        <v>0</v>
      </c>
      <c r="G15" s="7">
        <v>0</v>
      </c>
      <c r="H15" s="7">
        <v>0</v>
      </c>
      <c r="I15" s="46">
        <v>0</v>
      </c>
      <c r="J15" s="15">
        <f t="shared" si="0"/>
        <v>0</v>
      </c>
      <c r="K15" s="6"/>
      <c r="L15" s="15">
        <f t="shared" si="1"/>
        <v>0</v>
      </c>
      <c r="M15" s="6"/>
      <c r="N15" s="20">
        <f t="shared" si="2"/>
        <v>0</v>
      </c>
      <c r="O15" s="20">
        <f t="shared" si="3"/>
        <v>21.943333333333335</v>
      </c>
    </row>
    <row r="16" spans="1:15" ht="12.6" customHeight="1" x14ac:dyDescent="0.25">
      <c r="A16" s="19"/>
      <c r="B16" s="3" t="s">
        <v>84</v>
      </c>
      <c r="C16" s="11" t="s">
        <v>85</v>
      </c>
      <c r="D16" s="70">
        <v>52.2</v>
      </c>
      <c r="E16" s="37">
        <v>0</v>
      </c>
      <c r="F16" s="7">
        <v>0</v>
      </c>
      <c r="G16" s="7">
        <v>0</v>
      </c>
      <c r="H16" s="7">
        <v>0</v>
      </c>
      <c r="I16" s="46">
        <v>0</v>
      </c>
      <c r="J16" s="15">
        <f t="shared" si="0"/>
        <v>0</v>
      </c>
      <c r="K16" s="6"/>
      <c r="L16" s="15">
        <f t="shared" si="1"/>
        <v>0</v>
      </c>
      <c r="M16" s="6"/>
      <c r="N16" s="20">
        <f t="shared" si="2"/>
        <v>0</v>
      </c>
      <c r="O16" s="20">
        <f t="shared" si="3"/>
        <v>20.880000000000003</v>
      </c>
    </row>
    <row r="17" spans="1:15" ht="12.6" customHeight="1" x14ac:dyDescent="0.25">
      <c r="A17" s="19"/>
      <c r="B17" s="3" t="s">
        <v>18</v>
      </c>
      <c r="C17" s="11" t="s">
        <v>19</v>
      </c>
      <c r="D17" s="70">
        <v>47.633333333333333</v>
      </c>
      <c r="E17" s="37">
        <v>1</v>
      </c>
      <c r="F17" s="7">
        <v>1.8</v>
      </c>
      <c r="G17" s="7">
        <v>2</v>
      </c>
      <c r="H17" s="7">
        <v>1.7</v>
      </c>
      <c r="I17" s="46">
        <v>0</v>
      </c>
      <c r="J17" s="15">
        <f t="shared" si="0"/>
        <v>81.25</v>
      </c>
      <c r="K17" s="6"/>
      <c r="L17" s="15">
        <f t="shared" si="1"/>
        <v>0</v>
      </c>
      <c r="M17" s="6"/>
      <c r="N17" s="20">
        <f t="shared" si="2"/>
        <v>16.25</v>
      </c>
      <c r="O17" s="20">
        <f t="shared" si="3"/>
        <v>28.803333333333335</v>
      </c>
    </row>
    <row r="18" spans="1:15" ht="12.6" customHeight="1" x14ac:dyDescent="0.25">
      <c r="A18" s="19"/>
      <c r="B18" s="3" t="s">
        <v>94</v>
      </c>
      <c r="C18" s="11" t="s">
        <v>95</v>
      </c>
      <c r="D18" s="70">
        <v>44.083333333333336</v>
      </c>
      <c r="E18" s="37">
        <v>0</v>
      </c>
      <c r="F18" s="7">
        <v>0</v>
      </c>
      <c r="G18" s="7">
        <v>0</v>
      </c>
      <c r="H18" s="7">
        <v>0</v>
      </c>
      <c r="I18" s="46">
        <v>0</v>
      </c>
      <c r="J18" s="15">
        <f t="shared" si="0"/>
        <v>0</v>
      </c>
      <c r="K18" s="6"/>
      <c r="L18" s="15">
        <f t="shared" si="1"/>
        <v>0</v>
      </c>
      <c r="M18" s="6"/>
      <c r="N18" s="20">
        <f t="shared" si="2"/>
        <v>0</v>
      </c>
      <c r="O18" s="20">
        <f t="shared" si="3"/>
        <v>17.633333333333336</v>
      </c>
    </row>
    <row r="19" spans="1:15" ht="12.6" customHeight="1" x14ac:dyDescent="0.25">
      <c r="A19" s="19"/>
      <c r="B19" s="3" t="s">
        <v>73</v>
      </c>
      <c r="C19" s="11" t="s">
        <v>74</v>
      </c>
      <c r="D19" s="70">
        <v>43.75</v>
      </c>
      <c r="E19" s="37">
        <v>2</v>
      </c>
      <c r="F19" s="7">
        <v>2</v>
      </c>
      <c r="G19" s="7">
        <v>0</v>
      </c>
      <c r="H19" s="7">
        <v>0</v>
      </c>
      <c r="I19" s="46">
        <v>0</v>
      </c>
      <c r="J19" s="15">
        <f t="shared" si="0"/>
        <v>50</v>
      </c>
      <c r="K19" s="6"/>
      <c r="L19" s="15">
        <f t="shared" si="1"/>
        <v>0</v>
      </c>
      <c r="M19" s="6"/>
      <c r="N19" s="20">
        <f t="shared" si="2"/>
        <v>10</v>
      </c>
      <c r="O19" s="20">
        <f t="shared" si="3"/>
        <v>23.5</v>
      </c>
    </row>
    <row r="20" spans="1:15" ht="12.6" customHeight="1" x14ac:dyDescent="0.25">
      <c r="A20" s="19"/>
      <c r="B20" s="3" t="s">
        <v>48</v>
      </c>
      <c r="C20" s="11" t="s">
        <v>49</v>
      </c>
      <c r="D20" s="70">
        <v>39.75</v>
      </c>
      <c r="E20" s="37">
        <v>2</v>
      </c>
      <c r="F20" s="7">
        <v>2</v>
      </c>
      <c r="G20" s="7">
        <v>2</v>
      </c>
      <c r="H20" s="7">
        <v>0</v>
      </c>
      <c r="I20" s="46">
        <v>0</v>
      </c>
      <c r="J20" s="15">
        <f t="shared" si="0"/>
        <v>75</v>
      </c>
      <c r="K20" s="6"/>
      <c r="L20" s="15">
        <f t="shared" si="1"/>
        <v>0</v>
      </c>
      <c r="M20" s="6"/>
      <c r="N20" s="20">
        <f t="shared" si="2"/>
        <v>15</v>
      </c>
      <c r="O20" s="20">
        <f t="shared" si="3"/>
        <v>24.9</v>
      </c>
    </row>
    <row r="21" spans="1:15" ht="12.6" customHeight="1" x14ac:dyDescent="0.25">
      <c r="A21" s="19"/>
      <c r="B21" s="3" t="s">
        <v>35</v>
      </c>
      <c r="C21" s="11" t="s">
        <v>36</v>
      </c>
      <c r="D21" s="70">
        <v>9.5833333333333339</v>
      </c>
      <c r="E21" s="37">
        <v>0</v>
      </c>
      <c r="F21" s="7">
        <v>0</v>
      </c>
      <c r="G21" s="7">
        <v>0</v>
      </c>
      <c r="H21" s="7">
        <v>0</v>
      </c>
      <c r="I21" s="46">
        <v>0</v>
      </c>
      <c r="J21" s="15">
        <f t="shared" si="0"/>
        <v>0</v>
      </c>
      <c r="K21" s="6"/>
      <c r="L21" s="15">
        <f t="shared" si="1"/>
        <v>0</v>
      </c>
      <c r="M21" s="6"/>
      <c r="N21" s="20">
        <f t="shared" si="2"/>
        <v>0</v>
      </c>
      <c r="O21" s="20">
        <f t="shared" si="3"/>
        <v>3.8333333333333339</v>
      </c>
    </row>
    <row r="22" spans="1:15" ht="12.6" customHeight="1" x14ac:dyDescent="0.25">
      <c r="A22" s="19"/>
      <c r="B22" s="55" t="s">
        <v>3</v>
      </c>
      <c r="C22" s="56" t="s">
        <v>4</v>
      </c>
      <c r="D22" s="70">
        <v>0</v>
      </c>
      <c r="E22" s="37">
        <v>0</v>
      </c>
      <c r="F22" s="7">
        <v>0</v>
      </c>
      <c r="G22" s="7">
        <v>0</v>
      </c>
      <c r="H22" s="7">
        <v>0</v>
      </c>
      <c r="I22" s="46">
        <v>0</v>
      </c>
      <c r="J22" s="15">
        <f t="shared" si="0"/>
        <v>0</v>
      </c>
      <c r="K22" s="6"/>
      <c r="L22" s="15">
        <f t="shared" si="1"/>
        <v>0</v>
      </c>
      <c r="M22" s="6"/>
      <c r="N22" s="20">
        <f t="shared" si="2"/>
        <v>0</v>
      </c>
      <c r="O22" s="20">
        <f t="shared" si="3"/>
        <v>0</v>
      </c>
    </row>
    <row r="23" spans="1:15" ht="12.6" customHeight="1" x14ac:dyDescent="0.25">
      <c r="A23" s="19"/>
      <c r="B23" s="55" t="s">
        <v>57</v>
      </c>
      <c r="C23" s="56" t="s">
        <v>6</v>
      </c>
      <c r="D23" s="70">
        <v>0</v>
      </c>
      <c r="E23" s="37">
        <v>0</v>
      </c>
      <c r="F23" s="7">
        <v>0</v>
      </c>
      <c r="G23" s="7">
        <v>0</v>
      </c>
      <c r="H23" s="7">
        <v>0</v>
      </c>
      <c r="I23" s="46">
        <v>0</v>
      </c>
      <c r="J23" s="15">
        <f t="shared" si="0"/>
        <v>0</v>
      </c>
      <c r="K23" s="6"/>
      <c r="L23" s="15">
        <f t="shared" si="1"/>
        <v>0</v>
      </c>
      <c r="M23" s="6"/>
      <c r="N23" s="20">
        <f t="shared" si="2"/>
        <v>0</v>
      </c>
      <c r="O23" s="20">
        <f t="shared" si="3"/>
        <v>0</v>
      </c>
    </row>
    <row r="24" spans="1:15" ht="12.6" customHeight="1" x14ac:dyDescent="0.25">
      <c r="A24" s="19"/>
      <c r="B24" s="55" t="s">
        <v>8</v>
      </c>
      <c r="C24" s="56" t="s">
        <v>9</v>
      </c>
      <c r="D24" s="70">
        <v>0</v>
      </c>
      <c r="E24" s="37">
        <v>0</v>
      </c>
      <c r="F24" s="7">
        <v>0</v>
      </c>
      <c r="G24" s="7">
        <v>0</v>
      </c>
      <c r="H24" s="7">
        <v>0</v>
      </c>
      <c r="I24" s="46">
        <v>0</v>
      </c>
      <c r="J24" s="15">
        <f t="shared" si="0"/>
        <v>0</v>
      </c>
      <c r="K24" s="6"/>
      <c r="L24" s="15">
        <f t="shared" si="1"/>
        <v>0</v>
      </c>
      <c r="M24" s="6"/>
      <c r="N24" s="20">
        <f t="shared" si="2"/>
        <v>0</v>
      </c>
      <c r="O24" s="20">
        <f t="shared" si="3"/>
        <v>0</v>
      </c>
    </row>
    <row r="25" spans="1:15" ht="12.6" customHeight="1" x14ac:dyDescent="0.25">
      <c r="A25" s="19"/>
      <c r="B25" s="55" t="s">
        <v>12</v>
      </c>
      <c r="C25" s="56" t="s">
        <v>13</v>
      </c>
      <c r="D25" s="70">
        <v>0</v>
      </c>
      <c r="E25" s="37">
        <v>0</v>
      </c>
      <c r="F25" s="12">
        <v>0</v>
      </c>
      <c r="G25" s="7">
        <v>0</v>
      </c>
      <c r="H25" s="7">
        <v>0</v>
      </c>
      <c r="I25" s="46">
        <v>0</v>
      </c>
      <c r="J25" s="15">
        <f t="shared" si="0"/>
        <v>0</v>
      </c>
      <c r="K25" s="6"/>
      <c r="L25" s="15">
        <f t="shared" si="1"/>
        <v>0</v>
      </c>
      <c r="M25" s="6"/>
      <c r="N25" s="20">
        <f t="shared" si="2"/>
        <v>0</v>
      </c>
      <c r="O25" s="20">
        <f t="shared" si="3"/>
        <v>0</v>
      </c>
    </row>
    <row r="26" spans="1:15" ht="12.6" customHeight="1" x14ac:dyDescent="0.25">
      <c r="A26" s="19"/>
      <c r="B26" s="55" t="s">
        <v>15</v>
      </c>
      <c r="C26" s="56" t="s">
        <v>16</v>
      </c>
      <c r="D26" s="70">
        <v>0</v>
      </c>
      <c r="E26" s="37">
        <v>0</v>
      </c>
      <c r="F26" s="7">
        <v>0</v>
      </c>
      <c r="G26" s="7">
        <v>0</v>
      </c>
      <c r="H26" s="7">
        <v>0</v>
      </c>
      <c r="I26" s="46">
        <v>0</v>
      </c>
      <c r="J26" s="15">
        <f t="shared" si="0"/>
        <v>0</v>
      </c>
      <c r="K26" s="6"/>
      <c r="L26" s="15">
        <f t="shared" si="1"/>
        <v>0</v>
      </c>
      <c r="M26" s="6"/>
      <c r="N26" s="20">
        <f t="shared" si="2"/>
        <v>0</v>
      </c>
      <c r="O26" s="20">
        <f t="shared" si="3"/>
        <v>0</v>
      </c>
    </row>
    <row r="27" spans="1:15" ht="12.6" customHeight="1" x14ac:dyDescent="0.25">
      <c r="A27" s="19"/>
      <c r="B27" s="55" t="s">
        <v>21</v>
      </c>
      <c r="C27" s="56" t="s">
        <v>22</v>
      </c>
      <c r="D27" s="70">
        <v>0</v>
      </c>
      <c r="E27" s="37">
        <v>0</v>
      </c>
      <c r="F27" s="7">
        <v>0</v>
      </c>
      <c r="G27" s="7">
        <v>0</v>
      </c>
      <c r="H27" s="7">
        <v>0</v>
      </c>
      <c r="I27" s="46">
        <v>0</v>
      </c>
      <c r="J27" s="15">
        <f t="shared" si="0"/>
        <v>0</v>
      </c>
      <c r="K27" s="6"/>
      <c r="L27" s="15">
        <f t="shared" si="1"/>
        <v>0</v>
      </c>
      <c r="M27" s="6"/>
      <c r="N27" s="20">
        <f t="shared" si="2"/>
        <v>0</v>
      </c>
      <c r="O27" s="20">
        <f t="shared" si="3"/>
        <v>0</v>
      </c>
    </row>
    <row r="28" spans="1:15" ht="12.6" customHeight="1" x14ac:dyDescent="0.25">
      <c r="A28" s="19"/>
      <c r="B28" s="55" t="s">
        <v>24</v>
      </c>
      <c r="C28" s="56" t="s">
        <v>25</v>
      </c>
      <c r="D28" s="70">
        <v>0</v>
      </c>
      <c r="E28" s="37">
        <v>0</v>
      </c>
      <c r="F28" s="7">
        <v>0</v>
      </c>
      <c r="G28" s="7">
        <v>0</v>
      </c>
      <c r="H28" s="7">
        <v>0</v>
      </c>
      <c r="I28" s="46">
        <v>0</v>
      </c>
      <c r="J28" s="15">
        <f t="shared" si="0"/>
        <v>0</v>
      </c>
      <c r="K28" s="6"/>
      <c r="L28" s="15">
        <f t="shared" si="1"/>
        <v>0</v>
      </c>
      <c r="M28" s="6"/>
      <c r="N28" s="20">
        <f t="shared" si="2"/>
        <v>0</v>
      </c>
      <c r="O28" s="20">
        <f t="shared" si="3"/>
        <v>0</v>
      </c>
    </row>
    <row r="29" spans="1:15" ht="12.6" customHeight="1" x14ac:dyDescent="0.25">
      <c r="A29" s="19"/>
      <c r="B29" s="55" t="s">
        <v>27</v>
      </c>
      <c r="C29" s="56" t="s">
        <v>28</v>
      </c>
      <c r="D29" s="70">
        <v>0</v>
      </c>
      <c r="E29" s="37">
        <v>0</v>
      </c>
      <c r="F29" s="7">
        <v>0</v>
      </c>
      <c r="G29" s="7">
        <v>0</v>
      </c>
      <c r="H29" s="7">
        <v>0</v>
      </c>
      <c r="I29" s="46">
        <v>0</v>
      </c>
      <c r="J29" s="15">
        <f t="shared" si="0"/>
        <v>0</v>
      </c>
      <c r="K29" s="6"/>
      <c r="L29" s="15">
        <f t="shared" si="1"/>
        <v>0</v>
      </c>
      <c r="M29" s="6"/>
      <c r="N29" s="20">
        <f t="shared" si="2"/>
        <v>0</v>
      </c>
      <c r="O29" s="20">
        <f t="shared" si="3"/>
        <v>0</v>
      </c>
    </row>
    <row r="30" spans="1:15" ht="12.6" customHeight="1" x14ac:dyDescent="0.25">
      <c r="A30" s="19"/>
      <c r="B30" s="55" t="s">
        <v>87</v>
      </c>
      <c r="C30" s="56" t="s">
        <v>88</v>
      </c>
      <c r="D30" s="70">
        <v>0</v>
      </c>
      <c r="E30" s="37">
        <v>0</v>
      </c>
      <c r="F30" s="7">
        <v>0</v>
      </c>
      <c r="G30" s="7">
        <v>0</v>
      </c>
      <c r="H30" s="7">
        <v>0</v>
      </c>
      <c r="I30" s="46">
        <v>0</v>
      </c>
      <c r="J30" s="15">
        <f t="shared" si="0"/>
        <v>0</v>
      </c>
      <c r="K30" s="6"/>
      <c r="L30" s="15">
        <f t="shared" si="1"/>
        <v>0</v>
      </c>
      <c r="M30" s="6"/>
      <c r="N30" s="20">
        <f t="shared" si="2"/>
        <v>0</v>
      </c>
      <c r="O30" s="20">
        <f t="shared" si="3"/>
        <v>0</v>
      </c>
    </row>
    <row r="31" spans="1:15" ht="12.6" customHeight="1" x14ac:dyDescent="0.25">
      <c r="A31" s="19"/>
      <c r="B31" s="11"/>
      <c r="C31" s="35"/>
      <c r="D31" s="70"/>
      <c r="E31" s="37"/>
      <c r="F31" s="7"/>
      <c r="G31" s="7"/>
      <c r="H31" s="7"/>
      <c r="I31" s="79"/>
      <c r="J31" s="15"/>
      <c r="K31" s="6"/>
      <c r="L31" s="15"/>
      <c r="M31" s="6"/>
      <c r="N31" s="20"/>
      <c r="O31" s="20"/>
    </row>
    <row r="32" spans="1:15" ht="12.6" customHeight="1" x14ac:dyDescent="0.25">
      <c r="A32" s="30"/>
      <c r="B32" s="31"/>
      <c r="C32" s="35"/>
      <c r="D32" s="70"/>
      <c r="E32" s="37"/>
      <c r="F32" s="7"/>
      <c r="G32" s="7"/>
      <c r="H32" s="7"/>
      <c r="I32" s="79"/>
      <c r="J32" s="15"/>
      <c r="K32" s="6"/>
      <c r="L32" s="15"/>
      <c r="M32" s="6"/>
      <c r="N32" s="20"/>
      <c r="O32" s="20"/>
    </row>
    <row r="33" spans="1:15" ht="12.6" customHeight="1" thickBot="1" x14ac:dyDescent="0.3">
      <c r="A33" s="21"/>
      <c r="B33" s="22"/>
      <c r="C33" s="35"/>
      <c r="D33" s="70"/>
      <c r="E33" s="38"/>
      <c r="F33" s="13"/>
      <c r="G33" s="7"/>
      <c r="H33" s="7"/>
      <c r="I33" s="79"/>
      <c r="J33" s="15"/>
      <c r="K33" s="6"/>
      <c r="L33" s="15"/>
      <c r="M33" s="6"/>
      <c r="N33" s="20"/>
      <c r="O33" s="20"/>
    </row>
    <row r="34" spans="1:15" s="9" customFormat="1" ht="12.6" customHeight="1" x14ac:dyDescent="0.25">
      <c r="A34" s="8"/>
      <c r="B34" s="8"/>
      <c r="C34" s="8"/>
      <c r="D34" s="71"/>
      <c r="E34" s="8"/>
      <c r="F34" s="8"/>
      <c r="G34" s="8"/>
      <c r="H34" s="8"/>
      <c r="I34" s="8"/>
    </row>
    <row r="35" spans="1:15" ht="12.6" customHeight="1" x14ac:dyDescent="0.25">
      <c r="A35" s="8"/>
      <c r="B35" s="8"/>
      <c r="C35" s="8"/>
      <c r="D35" s="71"/>
      <c r="E35" s="8"/>
      <c r="F35" s="8"/>
      <c r="G35" s="8"/>
      <c r="H35" s="8"/>
      <c r="J35" s="9"/>
      <c r="K35" s="9"/>
      <c r="L35" s="9"/>
    </row>
    <row r="36" spans="1:15" ht="12.6" customHeight="1" x14ac:dyDescent="0.25">
      <c r="A36" s="8"/>
      <c r="B36" s="8"/>
      <c r="C36" s="8"/>
      <c r="D36" s="71"/>
      <c r="E36" s="8"/>
      <c r="F36" s="8"/>
      <c r="G36" s="8"/>
      <c r="H36" s="8"/>
      <c r="J36" s="9"/>
      <c r="K36" s="9"/>
      <c r="L36" s="9"/>
    </row>
    <row r="37" spans="1:15" ht="12.6" customHeight="1" x14ac:dyDescent="0.25">
      <c r="A37" s="8"/>
      <c r="B37" s="8"/>
      <c r="C37" s="8"/>
      <c r="D37" s="71"/>
      <c r="E37" s="8"/>
      <c r="F37" s="8"/>
      <c r="G37" s="8"/>
      <c r="H37" s="8"/>
      <c r="J37" s="9"/>
      <c r="K37" s="9"/>
      <c r="L37" s="9"/>
    </row>
    <row r="38" spans="1:15" ht="12.6" customHeight="1" x14ac:dyDescent="0.25">
      <c r="A38" s="8"/>
      <c r="B38" s="8"/>
      <c r="C38" s="8"/>
      <c r="D38" s="71"/>
      <c r="E38" s="8"/>
      <c r="F38" s="8"/>
      <c r="G38" s="8"/>
      <c r="H38" s="8"/>
      <c r="J38" s="9"/>
      <c r="K38" s="9"/>
      <c r="L38" s="9"/>
    </row>
    <row r="39" spans="1:15" ht="12.6" customHeight="1" x14ac:dyDescent="0.25">
      <c r="A39" s="8"/>
      <c r="B39" s="8"/>
      <c r="C39" s="8"/>
      <c r="D39" s="71"/>
      <c r="E39" s="8"/>
      <c r="F39" s="8"/>
      <c r="G39" s="8"/>
      <c r="H39" s="8"/>
      <c r="J39" s="9"/>
      <c r="K39" s="9"/>
      <c r="L39" s="9"/>
    </row>
    <row r="40" spans="1:15" ht="12.6" customHeight="1" x14ac:dyDescent="0.25">
      <c r="A40" s="8"/>
      <c r="B40" s="8"/>
      <c r="C40" s="8"/>
      <c r="D40" s="71"/>
      <c r="E40" s="8"/>
      <c r="F40" s="8"/>
      <c r="G40" s="8"/>
      <c r="H40" s="8"/>
      <c r="J40" s="9"/>
      <c r="K40" s="9"/>
      <c r="L40" s="9"/>
    </row>
    <row r="41" spans="1:15" ht="12.6" customHeight="1" x14ac:dyDescent="0.25">
      <c r="A41" s="8"/>
      <c r="B41" s="8"/>
      <c r="C41" s="8"/>
      <c r="D41" s="71"/>
      <c r="E41" s="8"/>
      <c r="F41" s="8"/>
      <c r="G41" s="8"/>
      <c r="H41" s="8"/>
      <c r="J41" s="9"/>
      <c r="K41" s="9"/>
      <c r="L41" s="9"/>
    </row>
    <row r="42" spans="1:15" ht="12.6" customHeight="1" x14ac:dyDescent="0.25">
      <c r="A42" s="8"/>
      <c r="B42" s="8"/>
      <c r="C42" s="8"/>
      <c r="D42" s="71"/>
      <c r="E42" s="8"/>
      <c r="F42" s="8"/>
      <c r="G42" s="8"/>
      <c r="H42" s="8"/>
      <c r="J42" s="9"/>
      <c r="K42" s="9"/>
      <c r="L42" s="9"/>
    </row>
    <row r="43" spans="1:15" ht="12.6" customHeight="1" x14ac:dyDescent="0.25">
      <c r="A43" s="8"/>
      <c r="B43" s="8"/>
      <c r="C43" s="8"/>
      <c r="D43" s="71"/>
      <c r="E43" s="8"/>
      <c r="F43" s="8"/>
      <c r="G43" s="8"/>
      <c r="H43" s="8"/>
      <c r="J43" s="9"/>
      <c r="K43" s="9"/>
      <c r="L43" s="9"/>
    </row>
    <row r="44" spans="1:15" ht="12.6" customHeight="1" x14ac:dyDescent="0.25">
      <c r="A44" s="8"/>
      <c r="B44" s="8"/>
      <c r="C44" s="8"/>
      <c r="D44" s="71"/>
      <c r="E44" s="8"/>
      <c r="F44" s="8"/>
      <c r="G44" s="8"/>
      <c r="H44" s="8"/>
      <c r="J44" s="9"/>
      <c r="K44" s="9"/>
      <c r="L44" s="9"/>
    </row>
    <row r="45" spans="1:15" ht="12.6" customHeight="1" x14ac:dyDescent="0.25">
      <c r="A45" s="8"/>
      <c r="B45" s="8"/>
      <c r="C45" s="8"/>
      <c r="D45" s="71"/>
      <c r="E45" s="8"/>
      <c r="F45" s="8"/>
      <c r="G45" s="8"/>
      <c r="H45" s="8"/>
      <c r="J45" s="9"/>
      <c r="K45" s="9"/>
      <c r="L45" s="9"/>
    </row>
    <row r="46" spans="1:15" ht="12.6" customHeight="1" x14ac:dyDescent="0.25">
      <c r="A46" s="8"/>
      <c r="B46" s="8"/>
      <c r="C46" s="8"/>
      <c r="D46" s="71"/>
      <c r="E46" s="8"/>
      <c r="F46" s="8"/>
      <c r="G46" s="8"/>
      <c r="H46" s="8"/>
      <c r="J46" s="9"/>
      <c r="K46" s="9"/>
      <c r="L46" s="9"/>
    </row>
    <row r="47" spans="1:15" ht="12.6" customHeight="1" x14ac:dyDescent="0.25">
      <c r="A47" s="8"/>
      <c r="B47" s="8"/>
      <c r="C47" s="8"/>
      <c r="D47" s="71"/>
      <c r="E47" s="8"/>
      <c r="F47" s="8"/>
      <c r="G47" s="8"/>
      <c r="H47" s="8"/>
      <c r="J47" s="9"/>
      <c r="K47" s="9"/>
      <c r="L47" s="9"/>
    </row>
    <row r="48" spans="1:15" ht="12.6" customHeight="1" x14ac:dyDescent="0.25">
      <c r="A48" s="8"/>
      <c r="B48" s="8"/>
      <c r="C48" s="8"/>
      <c r="D48" s="71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8"/>
      <c r="D49" s="71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8"/>
      <c r="D50" s="71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8"/>
      <c r="D51" s="71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8"/>
      <c r="D52" s="71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8"/>
      <c r="D53" s="71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8"/>
      <c r="D54" s="71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8"/>
      <c r="D55" s="71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8"/>
      <c r="D56" s="71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8"/>
      <c r="D57" s="71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8"/>
      <c r="D58" s="71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8"/>
      <c r="D59" s="71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8"/>
      <c r="D60" s="71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8"/>
      <c r="D61" s="71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8"/>
      <c r="D62" s="71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8"/>
      <c r="D63" s="71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8"/>
      <c r="D64" s="71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8"/>
      <c r="D65" s="71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8"/>
      <c r="D66" s="71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8"/>
      <c r="D67" s="71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8"/>
      <c r="D68" s="71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8"/>
      <c r="D69" s="71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8"/>
      <c r="D70" s="71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8"/>
      <c r="D71" s="71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8"/>
      <c r="D72" s="71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8"/>
      <c r="D73" s="71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8"/>
      <c r="D74" s="71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8"/>
      <c r="D75" s="71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8"/>
      <c r="D76" s="71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8"/>
      <c r="D77" s="71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8"/>
      <c r="D78" s="71"/>
      <c r="E78" s="8"/>
      <c r="F78" s="8"/>
      <c r="G78" s="8"/>
      <c r="H78" s="8"/>
      <c r="J78" s="9"/>
      <c r="K78" s="9"/>
      <c r="L78" s="9"/>
    </row>
    <row r="79" spans="1:12" ht="12.6" customHeight="1" x14ac:dyDescent="0.25">
      <c r="A79" s="8"/>
      <c r="B79" s="8"/>
      <c r="C79" s="8"/>
      <c r="D79" s="71"/>
      <c r="E79" s="8"/>
      <c r="F79" s="8"/>
      <c r="G79" s="8"/>
      <c r="H79" s="8"/>
      <c r="J79" s="9"/>
      <c r="K79" s="9"/>
      <c r="L79" s="9"/>
    </row>
    <row r="80" spans="1:12" ht="12.6" customHeight="1" x14ac:dyDescent="0.25">
      <c r="A80" s="8"/>
      <c r="B80" s="8"/>
      <c r="C80" s="8"/>
      <c r="D80" s="71"/>
      <c r="E80" s="8"/>
      <c r="F80" s="8"/>
      <c r="G80" s="8"/>
      <c r="H80" s="8"/>
      <c r="J80" s="9"/>
      <c r="K80" s="9"/>
      <c r="L80" s="9"/>
    </row>
    <row r="81" spans="1:12" ht="12.6" customHeight="1" x14ac:dyDescent="0.25">
      <c r="A81" s="8"/>
      <c r="B81" s="8"/>
      <c r="C81" s="8"/>
      <c r="D81" s="71"/>
      <c r="E81" s="8"/>
      <c r="F81" s="8"/>
      <c r="G81" s="8"/>
      <c r="H81" s="8"/>
      <c r="J81" s="9"/>
      <c r="K81" s="9"/>
      <c r="L81" s="9"/>
    </row>
  </sheetData>
  <sortState ref="A3:Q30">
    <sortCondition descending="1" ref="D3"/>
  </sortState>
  <mergeCells count="2">
    <mergeCell ref="E1:J1"/>
    <mergeCell ref="K1:L1"/>
  </mergeCells>
  <conditionalFormatting sqref="E31:I33 E3:H30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N3:N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K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O3:O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2018-05-26T08:58:58Z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