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7.14 草坪情侣" sheetId="4" r:id="rId1"/>
    <sheet name="7.16 城市夜景" sheetId="1" r:id="rId2"/>
    <sheet name="7.22 森系情书" sheetId="3" r:id="rId3"/>
    <sheet name="7.21 海边飞鸟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E73A6750E0D453BA17A019FE4AF64E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2465" y="223520"/>
          <a:ext cx="1429385" cy="1708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9AB592CA8B93492FBE3B977B0DEDF98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770" y="1496695"/>
          <a:ext cx="1408430" cy="18688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5628BF6D9AF04BA197403E158336CC9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935" y="1479550"/>
          <a:ext cx="1685925" cy="214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EEBB4B809884F9594880F5FA7ABDE0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" y="2647950"/>
          <a:ext cx="1771650" cy="2124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53E3853735C54E32BBF01DADE0B1B6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" y="3867150"/>
          <a:ext cx="1647825" cy="210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CAB8CF1A90844F8DB6EDBE4166B23E3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6375400"/>
          <a:ext cx="1771650" cy="2095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58BFF4C104914EE3B821420D1E38938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885" y="8077200"/>
          <a:ext cx="5905500" cy="7448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B3737B89908942F699376EE0A1B0610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5085" y="400050"/>
          <a:ext cx="1771650" cy="223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2EA16FE8E63F4856B9D82A7C17FBBEC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1308100"/>
          <a:ext cx="1571625" cy="2105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5FBD7E216611475CBCC0FF227883AD7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2260600"/>
          <a:ext cx="1828800" cy="2181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237DA11C19244D2A8BB4F5AD9BC282E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3213100"/>
          <a:ext cx="1666875" cy="2238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884286CF6F144B4D945AF0BF4219E5BF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4165600"/>
          <a:ext cx="1647825" cy="2162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5D2ABBBA73D49ECA9C5D355931596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5118100"/>
          <a:ext cx="1552575" cy="214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00673CBB3CFA4338B827A186F27787B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6070600"/>
          <a:ext cx="1685925" cy="2190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F05E47E95E8E45809094C09A34B0113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7023100"/>
          <a:ext cx="1714500" cy="2219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096DC510C24E46B2A9AEA61B0A35ECE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7975600"/>
          <a:ext cx="1724025" cy="2200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7F74E4E44A214111842DDF658C69E29A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772150" y="184150"/>
          <a:ext cx="1695450" cy="2276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D582A86D7DAB498B95D53EBB2EF483E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667250" y="1511300"/>
          <a:ext cx="1790700" cy="228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A7C4020D4B54652A1C5D3084A94522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667250" y="2806700"/>
          <a:ext cx="1819275" cy="2295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B848C4A398484D6E93D963A6311AB8BD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667250" y="4032250"/>
          <a:ext cx="1762125" cy="2295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1D53956E093646828592A50304C12B70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660900" y="5416550"/>
          <a:ext cx="1714500" cy="2209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09ADDD2E41B54F9BBF51D9B84E1F31A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654550" y="6648450"/>
          <a:ext cx="1800225" cy="2276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4A760E47D1FA4C94A49E8CD6EF6D67B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775200" y="2794000"/>
          <a:ext cx="1695450" cy="2209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AFFA9232683411EAE50FE84A7E944A3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209800" y="349250"/>
          <a:ext cx="1704975" cy="2162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17401EB2D24E41E49860F3555852FFA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216150" y="1517650"/>
          <a:ext cx="1743075" cy="2219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9A70BDE281C5463BB3B55C60F46075D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190750" y="2686050"/>
          <a:ext cx="1647825" cy="2057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2189D67AC8B442DD9CCE098250E1C69C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197100" y="3841750"/>
          <a:ext cx="1790700" cy="2228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A1D90979404A40AFAFD9A4B0B8881ABC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209800" y="5010150"/>
          <a:ext cx="1714500" cy="2247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3F09BE35D9C48018B3D53D58FFC93CB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197100" y="6089650"/>
          <a:ext cx="1809750" cy="2247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3B3D20DFD6014975A210FDBFD636D214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22500" y="7200900"/>
          <a:ext cx="1704975" cy="2209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<sst xmlns="http://schemas.openxmlformats.org/spreadsheetml/2006/main" count="179" uniqueCount="130">
  <si>
    <t>模型选择</t>
  </si>
  <si>
    <t>镜头序号</t>
  </si>
  <si>
    <t>素材图</t>
  </si>
  <si>
    <t>时长</t>
  </si>
  <si>
    <t>槽位要求（景别+内容+情绪 +运镜）</t>
  </si>
  <si>
    <t>分镜提示词</t>
  </si>
  <si>
    <t>素材处理：GPT-5.5中
视频生成：SDE1.5+2.0MINI</t>
  </si>
  <si>
    <t>1开场</t>
  </si>
  <si>
    <t>远景，空旷草坪空镜，镜头缓慢推进</t>
  </si>
  <si>
    <t>空旷草坪，微风吹过整片草地，树叶轻轻摇晃，阳光透过树冠形成流动光斑，镜头缓慢推进，没有人物，电影感，Golden Hour。</t>
  </si>
  <si>
    <t>2入场</t>
  </si>
  <si>
    <t>远景，情侣转圈，镜头缓慢推进</t>
  </si>
  <si>
    <t>两位恋人站在夏日花园中央，女生穿着白色缎面长裙，在男生轻轻牵引下缓缓旋转一圈，裙摆随风自然飘起，男生保持温柔注视，镜头缓慢向前推进，阳光穿过树叶形成柔和光斑，微风吹动发丝和裙摆，电影感浅景深，Golden Hour，自然真实运动。</t>
  </si>
  <si>
    <t>3转场</t>
  </si>
  <si>
    <t>中远景，镜头仰拍高大的树冠空镜，镜头轻微横移</t>
  </si>
  <si>
    <t>镜头仰拍高大的树冠，树叶在微风中缓缓摆动，阳光从枝叶缝隙洒下，形成轻微镜头光晕，背景安静自然。</t>
  </si>
  <si>
    <t>4细节</t>
  </si>
  <si>
    <t>近景，情侣牵手向前走细节，跟随镜头</t>
  </si>
  <si>
    <t>镜头聚焦两人十指相扣的双手，缓慢横向跟拍，女生拇指轻轻摩挲男生手背，戒指在夕阳下微微反光，微风吹动裙摆边缘，背景保持柔和虚化，真实摄影质感，慢动作。</t>
  </si>
  <si>
    <t>5互动</t>
  </si>
  <si>
    <t>中景，情侣拥抱，镜头缓慢环绕180度</t>
  </si>
  <si>
    <t>两人在树下静静拥抱，女生缓缓把头靠在男生胸前，闭上眼露出幸福微笑，男生轻轻收紧拥抱，轻拍她的后背，镜头缓慢绕两人半圈，树叶轻轻摇曳，夕阳透过树枝形成逆光光晕，浪漫电影感</t>
  </si>
  <si>
    <t>6高光</t>
  </si>
  <si>
    <t>远景，情侣做在长椅休息，镜头缓慢侧向滑轨移动</t>
  </si>
  <si>
    <t>两人安静坐在花园长椅上，女生轻轻把腿搭在长椅上，身体自然向后放松，男生轻轻握着她的手，两人没有看彼此，而是一起望向远方，微风吹动树叶，镜头缓慢侧向滑轨移动，暖色夕阳，胶片质感。</t>
  </si>
  <si>
    <t>7结尾</t>
  </si>
  <si>
    <t>中景，情侣走路，跟随镜头</t>
  </si>
  <si>
    <t>镜头跟随两人的背影缓慢前进，两人肩并肩漫步花园小径，女生轻轻挽住男生手臂，偶尔侧头看向他微笑，阳光穿过树梢形成大片光影，树叶随风摇曳，最后镜头慢慢拉远，两人渐渐走入树林深处</t>
  </si>
  <si>
    <t>中文提示词GPT</t>
  </si>
  <si>
    <t>1.5测试</t>
  </si>
  <si>
    <t>智能时长</t>
  </si>
  <si>
    <t>生成次数</t>
  </si>
  <si>
    <t>全能用</t>
  </si>
  <si>
    <t>剪辑能用（3-5s）</t>
  </si>
  <si>
    <t>全不能</t>
  </si>
  <si>
    <t>中远景，蓝调时刻的河畔石质座位空镜，缓慢前推</t>
  </si>
  <si>
    <t>蓝调时刻的河畔石质座位空镜，画面中没有人物。摄影机使用稳定器平稳小幅向后拉远，河面轻微流动，远处城市灯光形成柔和散景并轻轻闪烁。保持原图的石质结构、城市天际线、暮色色温和暖色灯光方向不变；不要增加人物或新物体，不要出现画面闪烁、突然运动、突然变焦或镜头抖动。自适应，智能时长，480p，无语音</t>
  </si>
  <si>
    <t>8s</t>
  </si>
  <si>
    <t>√</t>
  </si>
  <si>
    <t>中远景，情侣双方靠近，轻微推近</t>
  </si>
  <si>
    <t>情侣保持原图中的坐姿和位置。男生轻轻转头看向女生，女生自然向他靠近一点，晚风轻轻吹动女生的头发和两人的衣服。摄影机使用稳定器平稳小幅推近，河面上的城市灯光轻微闪烁。保持两人的面部身份、手部、服装、身体比例和坐姿不变；不要增加肢体，不要改变姿势，不要出现面部变形、画面闪烁、突然变焦或镜头抖动。自适应，智能时长，480p，无语音</t>
  </si>
  <si>
    <t>5s</t>
  </si>
  <si>
    <t>远景，蓝调时刻的河畔桥梁空镜，沿步道中心稳定向前推进</t>
  </si>
  <si>
    <t>蓝调时刻的河畔桥梁空镜，画面中没有人物。摄影机沿步道中央使用稳定器平稳向前推进，移动幅度较小。河面轻微流动，暖黄色路灯和远处城市灯光柔和闪烁。保持原图的暮色天空、暖色灯光、桥梁结构和城市背景不变；不要增加新物体，不要出现人物、画面闪烁、突然变焦或镜头抖动。自适应，智能时长，480p，无语音</t>
  </si>
  <si>
    <t>4互动</t>
  </si>
  <si>
    <t>中远景，女方在栏杆上男方在下面牵着她走路，横移+推近</t>
  </si>
  <si>
    <t>巴黎塞纳河黄昏蓝调时刻，暖黄色城市灯光逐渐亮起，远处埃菲尔铁塔闪耀微光，女孩站在石桥栏杆上保持平衡，男孩站在桥边抬手轻轻牵住女孩的手，女孩自然微笑，微风轻轻吹动女孩长发与外套下摆，裙摆轻轻飘动，河面泛起柔和波纹，城市灯光倒映在水面，摄影机从左前方缓慢横向移动，同时轻微靠近人物，背景自然虚化，电影感，暖金色调，真实光影，高级电影摄影，唯美浪漫。</t>
  </si>
  <si>
    <t>9s</t>
  </si>
  <si>
    <r>
      <t xml:space="preserve">√
</t>
    </r>
    <r>
      <rPr>
        <sz val="10"/>
        <color theme="6"/>
        <rFont val="宋体"/>
        <charset val="134"/>
      </rPr>
      <t>能用</t>
    </r>
    <r>
      <rPr>
        <sz val="10"/>
        <color theme="6"/>
        <rFont val="Arial"/>
        <charset val="134"/>
      </rPr>
      <t>2s</t>
    </r>
  </si>
  <si>
    <t>5细节</t>
  </si>
  <si>
    <t>特写，牵手细节，稳定横向微移</t>
  </si>
  <si>
    <t>两只手保持原图中的形态和位置，缓慢靠近，指尖轻轻触碰，动作幅度很小且自然。摄影机使用稳定器从左向右轻微横移，前景中的暖色城市散景柔和闪烁。保持手部、手指、戒指、手表、衣袖和肤色不变；不要出现手指融合、多余手指、手部变形、物品变化、画面闪烁或镜头抖动。自适应，智能时长，480p，无语音</t>
  </si>
  <si>
    <r>
      <t xml:space="preserve">×
</t>
    </r>
    <r>
      <rPr>
        <sz val="10"/>
        <color rgb="FFFF0000"/>
        <rFont val="宋体"/>
        <charset val="134"/>
      </rPr>
      <t>穿模</t>
    </r>
  </si>
  <si>
    <t>近景高潮，亲密拥抱姿势,约15°小幅顺时针环绕</t>
  </si>
  <si>
    <t>情侣保持原图中的亲密拥抱姿势，两人轻轻收紧拥抱，女生保持温暖自然的笑容，晚风轻微吹动她的头发和两人的衣服。摄影机使用稳定器，以固定半径顺时针小幅环绕约15度，移动幅度较小。背景城市灯光保持柔和明亮。保持两人的面部身份、手臂、手部、服装、身体接触位置和比例不变；不要出现面部变形、多余肢体、人物分离、画面闪烁、突然变焦或镜头抖动。自适应，智能时长，480p，无语音</t>
  </si>
  <si>
    <t>中景，情侣保持图中的坐姿和剪影构图，推远+拉升</t>
  </si>
  <si>
    <t>情侣保持原图中的坐姿和剪影构图，温柔地注视彼此。女生轻轻低头后再次抬眼看向男生，男生自然向她靠近一点，身体位置基本不变。摄影机使用稳定器平稳小幅推近，背景中的河岸灯光柔和闪烁。保持两人的面部轮廓、人物身份、服装、坐姿、身体比例和背景结构不变；不要出现突然的大幅动作、多余肢体、画面闪烁、跳跃式变焦或镜头抖动。自适应，智能时长，480p，无语音</t>
  </si>
  <si>
    <t>模型</t>
  </si>
  <si>
    <t>时长/s</t>
  </si>
  <si>
    <t>适配素材</t>
  </si>
  <si>
    <t>图生视频专用提示词示例</t>
  </si>
  <si>
    <t>素材处理：GPT-5.5中
视频生成：kling2.6</t>
  </si>
  <si>
    <t>1 环境</t>
  </si>
  <si>
    <t>远景 / 空镜，阴天草地与树林，气氛安静克制，作为开场铺垫；慢速前推或轻微横移</t>
  </si>
  <si>
    <t>阴天的草地与远处树林，空气微凉，云层低垂。无人空镜。镜头缓慢前推，草地被微风轻轻吹动，树叶轻微摇晃，整体安静自然，带一点等待感和诗意。</t>
  </si>
  <si>
    <t>2 入场</t>
  </si>
  <si>
    <t>中远景，情侣在草地上牵手奔跑，情绪开始被带动，轻盈、有青春感；侧后方跟拍</t>
  </si>
  <si>
    <t>阴天草地，背景是浓密树林，空气湿润清新一对情侣牵手在草地上向前奔跑。镜头从侧后方稳定跟拍，两人步伐轻快自然，女孩裙摆和头发被风带起，草地形成轻微拖影，画面有自由感，情绪从安静慢慢升温。</t>
  </si>
  <si>
    <t>3-1 细节</t>
  </si>
  <si>
    <t>近景 / 特写，草地上亲密靠近、轻触脸颊，情绪更柔软；缓慢推近</t>
  </si>
  <si>
    <t>夕阳斜照下的草地，光线温暖柔和。情侣躺卧在草地上，女生轻轻靠近男生，手指温柔触碰他的脸。镜头缓慢推近，阳光在发丝和脸颊边缘形成柔和高光，人物动作很轻，呼吸感自然，画面安静亲密。</t>
  </si>
  <si>
    <t>3-2 细节</t>
  </si>
  <si>
    <t>近景 / 特写，亲密靠近、鼻尖与额头相碰，情绪更柔软；缓慢推近</t>
  </si>
  <si>
    <t>黑白胶片质感的近距离亲密瞬间，背景虚化。女生俯身贴近男生，鼻尖与额头轻轻相碰，动作克制而温柔。
镜头缓慢推近，头发轻轻垂落，人物微微呼吸和轻笑，黑白颗粒感柔和自然，像一段被珍藏的回忆。</t>
  </si>
  <si>
    <t>4 互动</t>
  </si>
  <si>
    <t>中景，情侣相拥对视、笑出来，情绪明显升温，甜蜜自然；轻微推近</t>
  </si>
  <si>
    <t>绿色草地与模糊树林背景，氛围自然柔和。 情侣相拥站立，彼此看着对方笑。镜头缓慢推近到胸像位置，女孩自然贴近男生，男生抱住她的腰，两人轻轻晃动、笑意真实，画面甜蜜温暖，情绪持续上升。</t>
  </si>
  <si>
    <t>5 高光</t>
  </si>
  <si>
    <t>中远景，两人在小船上划行、回头对笑，情绪达到最轻快最明亮的顶点；轻微俯拍 / 跟随</t>
  </si>
  <si>
    <t>阳光洒在河面上，水波闪烁，周围树影斑驳。 情侣坐在小船里一边划船一边看向彼此，笑得很开心。 镜头以轻微俯拍视角稳定跟随，小船顺着水面缓缓前行，船桨划开水波，水面反光跳动，女孩回头笑，男生划桨动作自然，整体充满自由与幸福感，是情绪最高点。</t>
  </si>
  <si>
    <t>6 收尾</t>
  </si>
  <si>
    <t>中景偏远景，情侣依偎看向湖边/远方，情绪回落到温柔余韵；缓慢横移或慢慢拉远</t>
  </si>
  <si>
    <t>湖边草地，天空开阔，远处云层和水面安静舒展。女生从侧后方抱住男生，两人一起看向远处风景。镜头轻微横移或慢慢拉远，女孩头发被风轻轻吹起，两人保持安静依偎，画面回到平静与陪伴感，作为温柔收尾。</t>
  </si>
  <si>
    <t>镜头</t>
  </si>
  <si>
    <t>槽位要求</t>
  </si>
  <si>
    <t>生成次数（剪辑可用）</t>
  </si>
  <si>
    <t>景别</t>
  </si>
  <si>
    <t>内容</t>
  </si>
  <si>
    <t>运镜</t>
  </si>
  <si>
    <t>1-1开场</t>
  </si>
  <si>
    <t>4s</t>
  </si>
  <si>
    <t>空镜</t>
  </si>
  <si>
    <t>远景</t>
  </si>
  <si>
    <t>固定素材</t>
  </si>
  <si>
    <t>前推</t>
  </si>
  <si>
    <t>阴云笼罩的海岸，云层缓慢流动，金色阳光从云层缝隙洒向远处海面，海浪有层次地向岸边涌来，水面反射柔和金光。镜头贴近海面稳定缓慢前推，逐渐靠近远处的光束，冷灰色天空与暖金色夕阳交织，辽阔、安静、诗意电影感。保持原有海岸、礁石、云层和地平线结构稳定，画面中没有人物。</t>
  </si>
  <si>
    <t>1-2开场</t>
  </si>
  <si>
    <t>横移</t>
  </si>
  <si>
    <t>金色阳光笼罩海岸悬崖，海浪连续拍打礁石，鸟群在海面上方自然飞行，近处飞鸟掠过画面，远处飞鸟轻微改变高度。镜头沿海岸从左向右平稳横移，悬崖、海面与飞鸟形成自然的空间层次，柔和逆光，清透、自由、诗意电影风。保持飞鸟动作连贯自然，鸟群数量和悬崖结构稳定。</t>
  </si>
  <si>
    <t>2-1入场</t>
  </si>
  <si>
    <t>人物动作</t>
  </si>
  <si>
    <t>走路</t>
  </si>
  <si>
    <t>侧后方跟随</t>
  </si>
  <si>
    <t>情侣沿着金色海岸草地自然向前行走，女生走在前方，白色长裙和长发随海风轻柔飘动，男生在身后自然跟随，周围草叶随风起伏。镜头从侧后方低机位稳定跟拍，与人物保持固定距离，背景悬崖产生轻微视差，暖金色夕阳，浪漫文艺电影感。保持两人的面貌、服装、体型和行走方向一致，步伐自然稳定</t>
  </si>
  <si>
    <t>2-2入场</t>
  </si>
  <si>
    <t>中远景</t>
  </si>
  <si>
    <t>额头相抵</t>
  </si>
  <si>
    <t>推近</t>
  </si>
  <si>
    <t>情侣依偎坐在金色草丛中，保持亲密姿态，女生轻轻低下眼睛并露出温柔笑容，男生自然向她靠近，两人的额头轻轻相贴。海风吹动女生的头发、白色裙摆和前景草叶。镜头穿过虚化的草叶稳定缓慢推近，阳光勾勒人物轮廓，暖金色、柔焦、亲密而安静的电影氛围。保持人物面貌、服装和身体接触关系稳定。</t>
  </si>
  <si>
    <t>3细节</t>
  </si>
  <si>
    <t>3.5s</t>
  </si>
  <si>
    <t>人物细节</t>
  </si>
  <si>
    <t>近景</t>
  </si>
  <si>
    <t>牵手</t>
  </si>
  <si>
    <t>情侣保持牵手姿势，两人的手指自然轻轻收紧，手臂随呼吸产生非常细微的动作，白色衣袖与黑色西装形成鲜明对比。背景海面波光缓慢闪烁，夕阳柔和地照亮双手。镜头围绕双手进行非常轻微的横向移动，浅景深，细腻、温柔、电影感特写。保持手部结构、手指数量、衣袖和西装纽扣稳定</t>
  </si>
  <si>
    <t>4-1互动</t>
  </si>
  <si>
    <t>4.5s</t>
  </si>
  <si>
    <t>中景</t>
  </si>
  <si>
    <t>对视</t>
  </si>
  <si>
    <t>情侣牵手站在海边，女生温柔地仰头注视男生，笑容轻微加深，男生缓缓低下目光回应她。海风吹动女生的长发和白色长裙，背景海浪连续向岸边涌来，云层中的夕阳柔和变化。镜头稳定缓慢推近两人的面部，突出目光交流，暖色逆光，浪漫、克制、诗意电影感。保持两人的面貌、服装、牵手状态和站姿稳定。</t>
  </si>
  <si>
    <t>4-2互动</t>
  </si>
  <si>
    <t>亲吻</t>
  </si>
  <si>
    <t>环绕</t>
  </si>
  <si>
    <t>情侣在辽阔海滩上保持温柔的亲吻姿势，身体自然靠近，女生的白色裙摆和长发随海风轻轻飘动。背景鸟群从沙滩陆续起飞，海浪缓慢涌动，湿润沙滩倒映两人的身影。镜头围绕情侣进行小幅顺时针环绕，角度约10度，始终以人物为画面中心，柔和逆光，浪漫而梦幻的电影高潮。保持人物面貌、身体比例、亲吻姿势和倒影稳定</t>
  </si>
  <si>
    <t>5高光</t>
  </si>
  <si>
    <t>奔跑</t>
  </si>
  <si>
    <t>后方跟随</t>
  </si>
  <si>
    <t>情侣牵着手在湿润的海滩上自然向前奔跑，步伐轻快而协调。女生的白色长裙和头发迎风飘动，男生的黑色外套自然摆动，附近海鸟受到惊动后向两侧飞起，人物和鸟群倒映在湿润沙滩上。镜头从后方低机位稳定跟拍，与情侣保持固定距离，略带手持电影感但画面稳定，充满自由、青春与奔向远方的情绪。保持牵手状态、人物服装和奔跑方向一致。</t>
  </si>
  <si>
    <t>6结尾</t>
  </si>
  <si>
    <t>空旷的灰蓝色海岸，几只海鸟贴近海面向同一方向自然飞行，翅膀连续有节奏地扇动，海浪缓慢推向沙滩，湿润沙面留下朦胧倒影。镜头平稳横向跟随画面中央的飞鸟，背景呈现柔和的运动模糊，清冷、安静、带有回忆感的电影氛围。最后镜头逐渐减速并轻柔淡出，保持飞鸟外形、数量和海平线稳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</si>
</sst>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7"/>
      <name val="Arial"/>
      <charset val="134"/>
    </font>
    <font>
      <b/>
      <sz val="10"/>
      <color theme="6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6"/>
      <name val="宋体"/>
      <charset val="134"/>
    </font>
    <font>
      <sz val="10"/>
      <color theme="6"/>
      <name val="Arial"/>
      <charset val="134"/>
    </font>
    <font>
      <sz val="10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406400</xdr:colOff>
      <xdr:row>10</xdr:row>
      <xdr:rowOff>107950</xdr:rowOff>
    </xdr:from>
    <xdr:to>
      <xdr:col>7</xdr:col>
      <xdr:colOff>495300</xdr:colOff>
      <xdr:row>13</xdr:row>
      <xdr:rowOff>165100</xdr:rowOff>
    </xdr:to>
    <xdr:sp>
      <xdr:nvSpPr>
        <xdr:cNvPr id="3" name="文本框 2"/>
        <xdr:cNvSpPr txBox="1"/>
      </xdr:nvSpPr>
      <xdr:spPr>
        <a:xfrm>
          <a:off x="2879090" y="7334250"/>
          <a:ext cx="7657465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1100"/>
            <a:t>7.16</a:t>
          </a:r>
          <a:r>
            <a:rPr lang="zh-CN" altLang="en-US" sz="1100"/>
            <a:t>：</a:t>
          </a:r>
          <a:r>
            <a:rPr lang="en-US" altLang="zh-CN" sz="1100"/>
            <a:t>7</a:t>
          </a:r>
          <a:r>
            <a:rPr lang="zh-CN" altLang="en-US" sz="1100"/>
            <a:t>张照片，</a:t>
          </a:r>
          <a:r>
            <a:rPr lang="en-US" altLang="zh-CN" sz="1100"/>
            <a:t>6</a:t>
          </a:r>
          <a:r>
            <a:rPr lang="zh-CN" altLang="en-US" sz="1100"/>
            <a:t>张剪辑可以用的成功率</a:t>
          </a:r>
          <a:r>
            <a:rPr lang="en-US" altLang="zh-CN" sz="1100"/>
            <a:t>85%</a:t>
          </a:r>
          <a:r>
            <a:rPr lang="zh-CN" altLang="en-US" sz="1100"/>
            <a:t>，牵手特写不成功，表现在多根手指，穿模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M5" sqref="M5"/>
    </sheetView>
  </sheetViews>
  <sheetFormatPr defaultColWidth="8.72727272727273" defaultRowHeight="13" outlineLevelCol="5"/>
  <cols>
    <col min="1" max="1" width="17.9090909090909" style="21" customWidth="1"/>
    <col min="2" max="2" width="13.0909090909091" style="22" customWidth="1"/>
    <col min="3" max="3" width="13.6363636363636" style="21" customWidth="1"/>
    <col min="4" max="4" width="9.45454545454546" style="22" customWidth="1"/>
    <col min="5" max="5" width="19.7272727272727" style="21" customWidth="1"/>
    <col min="6" max="6" width="21.1818181818182" style="21" customWidth="1"/>
    <col min="7" max="16384" width="8.72727272727273" style="21"/>
  </cols>
  <sheetData>
    <row r="1" spans="1:6">
      <c r="A1" s="25" t="s">
        <v>0</v>
      </c>
      <c r="B1" s="26" t="s">
        <v>1</v>
      </c>
      <c r="C1" s="26" t="s">
        <v>2</v>
      </c>
      <c r="D1" s="27" t="s">
        <v>3</v>
      </c>
      <c r="E1" s="18" t="s">
        <v>4</v>
      </c>
      <c r="F1" s="28" t="s">
        <v>5</v>
      </c>
    </row>
    <row r="2" spans="1:6">
      <c r="A2" s="30"/>
      <c r="B2" s="29"/>
      <c r="C2" s="33"/>
      <c r="D2" s="31"/>
      <c r="E2" s="32"/>
      <c r="F2" s="34"/>
    </row>
    <row r="3" ht="91" customHeight="1" spans="1:6">
      <c r="A3" s="45" t="s">
        <v>6</v>
      </c>
      <c r="B3" s="30" t="s">
        <v>7</v>
      </c>
      <c r="C3" s="46" t="str">
        <f>_xlfn.DISPIMG("ID_FAFFA9232683411EAE50FE84A7E944A3",1)</f>
        <v>=DISPIMG("ID_FAFFA9232683411EAE50FE84A7E944A3",1)</v>
      </c>
      <c r="D3" s="30">
        <v>3</v>
      </c>
      <c r="E3" s="47" t="s">
        <v>8</v>
      </c>
      <c r="F3" s="47" t="s">
        <v>9</v>
      </c>
    </row>
    <row r="4" ht="93" customHeight="1" spans="2:6">
      <c r="B4" s="30" t="s">
        <v>10</v>
      </c>
      <c r="C4" s="46" t="str">
        <f>_xlfn.DISPIMG("ID_17401EB2D24E41E49860F3555852FFA2",1)</f>
        <v>=DISPIMG("ID_17401EB2D24E41E49860F3555852FFA2",1)</v>
      </c>
      <c r="D4" s="30">
        <v>3</v>
      </c>
      <c r="E4" s="47" t="s">
        <v>11</v>
      </c>
      <c r="F4" s="47" t="s">
        <v>12</v>
      </c>
    </row>
    <row r="5" ht="92" customHeight="1" spans="2:6">
      <c r="B5" s="30" t="s">
        <v>13</v>
      </c>
      <c r="C5" s="46" t="str">
        <f>_xlfn.DISPIMG("ID_9A70BDE281C5463BB3B55C60F46075DF",1)</f>
        <v>=DISPIMG("ID_9A70BDE281C5463BB3B55C60F46075DF",1)</v>
      </c>
      <c r="D5" s="30">
        <v>3</v>
      </c>
      <c r="E5" s="47" t="s">
        <v>14</v>
      </c>
      <c r="F5" s="47" t="s">
        <v>15</v>
      </c>
    </row>
    <row r="6" ht="89" customHeight="1" spans="2:6">
      <c r="B6" s="30" t="s">
        <v>16</v>
      </c>
      <c r="C6" s="46" t="str">
        <f>_xlfn.DISPIMG("ID_2189D67AC8B442DD9CCE098250E1C69C",1)</f>
        <v>=DISPIMG("ID_2189D67AC8B442DD9CCE098250E1C69C",1)</v>
      </c>
      <c r="D6" s="30">
        <v>3</v>
      </c>
      <c r="E6" s="47" t="s">
        <v>17</v>
      </c>
      <c r="F6" s="47" t="s">
        <v>18</v>
      </c>
    </row>
    <row r="7" ht="88" customHeight="1" spans="2:6">
      <c r="B7" s="30" t="s">
        <v>19</v>
      </c>
      <c r="C7" s="46" t="str">
        <f>_xlfn.DISPIMG("ID_A1D90979404A40AFAFD9A4B0B8881ABC",1)</f>
        <v>=DISPIMG("ID_A1D90979404A40AFAFD9A4B0B8881ABC",1)</v>
      </c>
      <c r="D7" s="30">
        <v>4</v>
      </c>
      <c r="E7" s="47" t="s">
        <v>20</v>
      </c>
      <c r="F7" s="47" t="s">
        <v>21</v>
      </c>
    </row>
    <row r="8" ht="86" customHeight="1" spans="2:6">
      <c r="B8" s="30" t="s">
        <v>22</v>
      </c>
      <c r="C8" s="46" t="str">
        <f>_xlfn.DISPIMG("ID_C3F09BE35D9C48018B3D53D58FFC93CB",1)</f>
        <v>=DISPIMG("ID_C3F09BE35D9C48018B3D53D58FFC93CB",1)</v>
      </c>
      <c r="D8" s="30">
        <v>3</v>
      </c>
      <c r="E8" s="47" t="s">
        <v>23</v>
      </c>
      <c r="F8" s="47" t="s">
        <v>24</v>
      </c>
    </row>
    <row r="9" ht="82" customHeight="1" spans="2:6">
      <c r="B9" s="30" t="s">
        <v>25</v>
      </c>
      <c r="C9" s="46" t="str">
        <f>_xlfn.DISPIMG("ID_3B3D20DFD6014975A210FDBFD636D214",1)</f>
        <v>=DISPIMG("ID_3B3D20DFD6014975A210FDBFD636D214",1)</v>
      </c>
      <c r="D9" s="30">
        <v>3</v>
      </c>
      <c r="E9" s="47" t="s">
        <v>26</v>
      </c>
      <c r="F9" s="47" t="s">
        <v>27</v>
      </c>
    </row>
  </sheetData>
  <mergeCells count="6"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C17" sqref="C17"/>
    </sheetView>
  </sheetViews>
  <sheetFormatPr defaultColWidth="9" defaultRowHeight="13"/>
  <cols>
    <col min="1" max="1" width="22.0272727272727" style="21" customWidth="1"/>
    <col min="2" max="2" width="13.3727272727273" style="21" customWidth="1"/>
    <col min="3" max="3" width="11.0909090909091" style="22" customWidth="1"/>
    <col min="4" max="4" width="19.3545454545455" style="21" customWidth="1"/>
    <col min="5" max="5" width="11.0909090909091" style="21" customWidth="1"/>
    <col min="6" max="6" width="56.5454545454545" style="21" customWidth="1"/>
    <col min="7" max="7" width="10.2727272727273" style="23" customWidth="1"/>
    <col min="8" max="8" width="9" style="23"/>
    <col min="9" max="9" width="6.63636363636364" style="21" customWidth="1"/>
    <col min="10" max="10" width="8.81818181818182" style="21" customWidth="1"/>
    <col min="11" max="11" width="7.18181818181818" style="21" customWidth="1"/>
    <col min="12" max="12" width="9.45454545454546" style="24" customWidth="1"/>
    <col min="13" max="16384" width="9" style="21"/>
  </cols>
  <sheetData>
    <row r="1" spans="1:11">
      <c r="A1" s="25" t="s">
        <v>0</v>
      </c>
      <c r="B1" s="26" t="s">
        <v>1</v>
      </c>
      <c r="C1" s="27" t="s">
        <v>3</v>
      </c>
      <c r="D1" s="18" t="s">
        <v>4</v>
      </c>
      <c r="E1" s="26" t="s">
        <v>2</v>
      </c>
      <c r="F1" s="28" t="s">
        <v>28</v>
      </c>
      <c r="G1" s="26" t="s">
        <v>29</v>
      </c>
      <c r="H1" s="29"/>
      <c r="I1" s="29"/>
      <c r="J1" s="29"/>
      <c r="K1" s="29"/>
    </row>
    <row r="2" ht="30" customHeight="1" spans="1:11">
      <c r="A2" s="30"/>
      <c r="B2" s="29"/>
      <c r="C2" s="31"/>
      <c r="D2" s="32"/>
      <c r="E2" s="33"/>
      <c r="F2" s="34"/>
      <c r="G2" s="26" t="s">
        <v>30</v>
      </c>
      <c r="H2" s="26" t="s">
        <v>31</v>
      </c>
      <c r="I2" s="38" t="s">
        <v>32</v>
      </c>
      <c r="J2" s="39" t="s">
        <v>33</v>
      </c>
      <c r="K2" s="38" t="s">
        <v>34</v>
      </c>
    </row>
    <row r="3" ht="70" customHeight="1" spans="1:11">
      <c r="A3" s="35" t="s">
        <v>6</v>
      </c>
      <c r="B3" s="26" t="s">
        <v>7</v>
      </c>
      <c r="C3" s="36">
        <v>3.5</v>
      </c>
      <c r="D3" s="37" t="s">
        <v>35</v>
      </c>
      <c r="E3" s="38" t="str">
        <f>_xlfn.DISPIMG("ID_CAB8CF1A90844F8DB6EDBE4166B23E37",1)</f>
        <v>=DISPIMG("ID_CAB8CF1A90844F8DB6EDBE4166B23E37",1)</v>
      </c>
      <c r="F3" s="17" t="s">
        <v>36</v>
      </c>
      <c r="G3" s="26" t="s">
        <v>37</v>
      </c>
      <c r="H3" s="29">
        <v>1</v>
      </c>
      <c r="I3" s="40" t="s">
        <v>38</v>
      </c>
      <c r="J3" s="41"/>
      <c r="K3" s="41"/>
    </row>
    <row r="4" ht="73" customHeight="1" spans="2:11">
      <c r="B4" s="26" t="s">
        <v>10</v>
      </c>
      <c r="C4" s="36">
        <v>4</v>
      </c>
      <c r="D4" s="37" t="s">
        <v>39</v>
      </c>
      <c r="E4" s="38" t="str">
        <f>_xlfn.DISPIMG("ID_5628BF6D9AF04BA197403E158336CC93",1)</f>
        <v>=DISPIMG("ID_5628BF6D9AF04BA197403E158336CC93",1)</v>
      </c>
      <c r="F4" s="17" t="s">
        <v>40</v>
      </c>
      <c r="G4" s="26" t="s">
        <v>41</v>
      </c>
      <c r="H4" s="29">
        <v>1</v>
      </c>
      <c r="I4" s="40" t="s">
        <v>38</v>
      </c>
      <c r="J4" s="41"/>
      <c r="K4" s="41"/>
    </row>
    <row r="5" ht="71" customHeight="1" spans="2:11">
      <c r="B5" s="26" t="s">
        <v>13</v>
      </c>
      <c r="C5" s="36">
        <v>3.5</v>
      </c>
      <c r="D5" s="37" t="s">
        <v>42</v>
      </c>
      <c r="E5" s="38" t="str">
        <f>_xlfn.DISPIMG("ID_BE73A6750E0D453BA17A019FE4AF64EA",1)</f>
        <v>=DISPIMG("ID_BE73A6750E0D453BA17A019FE4AF64EA",1)</v>
      </c>
      <c r="F5" s="17" t="s">
        <v>43</v>
      </c>
      <c r="G5" s="26" t="s">
        <v>37</v>
      </c>
      <c r="H5" s="29">
        <v>1</v>
      </c>
      <c r="I5" s="40" t="s">
        <v>38</v>
      </c>
      <c r="J5" s="41"/>
      <c r="K5" s="41"/>
    </row>
    <row r="6" ht="75" customHeight="1" spans="2:11">
      <c r="B6" s="26" t="s">
        <v>44</v>
      </c>
      <c r="C6" s="36">
        <v>3</v>
      </c>
      <c r="D6" s="37" t="s">
        <v>45</v>
      </c>
      <c r="E6" s="38" t="str">
        <f>_xlfn.DISPIMG("ID_58BFF4C104914EE3B821420D1E389380",1)</f>
        <v>=DISPIMG("ID_58BFF4C104914EE3B821420D1E389380",1)</v>
      </c>
      <c r="F6" s="17" t="s">
        <v>46</v>
      </c>
      <c r="G6" s="26" t="s">
        <v>47</v>
      </c>
      <c r="H6" s="29">
        <v>2</v>
      </c>
      <c r="I6" s="41"/>
      <c r="J6" s="42" t="s">
        <v>48</v>
      </c>
      <c r="K6" s="41"/>
    </row>
    <row r="7" ht="70" customHeight="1" spans="2:11">
      <c r="B7" s="26" t="s">
        <v>49</v>
      </c>
      <c r="C7" s="36">
        <v>5</v>
      </c>
      <c r="D7" s="37" t="s">
        <v>50</v>
      </c>
      <c r="E7" s="38" t="str">
        <f>_xlfn.DISPIMG("ID_8EEBB4B809884F9594880F5FA7ABDE0B",1)</f>
        <v>=DISPIMG("ID_8EEBB4B809884F9594880F5FA7ABDE0B",1)</v>
      </c>
      <c r="F7" s="17" t="s">
        <v>51</v>
      </c>
      <c r="G7" s="26" t="s">
        <v>37</v>
      </c>
      <c r="H7" s="29">
        <v>3</v>
      </c>
      <c r="I7" s="43"/>
      <c r="J7" s="41"/>
      <c r="K7" s="44" t="s">
        <v>52</v>
      </c>
    </row>
    <row r="8" ht="79" customHeight="1" spans="2:11">
      <c r="B8" s="26" t="s">
        <v>22</v>
      </c>
      <c r="C8" s="36">
        <v>5</v>
      </c>
      <c r="D8" s="37" t="s">
        <v>53</v>
      </c>
      <c r="E8" s="38" t="str">
        <f>_xlfn.DISPIMG("ID_9AB592CA8B93492FBE3B977B0DEDF98A",1)</f>
        <v>=DISPIMG("ID_9AB592CA8B93492FBE3B977B0DEDF98A",1)</v>
      </c>
      <c r="F8" s="17" t="s">
        <v>54</v>
      </c>
      <c r="G8" s="26" t="s">
        <v>37</v>
      </c>
      <c r="H8" s="29">
        <v>1</v>
      </c>
      <c r="I8" s="40" t="s">
        <v>38</v>
      </c>
      <c r="J8" s="41"/>
      <c r="K8" s="41"/>
    </row>
    <row r="9" ht="75" customHeight="1" spans="2:11">
      <c r="B9" s="26" t="s">
        <v>25</v>
      </c>
      <c r="C9" s="36">
        <v>5</v>
      </c>
      <c r="D9" s="37" t="s">
        <v>55</v>
      </c>
      <c r="E9" s="38" t="str">
        <f>_xlfn.DISPIMG("ID_53E3853735C54E32BBF01DADE0B1B639",1)</f>
        <v>=DISPIMG("ID_53E3853735C54E32BBF01DADE0B1B639",1)</v>
      </c>
      <c r="F9" s="17" t="s">
        <v>56</v>
      </c>
      <c r="G9" s="26" t="s">
        <v>37</v>
      </c>
      <c r="H9" s="29">
        <v>1</v>
      </c>
      <c r="I9" s="40" t="s">
        <v>38</v>
      </c>
      <c r="J9" s="41"/>
      <c r="K9" s="41"/>
    </row>
    <row r="10" spans="2:2">
      <c r="B10" s="29"/>
    </row>
    <row r="11" spans="2:2">
      <c r="B11" s="29"/>
    </row>
  </sheetData>
  <mergeCells count="7">
    <mergeCell ref="G1:K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K6" sqref="K6"/>
    </sheetView>
  </sheetViews>
  <sheetFormatPr defaultColWidth="9" defaultRowHeight="14" outlineLevelRow="7" outlineLevelCol="5"/>
  <cols>
    <col min="1" max="1" width="20.9090909090909" customWidth="1"/>
    <col min="2" max="2" width="9" style="10" customWidth="1"/>
    <col min="3" max="3" width="8.72727272727273" style="11" customWidth="1"/>
    <col min="4" max="4" width="30.5454545454545" style="12" customWidth="1"/>
    <col min="5" max="5" width="10.7272727272727" customWidth="1"/>
    <col min="6" max="6" width="49" customWidth="1"/>
  </cols>
  <sheetData>
    <row r="1" ht="28" spans="1:6">
      <c r="A1" s="13" t="s">
        <v>57</v>
      </c>
      <c r="B1" s="14" t="s">
        <v>1</v>
      </c>
      <c r="C1" s="14" t="s">
        <v>58</v>
      </c>
      <c r="D1" s="15" t="s">
        <v>4</v>
      </c>
      <c r="E1" s="15" t="s">
        <v>59</v>
      </c>
      <c r="F1" s="15" t="s">
        <v>60</v>
      </c>
    </row>
    <row r="2" ht="66" customHeight="1" spans="1:6">
      <c r="A2" s="16" t="s">
        <v>61</v>
      </c>
      <c r="B2" s="17" t="s">
        <v>62</v>
      </c>
      <c r="C2" s="18">
        <v>4</v>
      </c>
      <c r="D2" s="19" t="s">
        <v>63</v>
      </c>
      <c r="E2" s="20" t="str">
        <f>_xlfn.DISPIMG("ID_7F74E4E44A214111842DDF658C69E29A",1)</f>
        <v>=DISPIMG("ID_7F74E4E44A214111842DDF658C69E29A",1)</v>
      </c>
      <c r="F2" s="16" t="s">
        <v>64</v>
      </c>
    </row>
    <row r="3" ht="61" customHeight="1" spans="2:6">
      <c r="B3" s="17" t="s">
        <v>65</v>
      </c>
      <c r="C3" s="18">
        <v>4.5</v>
      </c>
      <c r="D3" s="19" t="s">
        <v>66</v>
      </c>
      <c r="E3" s="20" t="str">
        <f>_xlfn.DISPIMG("ID_D582A86D7DAB498B95D53EBB2EF483E0",1)</f>
        <v>=DISPIMG("ID_D582A86D7DAB498B95D53EBB2EF483E0",1)</v>
      </c>
      <c r="F3" s="16" t="s">
        <v>67</v>
      </c>
    </row>
    <row r="4" ht="64" customHeight="1" spans="2:6">
      <c r="B4" s="17" t="s">
        <v>68</v>
      </c>
      <c r="C4" s="18">
        <v>3</v>
      </c>
      <c r="D4" s="19" t="s">
        <v>69</v>
      </c>
      <c r="E4" s="20" t="str">
        <f>_xlfn.DISPIMG("ID_4A760E47D1FA4C94A49E8CD6EF6D67B7",1)</f>
        <v>=DISPIMG("ID_4A760E47D1FA4C94A49E8CD6EF6D67B7",1)</v>
      </c>
      <c r="F4" s="16" t="s">
        <v>70</v>
      </c>
    </row>
    <row r="5" ht="64" customHeight="1" spans="2:6">
      <c r="B5" s="17" t="s">
        <v>71</v>
      </c>
      <c r="C5" s="18">
        <v>4</v>
      </c>
      <c r="D5" s="19" t="s">
        <v>72</v>
      </c>
      <c r="E5" s="20" t="str">
        <f>_xlfn.DISPIMG("ID_EA7C4020D4B54652A1C5D3084A945221",1)</f>
        <v>=DISPIMG("ID_EA7C4020D4B54652A1C5D3084A945221",1)</v>
      </c>
      <c r="F5" s="16" t="s">
        <v>73</v>
      </c>
    </row>
    <row r="6" ht="69" customHeight="1" spans="2:6">
      <c r="B6" s="17" t="s">
        <v>74</v>
      </c>
      <c r="C6" s="18">
        <v>5</v>
      </c>
      <c r="D6" s="19" t="s">
        <v>75</v>
      </c>
      <c r="E6" s="20" t="str">
        <f>_xlfn.DISPIMG("ID_B848C4A398484D6E93D963A6311AB8BD",1)</f>
        <v>=DISPIMG("ID_B848C4A398484D6E93D963A6311AB8BD",1)</v>
      </c>
      <c r="F6" s="16" t="s">
        <v>76</v>
      </c>
    </row>
    <row r="7" ht="61" customHeight="1" spans="2:6">
      <c r="B7" s="17" t="s">
        <v>77</v>
      </c>
      <c r="C7" s="18">
        <v>5</v>
      </c>
      <c r="D7" s="19" t="s">
        <v>78</v>
      </c>
      <c r="E7" s="20" t="str">
        <f>_xlfn.DISPIMG("ID_1D53956E093646828592A50304C12B70",1)</f>
        <v>=DISPIMG("ID_1D53956E093646828592A50304C12B70",1)</v>
      </c>
      <c r="F7" s="16" t="s">
        <v>79</v>
      </c>
    </row>
    <row r="8" ht="62" customHeight="1" spans="2:6">
      <c r="B8" s="17" t="s">
        <v>80</v>
      </c>
      <c r="C8" s="18">
        <v>4.5</v>
      </c>
      <c r="D8" s="19" t="s">
        <v>81</v>
      </c>
      <c r="E8" s="20" t="str">
        <f>_xlfn.DISPIMG("ID_09ADDD2E41B54F9BBF51D9B84E1F31AE",1)</f>
        <v>=DISPIMG("ID_09ADDD2E41B54F9BBF51D9B84E1F31AE",1)</v>
      </c>
      <c r="F8" s="16" t="s">
        <v>82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zoomScale="85" zoomScaleNormal="85" workbookViewId="0">
      <selection activeCell="G4" sqref="G4"/>
    </sheetView>
  </sheetViews>
  <sheetFormatPr defaultColWidth="9" defaultRowHeight="14"/>
  <cols>
    <col min="1" max="1" width="20.5363636363636" customWidth="1"/>
    <col min="2" max="2" width="11.1181818181818" style="1" customWidth="1"/>
    <col min="3" max="3" width="11.4272727272727"/>
    <col min="4" max="4" width="12.3" style="1" customWidth="1"/>
    <col min="5" max="5" width="12.4545454545455" style="2" customWidth="1"/>
    <col min="6" max="6" width="8.34545454545455" style="2" customWidth="1"/>
    <col min="7" max="7" width="10.9" style="2" customWidth="1"/>
    <col min="8" max="8" width="11.9727272727273" customWidth="1"/>
    <col min="9" max="9" width="13.1454545454545" style="1" hidden="1" customWidth="1"/>
    <col min="10" max="10" width="69.7272727272727" customWidth="1"/>
  </cols>
  <sheetData>
    <row r="1" spans="1:10">
      <c r="A1" s="3" t="s">
        <v>57</v>
      </c>
      <c r="B1" s="3" t="s">
        <v>1</v>
      </c>
      <c r="C1" s="3" t="s">
        <v>2</v>
      </c>
      <c r="D1" s="3" t="s">
        <v>3</v>
      </c>
      <c r="E1" s="4" t="s">
        <v>83</v>
      </c>
      <c r="F1" s="1" t="s">
        <v>84</v>
      </c>
      <c r="G1" s="1"/>
      <c r="H1" s="1"/>
      <c r="I1" s="8" t="s">
        <v>85</v>
      </c>
      <c r="J1" s="3" t="s">
        <v>5</v>
      </c>
    </row>
    <row r="2" spans="1:10">
      <c r="A2" s="3"/>
      <c r="B2" s="3"/>
      <c r="C2" s="4"/>
      <c r="D2" s="3"/>
      <c r="E2" s="4"/>
      <c r="F2" s="5" t="s">
        <v>86</v>
      </c>
      <c r="G2" s="5" t="s">
        <v>87</v>
      </c>
      <c r="H2" s="5" t="s">
        <v>88</v>
      </c>
      <c r="I2" s="8"/>
      <c r="J2" s="3"/>
    </row>
    <row r="3" ht="58" customHeight="1" spans="1:10">
      <c r="A3" s="6" t="s">
        <v>61</v>
      </c>
      <c r="B3" s="3" t="s">
        <v>89</v>
      </c>
      <c r="C3" s="7" t="str">
        <f>_xlfn.DISPIMG("ID_B3737B89908942F699376EE0A1B06102",1)</f>
        <v>=DISPIMG("ID_B3737B89908942F699376EE0A1B06102",1)</v>
      </c>
      <c r="D3" s="3" t="s">
        <v>90</v>
      </c>
      <c r="E3" s="4" t="s">
        <v>91</v>
      </c>
      <c r="F3" s="4" t="s">
        <v>92</v>
      </c>
      <c r="G3" s="4" t="s">
        <v>93</v>
      </c>
      <c r="H3" s="7" t="s">
        <v>94</v>
      </c>
      <c r="I3" s="3">
        <v>1</v>
      </c>
      <c r="J3" s="9" t="s">
        <v>95</v>
      </c>
    </row>
    <row r="4" ht="58" customHeight="1" spans="2:10">
      <c r="B4" s="3" t="s">
        <v>96</v>
      </c>
      <c r="C4" s="7" t="str">
        <f>_xlfn.DISPIMG("ID_2EA16FE8E63F4856B9D82A7C17FBBEC7",1)</f>
        <v>=DISPIMG("ID_2EA16FE8E63F4856B9D82A7C17FBBEC7",1)</v>
      </c>
      <c r="D4" s="3" t="s">
        <v>41</v>
      </c>
      <c r="E4" s="4" t="s">
        <v>91</v>
      </c>
      <c r="F4" s="4" t="s">
        <v>92</v>
      </c>
      <c r="G4" s="4" t="s">
        <v>93</v>
      </c>
      <c r="H4" s="7" t="s">
        <v>97</v>
      </c>
      <c r="I4" s="3">
        <v>1</v>
      </c>
      <c r="J4" s="9" t="s">
        <v>98</v>
      </c>
    </row>
    <row r="5" ht="58" customHeight="1" spans="2:10">
      <c r="B5" s="3" t="s">
        <v>99</v>
      </c>
      <c r="C5" s="7" t="str">
        <f>_xlfn.DISPIMG("ID_5FBD7E216611475CBCC0FF227883AD76",1)</f>
        <v>=DISPIMG("ID_5FBD7E216611475CBCC0FF227883AD76",1)</v>
      </c>
      <c r="D5" s="3" t="s">
        <v>90</v>
      </c>
      <c r="E5" s="4" t="s">
        <v>100</v>
      </c>
      <c r="F5" s="4" t="s">
        <v>92</v>
      </c>
      <c r="G5" s="4" t="s">
        <v>101</v>
      </c>
      <c r="H5" s="7" t="s">
        <v>102</v>
      </c>
      <c r="I5" s="3">
        <v>1</v>
      </c>
      <c r="J5" s="9" t="s">
        <v>103</v>
      </c>
    </row>
    <row r="6" ht="58" customHeight="1" spans="2:10">
      <c r="B6" s="3" t="s">
        <v>104</v>
      </c>
      <c r="C6" s="7" t="str">
        <f>_xlfn.DISPIMG("ID_237DA11C19244D2A8BB4F5AD9BC282EA",1)</f>
        <v>=DISPIMG("ID_237DA11C19244D2A8BB4F5AD9BC282EA",1)</v>
      </c>
      <c r="D6" s="3" t="s">
        <v>41</v>
      </c>
      <c r="E6" s="4" t="s">
        <v>100</v>
      </c>
      <c r="F6" s="4" t="s">
        <v>105</v>
      </c>
      <c r="G6" s="4" t="s">
        <v>106</v>
      </c>
      <c r="H6" s="7" t="s">
        <v>107</v>
      </c>
      <c r="I6" s="3">
        <v>1</v>
      </c>
      <c r="J6" s="9" t="s">
        <v>108</v>
      </c>
    </row>
    <row r="7" ht="58" customHeight="1" spans="2:10">
      <c r="B7" s="3" t="s">
        <v>109</v>
      </c>
      <c r="C7" s="7" t="str">
        <f>_xlfn.DISPIMG("ID_884286CF6F144B4D945AF0BF4219E5BF",1)</f>
        <v>=DISPIMG("ID_884286CF6F144B4D945AF0BF4219E5BF",1)</v>
      </c>
      <c r="D7" s="3" t="s">
        <v>110</v>
      </c>
      <c r="E7" s="4" t="s">
        <v>111</v>
      </c>
      <c r="F7" s="4" t="s">
        <v>112</v>
      </c>
      <c r="G7" s="4" t="s">
        <v>113</v>
      </c>
      <c r="H7" s="7" t="s">
        <v>97</v>
      </c>
      <c r="I7" s="3">
        <v>1</v>
      </c>
      <c r="J7" s="9" t="s">
        <v>114</v>
      </c>
    </row>
    <row r="8" ht="58" customHeight="1" spans="2:10">
      <c r="B8" s="3" t="s">
        <v>115</v>
      </c>
      <c r="C8" s="7" t="str">
        <f>_xlfn.DISPIMG("ID_85D2ABBBA73D49ECA9C5D35593159620",1)</f>
        <v>=DISPIMG("ID_85D2ABBBA73D49ECA9C5D35593159620",1)</v>
      </c>
      <c r="D8" s="3" t="s">
        <v>116</v>
      </c>
      <c r="E8" s="4" t="s">
        <v>100</v>
      </c>
      <c r="F8" s="4" t="s">
        <v>117</v>
      </c>
      <c r="G8" s="4" t="s">
        <v>118</v>
      </c>
      <c r="H8" s="7" t="s">
        <v>107</v>
      </c>
      <c r="I8" s="3">
        <v>1</v>
      </c>
      <c r="J8" s="9" t="s">
        <v>119</v>
      </c>
    </row>
    <row r="9" ht="58" customHeight="1" spans="2:10">
      <c r="B9" s="3" t="s">
        <v>120</v>
      </c>
      <c r="C9" s="7" t="str">
        <f>_xlfn.DISPIMG("ID_00673CBB3CFA4338B827A186F27787B7",1)</f>
        <v>=DISPIMG("ID_00673CBB3CFA4338B827A186F27787B7",1)</v>
      </c>
      <c r="D9" s="3" t="s">
        <v>41</v>
      </c>
      <c r="E9" s="4" t="s">
        <v>100</v>
      </c>
      <c r="F9" s="4" t="s">
        <v>105</v>
      </c>
      <c r="G9" s="4" t="s">
        <v>121</v>
      </c>
      <c r="H9" s="7" t="s">
        <v>122</v>
      </c>
      <c r="I9" s="3">
        <v>1</v>
      </c>
      <c r="J9" s="9" t="s">
        <v>123</v>
      </c>
    </row>
    <row r="10" ht="58" customHeight="1" spans="2:10">
      <c r="B10" s="3" t="s">
        <v>124</v>
      </c>
      <c r="C10" s="7" t="str">
        <f>_xlfn.DISPIMG("ID_F05E47E95E8E45809094C09A34B01135",1)</f>
        <v>=DISPIMG("ID_F05E47E95E8E45809094C09A34B01135",1)</v>
      </c>
      <c r="D10" s="3" t="s">
        <v>41</v>
      </c>
      <c r="E10" s="4" t="s">
        <v>100</v>
      </c>
      <c r="F10" s="4" t="s">
        <v>105</v>
      </c>
      <c r="G10" s="4" t="s">
        <v>125</v>
      </c>
      <c r="H10" s="7" t="s">
        <v>126</v>
      </c>
      <c r="I10" s="3">
        <v>1</v>
      </c>
      <c r="J10" s="9" t="s">
        <v>127</v>
      </c>
    </row>
    <row r="11" ht="58" customHeight="1" spans="2:10">
      <c r="B11" s="3" t="s">
        <v>128</v>
      </c>
      <c r="C11" s="7" t="str">
        <f>_xlfn.DISPIMG("ID_096DC510C24E46B2A9AEA61B0A35ECE8",1)</f>
        <v>=DISPIMG("ID_096DC510C24E46B2A9AEA61B0A35ECE8",1)</v>
      </c>
      <c r="D11" s="3" t="s">
        <v>90</v>
      </c>
      <c r="E11" s="4" t="s">
        <v>91</v>
      </c>
      <c r="F11" s="4" t="s">
        <v>92</v>
      </c>
      <c r="G11" s="4" t="s">
        <v>93</v>
      </c>
      <c r="H11" s="7" t="s">
        <v>97</v>
      </c>
      <c r="I11" s="3">
        <v>4</v>
      </c>
      <c r="J11" s="9" t="s">
        <v>129</v>
      </c>
    </row>
  </sheetData>
  <mergeCells count="8">
    <mergeCell ref="F1:H1"/>
    <mergeCell ref="A1:A2"/>
    <mergeCell ref="B1:B2"/>
    <mergeCell ref="C1:C2"/>
    <mergeCell ref="D1:D2"/>
    <mergeCell ref="E1:E2"/>
    <mergeCell ref="I1:I2"/>
    <mergeCell ref="J1:J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7.14 草坪情侣</vt:lpstr>
      <vt:lpstr>7.16 城市夜景</vt:lpstr>
      <vt:lpstr>7.22 森系情书</vt:lpstr>
      <vt:lpstr>7.21 海边飞鸟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邢不更名___.</cp:lastModifiedBy>
  <dcterms:created xsi:type="dcterms:W3CDTF">2023-05-12T11:15:00Z</dcterms:created>
  <dcterms:modified xsi:type="dcterms:W3CDTF">2026-07-28T02:39:11Z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16E9BEEA6E304492BA88E156570425F3_12</vt:lpwstr>
  </property>
</Properties>
</file>