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lss\桌面\counts\2023年上半年\"/>
    </mc:Choice>
  </mc:AlternateContent>
  <xr:revisionPtr revIDLastSave="0" documentId="13_ncr:1_{1DDA0C4C-BDFD-41CC-8AEC-A233F3FF6021}" xr6:coauthVersionLast="47" xr6:coauthVersionMax="47" xr10:uidLastSave="{00000000-0000-0000-0000-000000000000}"/>
  <bookViews>
    <workbookView xWindow="-120" yWindow="-120" windowWidth="38640" windowHeight="21120" firstSheet="5" activeTab="5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电费" sheetId="6" r:id="rId7"/>
    <sheet name="计账" sheetId="3" r:id="rId8"/>
    <sheet name="未报销" sheetId="10" r:id="rId9"/>
    <sheet name="谭献劲" sheetId="7" r:id="rId10"/>
    <sheet name="记账 (零户)" sheetId="14" r:id="rId11"/>
    <sheet name="入账" sheetId="2" r:id="rId12"/>
    <sheet name="校服、作业本、课后服务支出" sheetId="5" r:id="rId13"/>
  </sheets>
  <definedNames>
    <definedName name="ExternalData_1" localSheetId="10" hidden="1">'记账 (零户)'!$A$1:$B$4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B7" i="3"/>
  <c r="B6" i="3"/>
  <c r="D17" i="3"/>
  <c r="B5" i="3"/>
  <c r="B3" i="3"/>
  <c r="B4" i="3"/>
  <c r="B7" i="7"/>
  <c r="D6" i="3"/>
  <c r="D4" i="3"/>
  <c r="B2" i="3" l="1"/>
  <c r="D5" i="3" s="1"/>
  <c r="D7" i="3" s="1"/>
  <c r="D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<sst xmlns="http://schemas.openxmlformats.org/spreadsheetml/2006/main" count="485" uniqueCount="197">
  <si>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</si>
  <si>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</si>
  <si>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</si>
  <si>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</si>
  <si>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</si>
  <si>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</si>
  <si>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</si>
  <si>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</si>
  <si>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</si>
  <si>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</si>
  <si>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</si>
  <si>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</si>
  <si>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</si>
  <si>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</si>
  <si>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</si>
  <si>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</si>
  <si>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</si>
  <si>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</si>
  <si>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</si>
  <si>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</si>
  <si>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</si>
  <si>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</si>
  <si>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</si>
  <si>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</si>
  <si>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</si>
  <si>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</si>
  <si>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</si>
  <si>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</si>
  <si>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</si>
  <si>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</si>
  <si>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</si>
  <si>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</si>
  <si>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</si>
  <si>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</si>
  <si>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</si>
  <si>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</si>
  <si>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</si>
  <si>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</si>
  <si>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</si>
  <si>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</si>
  <si>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</si>
  <si>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</si>
  <si>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</si>
  <si>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</si>
  <si>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</si>
  <si>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</si>
  <si>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</si>
  <si>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</si>
  <si>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</si>
  <si>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</si>
  <si>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</si>
  <si>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</si>
  <si>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</si>
  <si>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</si>
  <si>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</si>
  <si>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</si>
  <si>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</si>
  <si>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</si>
  <si>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</si>
  <si>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</si>
  <si>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</si>
  <si>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</si>
  <si>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</si>
  <si>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</si>
  <si>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</si>
  <si>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</si>
  <si>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</si>
  <si>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</si>
  <si>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</si>
  <si>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</si>
  <si>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</si>
  <si>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</si>
  <si>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</si>
  <si>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</si>
  <si>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</si>
  <si>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</si>
  <si>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</si>
  <si>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</si>
  <si>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</si>
  <si>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</si>
  <si>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</si>
  <si>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</si>
  <si>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</si>
  <si>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</si>
  <si>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</si>
  <si>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</si>
  <si>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</si>
  <si>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</si>
  <si>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</si>
  <si>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</si>
  <si>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</si>
  <si>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</si>
  <si>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</si>
  <si>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</si>
  <si>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</si>
  <si>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</si>
  <si>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</si>
  <si>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</si>
  <si>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</si>
  <si>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</si>
  <si>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</si>
  <si>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</si>
  <si>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</si>
  <si>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</si>
  <si>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</si>
  <si>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</si>
  <si>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</si>
  <si>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</si>
  <si>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</si>
  <si>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</si>
  <si>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</si>
  <si>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</si>
  <si>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</si>
  <si>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</si>
  <si>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</si>
  <si>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</si>
  <si>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</si>
  <si>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</si>
  <si>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</si>
  <si>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</si>
  <si>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</si>
  <si>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</si>
  <si>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</si>
  <si>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</si>
  <si>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</si>
  <si>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</si>
  <si>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</si>
  <si>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</si>
  <si>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</si>
  <si>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</si>
  <si>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</si>
  <si>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</si>
  <si>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</si>
  <si>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</si>
  <si>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</si>
  <si>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</si>
  <si>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</si>
  <si>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</si>
  <si>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</si>
  <si>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</si>
  <si>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</si>
  <si>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</si>
  <si>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</si>
  <si>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</si>
  <si>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</si>
  <si>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</si>
  <si>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</si>
  <si>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</si>
  <si>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</si>
  <si>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</si>
  <si>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Column1</t>
  </si>
  <si>
    <t>Column2</t>
  </si>
  <si>
    <t>总收入</t>
  </si>
  <si>
    <t>总支出</t>
  </si>
  <si>
    <t>剩余</t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</si>
  <si>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</si>
  <si>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</si>
  <si>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</si>
  <si>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</si>
  <si>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</si>
  <si>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</si>
  <si>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</si>
  <si>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</si>
  <si>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</si>
  <si>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</si>
  <si>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</si>
  <si>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</si>
  <si>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</si>
  <si>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</si>
  <si>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</si>
  <si>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</si>
  <si>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</si>
  <si>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</si>
  <si>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</si>
  <si>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</si>
  <si>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</si>
  <si>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</si>
  <si>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</si>
  <si>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</si>
  <si>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</si>
  <si>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</si>
  <si>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</si>
  <si>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饭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</si>
  <si>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</si>
  <si>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</si>
  <si>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</si>
  <si>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饭（翁封贵、李树帅、林庆东、殷堪丰、陈久府、毛文英）</t>
    <phoneticPr fontId="3" type="noConversion"/>
  </si>
  <si>
    <t>两箱椰子水+一包烟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</si>
  <si>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</si>
  <si>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</si>
  <si>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</si>
  <si>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</si>
  <si>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6.30每个老师100*20</t>
    <phoneticPr fontId="3" type="noConversion"/>
  </si>
  <si>
    <t>六年级监考中午午餐费用</t>
    <phoneticPr fontId="3" type="noConversion"/>
  </si>
  <si>
    <t>饭（台风</t>
    <phoneticPr fontId="3" type="noConversion"/>
  </si>
  <si>
    <t>聚雅早茶</t>
    <phoneticPr fontId="3" type="noConversion"/>
  </si>
  <si>
    <t>安保工具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</si>
</sst>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6" fontId="13" fillId="7" borderId="1" xfId="3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E475D-61DC-48A0-A696-C253CBF80B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5F296-51C3-4608-8CB8-12DF83FCA3B5}" name="表_记账__2" displayName="表_记账__2" ref="A1:B4" tableType="queryTable" totalsRowShown="0">
  <autoFilter ref="A1:B4" xr:uid="{49D5F296-51C3-4608-8CB8-12DF83FCA3B5}"/>
  <tableColumns count="2">
    <tableColumn id="1" xr3:uid="{D9CAB404-31B3-44B1-B04A-78107B742F10}" uniqueName="1" name="Column1" queryTableFieldId="1" dataDxfId="17"/>
    <tableColumn id="2" xr3:uid="{B026175B-C189-4EA0-9523-A6190F2005E6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5" totalsRowShown="0" headerRowDxfId="16" dataDxfId="15">
  <autoFilter ref="A1:C1048575" xr:uid="{8F1A52E7-958E-4FB1-9091-5A71B9B80E78}"/>
  <tableColumns count="3">
    <tableColumn id="1" xr3:uid="{35EE0FFE-F40C-44A3-B76C-56DC49B2C7BE}" name="时间" dataDxfId="14"/>
    <tableColumn id="2" xr3:uid="{8B7BA3DA-9FD2-4387-BDE3-D519ECE1BA93}" name="金额" dataDxfId="13"/>
    <tableColumn id="3" xr3:uid="{52E8B356-AA7A-4F9B-BA45-D04E2017228B}" name="备注" dataDxfId="12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6" totalsRowShown="0" headerRowDxfId="39" headerRowBorderDxfId="38">
  <autoFilter ref="A1:J1048576" xr:uid="{6898697A-9F57-4B85-BA3E-C1A803E18ED8}"/>
  <sortState xmlns:xlrd2="http://schemas.microsoft.com/office/spreadsheetml/2017/richdata2" ref="A2:J7">
    <sortCondition ref="B1:B1048576"/>
  </sortState>
  <tableColumns count="10">
    <tableColumn id="1" xr3:uid="{6A974B50-A917-4B04-808C-1B8AFF5BC6E2}" name="序号"/>
    <tableColumn id="2" xr3:uid="{183CDFA0-FAE6-4F38-896B-1F3E8CBA5554}" name="时间" dataDxfId="37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32" dataDxfId="31">
  <autoFilter ref="A1:D1048576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2"/>
  <cols>
    <col min="1" max="1" width="12.875" style="7" customWidth="1"/>
    <col min="2" max="2" width="12.875" style="13" bestFit="1" customWidth="1"/>
    <col min="3" max="3" width="12.875" style="1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4" bestFit="1" customWidth="1"/>
    <col min="9" max="9" width="8.625" style="3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2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2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2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2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2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2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2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2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2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2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2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2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2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2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2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2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2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2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2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2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2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2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2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2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2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2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2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2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2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0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.25" x14ac:dyDescent="0.2"/>
  <cols>
    <col min="1" max="1" width="12.5" style="3" bestFit="1" customWidth="1"/>
    <col min="2" max="2" width="8.625" style="3"/>
  </cols>
  <sheetData>
    <row r="1" spans="1:3" x14ac:dyDescent="0.2">
      <c r="A1" s="3" t="s">
        <v>76</v>
      </c>
      <c r="B1" s="3" t="s">
        <v>8</v>
      </c>
      <c r="C1" s="3" t="s">
        <v>189</v>
      </c>
    </row>
    <row r="2" spans="1:3" x14ac:dyDescent="0.2">
      <c r="A2" s="3" t="s">
        <v>64</v>
      </c>
      <c r="B2" s="3">
        <v>1250</v>
      </c>
      <c r="C2" s="3" t="s">
        <v>188</v>
      </c>
    </row>
    <row r="3" spans="1:3" x14ac:dyDescent="0.2">
      <c r="A3" s="3" t="s">
        <v>77</v>
      </c>
      <c r="B3" s="3">
        <v>833</v>
      </c>
      <c r="C3" s="3" t="s">
        <v>188</v>
      </c>
    </row>
    <row r="4" spans="1:3" x14ac:dyDescent="0.2">
      <c r="A4" s="3" t="s">
        <v>78</v>
      </c>
      <c r="B4" s="3">
        <v>50</v>
      </c>
      <c r="C4" s="3" t="s">
        <v>190</v>
      </c>
    </row>
    <row r="5" spans="1:3" x14ac:dyDescent="0.2">
      <c r="A5" s="3" t="s">
        <v>79</v>
      </c>
      <c r="B5" s="3">
        <v>204</v>
      </c>
      <c r="C5" s="3" t="s">
        <v>188</v>
      </c>
    </row>
    <row r="6" spans="1:3" x14ac:dyDescent="0.2">
      <c r="C6" s="3"/>
    </row>
    <row r="7" spans="1:3" x14ac:dyDescent="0.2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FD08-F8CC-4723-851A-4EC20DE3AA99}">
  <dimension ref="A1:B4"/>
  <sheetViews>
    <sheetView workbookViewId="0">
      <selection activeCell="H9" sqref="H9"/>
    </sheetView>
  </sheetViews>
  <sheetFormatPr defaultRowHeight="14.25" x14ac:dyDescent="0.2"/>
  <cols>
    <col min="1" max="2" width="10.75" bestFit="1" customWidth="1"/>
  </cols>
  <sheetData>
    <row r="1" spans="1:2" x14ac:dyDescent="0.2">
      <c r="A1" t="s">
        <v>150</v>
      </c>
      <c r="B1" t="s">
        <v>151</v>
      </c>
    </row>
    <row r="2" spans="1:2" x14ac:dyDescent="0.2">
      <c r="A2" t="s">
        <v>152</v>
      </c>
      <c r="B2">
        <v>20720</v>
      </c>
    </row>
    <row r="3" spans="1:2" x14ac:dyDescent="0.2">
      <c r="A3" t="s">
        <v>153</v>
      </c>
      <c r="B3">
        <v>9390</v>
      </c>
    </row>
    <row r="4" spans="1:2" x14ac:dyDescent="0.2">
      <c r="A4" t="s">
        <v>154</v>
      </c>
      <c r="B4">
        <v>11330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9"/>
  <sheetViews>
    <sheetView workbookViewId="0">
      <selection activeCell="G12" sqref="G12"/>
    </sheetView>
  </sheetViews>
  <sheetFormatPr defaultRowHeight="14.25" x14ac:dyDescent="0.2"/>
  <cols>
    <col min="1" max="1" width="11.125" style="13" bestFit="1" customWidth="1"/>
    <col min="2" max="2" width="12.125" style="4" bestFit="1" customWidth="1"/>
    <col min="3" max="3" width="34.375" style="3" bestFit="1" customWidth="1"/>
  </cols>
  <sheetData>
    <row r="1" spans="1:3" x14ac:dyDescent="0.2">
      <c r="A1" s="13" t="s">
        <v>0</v>
      </c>
      <c r="B1" s="4" t="s">
        <v>8</v>
      </c>
      <c r="C1" s="3" t="s">
        <v>5</v>
      </c>
    </row>
    <row r="2" spans="1:3" x14ac:dyDescent="0.2">
      <c r="A2" s="13">
        <v>44972</v>
      </c>
      <c r="B2" s="4">
        <v>1512</v>
      </c>
      <c r="C2" s="3" t="s">
        <v>41</v>
      </c>
    </row>
    <row r="3" spans="1:3" x14ac:dyDescent="0.2">
      <c r="A3" s="13">
        <v>44965</v>
      </c>
      <c r="B3" s="4">
        <v>196310</v>
      </c>
      <c r="C3" s="3" t="s">
        <v>43</v>
      </c>
    </row>
    <row r="4" spans="1:3" x14ac:dyDescent="0.2">
      <c r="A4" s="13">
        <v>44978</v>
      </c>
      <c r="B4" s="4">
        <v>7000</v>
      </c>
      <c r="C4" s="3" t="s">
        <v>52</v>
      </c>
    </row>
    <row r="5" spans="1:3" x14ac:dyDescent="0.2">
      <c r="A5" s="13">
        <v>44984</v>
      </c>
      <c r="B5" s="4">
        <v>10000</v>
      </c>
      <c r="C5" s="3" t="s">
        <v>61</v>
      </c>
    </row>
    <row r="6" spans="1:3" x14ac:dyDescent="0.2">
      <c r="A6" s="13">
        <v>45085</v>
      </c>
      <c r="B6" s="41">
        <v>11330</v>
      </c>
      <c r="C6" s="3" t="s">
        <v>155</v>
      </c>
    </row>
    <row r="7" spans="1:3" x14ac:dyDescent="0.2">
      <c r="A7" s="13">
        <v>45113</v>
      </c>
      <c r="B7" s="4">
        <v>4400</v>
      </c>
      <c r="C7" s="3" t="s">
        <v>175</v>
      </c>
    </row>
    <row r="8" spans="1:3" x14ac:dyDescent="0.2">
      <c r="A8" s="13">
        <v>45115</v>
      </c>
      <c r="B8" s="4">
        <v>13654</v>
      </c>
      <c r="C8" s="3" t="s">
        <v>155</v>
      </c>
    </row>
    <row r="9" spans="1:3" x14ac:dyDescent="0.2">
      <c r="B9" s="4">
        <v>2000</v>
      </c>
      <c r="C9" s="3" t="s">
        <v>192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.25" x14ac:dyDescent="0.2"/>
  <cols>
    <col min="1" max="1" width="12.375" bestFit="1" customWidth="1"/>
    <col min="2" max="2" width="12.125" style="28" bestFit="1" customWidth="1"/>
  </cols>
  <sheetData>
    <row r="1" spans="1:2" x14ac:dyDescent="0.2">
      <c r="A1" t="s">
        <v>10</v>
      </c>
      <c r="B1" s="28" t="s">
        <v>8</v>
      </c>
    </row>
    <row r="2" spans="1:2" x14ac:dyDescent="0.2">
      <c r="A2" t="s">
        <v>63</v>
      </c>
      <c r="B2" s="28">
        <v>33468</v>
      </c>
    </row>
    <row r="3" spans="1:2" x14ac:dyDescent="0.2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.25" x14ac:dyDescent="0.2"/>
  <cols>
    <col min="1" max="1" width="8.625" style="3"/>
    <col min="2" max="2" width="13.875" style="7" bestFit="1" customWidth="1"/>
    <col min="3" max="3" width="35.875" style="3" bestFit="1" customWidth="1"/>
    <col min="4" max="4" width="36.625" style="3" bestFit="1" customWidth="1"/>
    <col min="5" max="6" width="8.625" style="3"/>
    <col min="7" max="7" width="12.125" style="4" bestFit="1" customWidth="1"/>
    <col min="8" max="8" width="12.125" style="4" customWidth="1"/>
    <col min="9" max="9" width="8.625" style="3"/>
  </cols>
  <sheetData>
    <row r="1" spans="1:9" s="3" customFormat="1" ht="15" thickBot="1" x14ac:dyDescent="0.2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2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2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2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2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2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2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2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2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2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2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2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2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2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2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2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2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2">
      <c r="A18" s="3">
        <v>17</v>
      </c>
      <c r="B18" s="34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2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2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2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2">
      <c r="A22" s="3">
        <v>21</v>
      </c>
      <c r="B22" s="7">
        <v>45014</v>
      </c>
      <c r="D22" s="3" t="s">
        <v>113</v>
      </c>
      <c r="G22" s="4">
        <v>310</v>
      </c>
      <c r="H22" s="3" t="s">
        <v>88</v>
      </c>
    </row>
    <row r="23" spans="1:9" x14ac:dyDescent="0.2">
      <c r="A23" s="3">
        <v>22</v>
      </c>
      <c r="B23" s="7">
        <v>45015</v>
      </c>
      <c r="D23" s="3" t="s">
        <v>120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9" priority="1" operator="equal">
      <formula>"否"</formula>
    </cfRule>
  </conditionalFormatting>
  <conditionalFormatting sqref="H2:H23">
    <cfRule type="containsText" dxfId="8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45019</v>
      </c>
      <c r="C2" s="13" t="s">
        <v>118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2">
      <c r="A3" s="3">
        <v>2</v>
      </c>
      <c r="B3" s="7">
        <v>45019</v>
      </c>
      <c r="C3" s="13" t="s">
        <v>118</v>
      </c>
      <c r="D3" s="3" t="s">
        <v>14</v>
      </c>
      <c r="E3" s="3" t="s">
        <v>109</v>
      </c>
      <c r="H3" s="3">
        <v>42</v>
      </c>
      <c r="I3" s="3" t="s">
        <v>88</v>
      </c>
    </row>
    <row r="4" spans="1:10" x14ac:dyDescent="0.2">
      <c r="A4" s="3">
        <v>3</v>
      </c>
      <c r="B4" s="7">
        <v>45020</v>
      </c>
      <c r="C4" s="13" t="s">
        <v>118</v>
      </c>
      <c r="E4" s="3" t="s">
        <v>110</v>
      </c>
      <c r="H4" s="3">
        <v>476</v>
      </c>
      <c r="I4" s="3" t="s">
        <v>88</v>
      </c>
    </row>
    <row r="5" spans="1:10" x14ac:dyDescent="0.2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2">
      <c r="A6" s="3">
        <v>5</v>
      </c>
      <c r="B6" s="7">
        <v>45027</v>
      </c>
      <c r="C6" s="13" t="s">
        <v>118</v>
      </c>
      <c r="D6" s="3" t="s">
        <v>26</v>
      </c>
      <c r="E6" s="3" t="s">
        <v>111</v>
      </c>
      <c r="H6" s="3">
        <v>630</v>
      </c>
      <c r="I6" s="3" t="s">
        <v>88</v>
      </c>
    </row>
    <row r="7" spans="1:10" x14ac:dyDescent="0.2">
      <c r="A7" s="3">
        <v>6</v>
      </c>
      <c r="B7" s="7">
        <v>45028</v>
      </c>
      <c r="C7" s="13" t="s">
        <v>106</v>
      </c>
      <c r="E7" s="3" t="s">
        <v>112</v>
      </c>
      <c r="H7" s="3">
        <v>200</v>
      </c>
      <c r="I7" s="3" t="s">
        <v>88</v>
      </c>
    </row>
    <row r="8" spans="1:10" x14ac:dyDescent="0.2">
      <c r="A8" s="3">
        <v>7</v>
      </c>
      <c r="B8" s="7">
        <v>45029</v>
      </c>
      <c r="C8" s="13" t="s">
        <v>118</v>
      </c>
      <c r="D8" s="3" t="s">
        <v>115</v>
      </c>
      <c r="E8" s="3" t="s">
        <v>114</v>
      </c>
      <c r="H8" s="3">
        <v>1000</v>
      </c>
      <c r="I8" s="3" t="s">
        <v>88</v>
      </c>
    </row>
    <row r="9" spans="1:10" x14ac:dyDescent="0.2">
      <c r="A9" s="3">
        <v>8</v>
      </c>
      <c r="B9" s="7">
        <v>45033</v>
      </c>
      <c r="C9" s="13" t="s">
        <v>119</v>
      </c>
      <c r="D9" s="3" t="s">
        <v>116</v>
      </c>
      <c r="E9" s="3" t="s">
        <v>117</v>
      </c>
      <c r="H9" s="3">
        <v>30</v>
      </c>
      <c r="I9" s="3" t="s">
        <v>88</v>
      </c>
    </row>
    <row r="10" spans="1:10" x14ac:dyDescent="0.2">
      <c r="A10" s="3">
        <v>9</v>
      </c>
      <c r="B10" s="7">
        <v>45037</v>
      </c>
      <c r="C10" s="13" t="s">
        <v>118</v>
      </c>
      <c r="E10" s="3" t="s">
        <v>122</v>
      </c>
      <c r="H10" s="3">
        <v>170</v>
      </c>
      <c r="I10" s="3" t="s">
        <v>88</v>
      </c>
    </row>
    <row r="11" spans="1:10" x14ac:dyDescent="0.2">
      <c r="A11" s="3">
        <v>10</v>
      </c>
      <c r="B11" s="7">
        <v>45039</v>
      </c>
      <c r="C11" s="13" t="s">
        <v>118</v>
      </c>
      <c r="D11" s="3" t="s">
        <v>14</v>
      </c>
      <c r="E11" s="3" t="s">
        <v>121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2">
      <c r="A12" s="3">
        <v>11</v>
      </c>
      <c r="B12" s="7">
        <v>45039</v>
      </c>
      <c r="C12" s="13" t="s">
        <v>118</v>
      </c>
      <c r="E12" s="3" t="s">
        <v>123</v>
      </c>
      <c r="H12" s="3">
        <v>200</v>
      </c>
      <c r="I12" s="3" t="s">
        <v>88</v>
      </c>
    </row>
    <row r="13" spans="1:10" x14ac:dyDescent="0.2">
      <c r="A13" s="3">
        <v>12</v>
      </c>
      <c r="B13" s="7">
        <v>45041</v>
      </c>
      <c r="C13" s="13" t="s">
        <v>118</v>
      </c>
      <c r="E13" s="3" t="s">
        <v>124</v>
      </c>
      <c r="H13" s="3">
        <v>500</v>
      </c>
      <c r="I13" s="3" t="s">
        <v>88</v>
      </c>
    </row>
    <row r="14" spans="1:10" x14ac:dyDescent="0.2">
      <c r="A14" s="3">
        <v>13</v>
      </c>
      <c r="B14" s="7">
        <v>45041</v>
      </c>
      <c r="C14" s="13" t="s">
        <v>118</v>
      </c>
      <c r="E14" s="3" t="s">
        <v>125</v>
      </c>
      <c r="H14" s="3">
        <v>581</v>
      </c>
      <c r="I14" s="3" t="s">
        <v>88</v>
      </c>
    </row>
    <row r="15" spans="1:10" x14ac:dyDescent="0.2">
      <c r="A15" s="3">
        <v>14</v>
      </c>
      <c r="B15" s="7">
        <v>45042</v>
      </c>
      <c r="C15" s="13" t="s">
        <v>118</v>
      </c>
      <c r="E15" s="3" t="s">
        <v>128</v>
      </c>
      <c r="H15" s="3">
        <v>225</v>
      </c>
      <c r="I15" s="3" t="s">
        <v>88</v>
      </c>
    </row>
    <row r="16" spans="1:10" x14ac:dyDescent="0.2">
      <c r="A16" s="3">
        <v>15</v>
      </c>
      <c r="B16" s="7">
        <v>45043</v>
      </c>
      <c r="C16" s="13" t="s">
        <v>129</v>
      </c>
      <c r="D16" s="3" t="s">
        <v>14</v>
      </c>
      <c r="E16" s="3" t="s">
        <v>126</v>
      </c>
      <c r="H16" s="3">
        <v>150</v>
      </c>
      <c r="I16" s="3" t="s">
        <v>88</v>
      </c>
    </row>
    <row r="17" spans="1:9" x14ac:dyDescent="0.2">
      <c r="A17" s="3">
        <v>16</v>
      </c>
      <c r="B17" s="7">
        <v>45043</v>
      </c>
      <c r="C17" s="13" t="s">
        <v>118</v>
      </c>
      <c r="E17" s="3" t="s">
        <v>127</v>
      </c>
      <c r="H17" s="3">
        <v>600</v>
      </c>
      <c r="I17" s="3" t="s">
        <v>88</v>
      </c>
    </row>
    <row r="18" spans="1:9" x14ac:dyDescent="0.2">
      <c r="A18" s="3">
        <v>17</v>
      </c>
      <c r="B18" s="7">
        <v>45043</v>
      </c>
      <c r="C18" s="13" t="s">
        <v>118</v>
      </c>
      <c r="D18" s="3" t="s">
        <v>14</v>
      </c>
      <c r="E18" s="3" t="s">
        <v>130</v>
      </c>
      <c r="H18" s="3">
        <v>90</v>
      </c>
      <c r="I18" s="3" t="s">
        <v>88</v>
      </c>
    </row>
  </sheetData>
  <phoneticPr fontId="3" type="noConversion"/>
  <conditionalFormatting sqref="I1:I18">
    <cfRule type="cellIs" dxfId="7" priority="1" operator="equal">
      <formula>"否"</formula>
    </cfRule>
  </conditionalFormatting>
  <conditionalFormatting sqref="I2:I18">
    <cfRule type="containsText" dxfId="6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A2" sqref="A2:A15"/>
    </sheetView>
  </sheetViews>
  <sheetFormatPr defaultColWidth="8.625"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39.875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  <col min="11" max="16384" width="8.625" style="3"/>
  </cols>
  <sheetData>
    <row r="1" spans="1:10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45050</v>
      </c>
      <c r="C2" s="3" t="s">
        <v>104</v>
      </c>
      <c r="D2" s="3" t="s">
        <v>14</v>
      </c>
      <c r="E2" s="3" t="s">
        <v>132</v>
      </c>
      <c r="H2" s="3">
        <v>90</v>
      </c>
      <c r="I2" s="11" t="s">
        <v>88</v>
      </c>
    </row>
    <row r="3" spans="1:10" x14ac:dyDescent="0.2">
      <c r="A3" s="3">
        <v>2</v>
      </c>
      <c r="B3" s="7">
        <v>45051</v>
      </c>
      <c r="C3" s="3" t="s">
        <v>104</v>
      </c>
      <c r="D3" s="3" t="s">
        <v>14</v>
      </c>
      <c r="E3" s="3" t="s">
        <v>135</v>
      </c>
      <c r="H3" s="3">
        <v>243</v>
      </c>
      <c r="I3" s="11" t="s">
        <v>88</v>
      </c>
    </row>
    <row r="4" spans="1:10" x14ac:dyDescent="0.2">
      <c r="A4" s="3">
        <v>3</v>
      </c>
      <c r="B4" s="7">
        <v>45051</v>
      </c>
      <c r="C4" s="3" t="s">
        <v>104</v>
      </c>
      <c r="D4" s="3" t="s">
        <v>14</v>
      </c>
      <c r="E4" s="3" t="s">
        <v>135</v>
      </c>
      <c r="H4" s="3">
        <v>168</v>
      </c>
      <c r="I4" s="11" t="s">
        <v>88</v>
      </c>
    </row>
    <row r="5" spans="1:10" x14ac:dyDescent="0.2">
      <c r="A5" s="3">
        <v>4</v>
      </c>
      <c r="B5" s="7">
        <v>45052</v>
      </c>
      <c r="C5" s="3" t="s">
        <v>104</v>
      </c>
      <c r="D5" s="3" t="s">
        <v>14</v>
      </c>
      <c r="E5" s="3" t="s">
        <v>135</v>
      </c>
      <c r="H5" s="3">
        <v>307</v>
      </c>
      <c r="I5" s="11" t="s">
        <v>88</v>
      </c>
    </row>
    <row r="6" spans="1:10" x14ac:dyDescent="0.2">
      <c r="A6" s="3">
        <v>5</v>
      </c>
      <c r="B6" s="7">
        <v>45052</v>
      </c>
      <c r="C6" s="3" t="s">
        <v>104</v>
      </c>
      <c r="D6" s="3" t="s">
        <v>115</v>
      </c>
      <c r="E6" s="3" t="s">
        <v>137</v>
      </c>
      <c r="H6" s="3">
        <v>64</v>
      </c>
      <c r="I6" s="11" t="s">
        <v>88</v>
      </c>
    </row>
    <row r="7" spans="1:10" x14ac:dyDescent="0.2">
      <c r="A7" s="3">
        <v>6</v>
      </c>
      <c r="B7" s="7">
        <v>45054</v>
      </c>
      <c r="C7" s="3" t="s">
        <v>136</v>
      </c>
      <c r="D7" s="3" t="s">
        <v>14</v>
      </c>
      <c r="E7" s="3" t="s">
        <v>134</v>
      </c>
      <c r="H7" s="3">
        <v>65</v>
      </c>
      <c r="I7" s="11" t="s">
        <v>88</v>
      </c>
    </row>
    <row r="8" spans="1:10" x14ac:dyDescent="0.2">
      <c r="A8" s="3">
        <v>7</v>
      </c>
      <c r="B8" s="7">
        <v>45054</v>
      </c>
      <c r="C8" s="3" t="s">
        <v>104</v>
      </c>
      <c r="D8" s="3" t="s">
        <v>14</v>
      </c>
      <c r="E8" s="3" t="s">
        <v>133</v>
      </c>
      <c r="H8" s="3">
        <v>1113</v>
      </c>
      <c r="I8" s="11" t="s">
        <v>88</v>
      </c>
    </row>
    <row r="9" spans="1:10" x14ac:dyDescent="0.2">
      <c r="A9" s="3">
        <v>8</v>
      </c>
      <c r="B9" s="7">
        <v>45055</v>
      </c>
      <c r="C9" s="3" t="s">
        <v>104</v>
      </c>
      <c r="D9" s="3" t="s">
        <v>138</v>
      </c>
      <c r="E9" s="3" t="s">
        <v>139</v>
      </c>
      <c r="H9" s="3">
        <v>70</v>
      </c>
      <c r="I9" s="11" t="s">
        <v>88</v>
      </c>
    </row>
    <row r="10" spans="1:10" x14ac:dyDescent="0.2">
      <c r="A10" s="3">
        <v>9</v>
      </c>
      <c r="B10" s="7">
        <v>45057</v>
      </c>
      <c r="C10" s="3" t="s">
        <v>104</v>
      </c>
      <c r="D10" s="3" t="s">
        <v>115</v>
      </c>
      <c r="E10" s="3" t="s">
        <v>143</v>
      </c>
      <c r="H10" s="3">
        <v>48</v>
      </c>
      <c r="I10" s="11" t="s">
        <v>88</v>
      </c>
    </row>
    <row r="11" spans="1:10" x14ac:dyDescent="0.2">
      <c r="A11" s="3">
        <v>10</v>
      </c>
      <c r="B11" s="7">
        <v>45061</v>
      </c>
      <c r="C11" s="3" t="s">
        <v>104</v>
      </c>
      <c r="D11" s="3" t="s">
        <v>14</v>
      </c>
      <c r="E11" s="3" t="s">
        <v>142</v>
      </c>
      <c r="H11" s="3">
        <v>33</v>
      </c>
      <c r="I11" s="11" t="s">
        <v>88</v>
      </c>
    </row>
    <row r="12" spans="1:10" x14ac:dyDescent="0.2">
      <c r="A12" s="3">
        <v>11</v>
      </c>
      <c r="B12" s="7">
        <v>45062</v>
      </c>
      <c r="C12" s="3" t="s">
        <v>104</v>
      </c>
      <c r="D12" s="3" t="s">
        <v>14</v>
      </c>
      <c r="E12" s="3" t="s">
        <v>141</v>
      </c>
      <c r="H12" s="3">
        <v>225</v>
      </c>
      <c r="I12" s="11" t="s">
        <v>88</v>
      </c>
    </row>
    <row r="13" spans="1:10" x14ac:dyDescent="0.2">
      <c r="A13" s="3">
        <v>12</v>
      </c>
      <c r="B13" s="7">
        <v>45063</v>
      </c>
      <c r="C13" s="3" t="s">
        <v>104</v>
      </c>
      <c r="D13" s="3" t="s">
        <v>14</v>
      </c>
      <c r="E13" s="3" t="s">
        <v>140</v>
      </c>
      <c r="H13" s="3">
        <v>257</v>
      </c>
      <c r="I13" s="11" t="s">
        <v>88</v>
      </c>
    </row>
    <row r="14" spans="1:10" x14ac:dyDescent="0.2">
      <c r="A14" s="3">
        <v>13</v>
      </c>
      <c r="B14" s="7">
        <v>45069</v>
      </c>
      <c r="C14" s="3" t="s">
        <v>104</v>
      </c>
      <c r="D14" s="3" t="s">
        <v>14</v>
      </c>
      <c r="E14" s="3" t="s">
        <v>144</v>
      </c>
      <c r="H14" s="3">
        <v>1343</v>
      </c>
      <c r="I14" s="11" t="s">
        <v>88</v>
      </c>
    </row>
    <row r="15" spans="1:10" x14ac:dyDescent="0.2">
      <c r="A15" s="3">
        <v>14</v>
      </c>
      <c r="B15" s="7">
        <v>45076</v>
      </c>
      <c r="C15" s="3" t="s">
        <v>104</v>
      </c>
      <c r="D15" s="3" t="s">
        <v>14</v>
      </c>
      <c r="E15" s="3" t="s">
        <v>146</v>
      </c>
      <c r="H15" s="3">
        <v>150</v>
      </c>
      <c r="I15" s="11" t="s">
        <v>88</v>
      </c>
    </row>
  </sheetData>
  <phoneticPr fontId="3" type="noConversion"/>
  <conditionalFormatting sqref="I1:I15">
    <cfRule type="cellIs" dxfId="5" priority="3" operator="equal">
      <formula>"否"</formula>
    </cfRule>
  </conditionalFormatting>
  <conditionalFormatting sqref="I2:I15">
    <cfRule type="containsText" dxfId="4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7" workbookViewId="0">
      <selection activeCell="H2" sqref="H2:H24"/>
    </sheetView>
  </sheetViews>
  <sheetFormatPr defaultRowHeight="14.25" x14ac:dyDescent="0.2"/>
  <cols>
    <col min="1" max="1" width="9" style="3" bestFit="1" customWidth="1"/>
    <col min="2" max="2" width="12.875" style="40" bestFit="1" customWidth="1"/>
    <col min="3" max="3" width="9" style="3" bestFit="1" customWidth="1"/>
    <col min="4" max="4" width="10.875" style="3" bestFit="1" customWidth="1"/>
    <col min="5" max="5" width="64.375" style="3" bestFit="1" customWidth="1"/>
    <col min="6" max="7" width="9" style="3" bestFit="1" customWidth="1"/>
    <col min="8" max="8" width="12.625" style="4" bestFit="1" customWidth="1"/>
    <col min="9" max="9" width="12.625" style="3" bestFit="1" customWidth="1"/>
    <col min="10" max="10" width="9" style="3" bestFit="1" customWidth="1"/>
  </cols>
  <sheetData>
    <row r="1" spans="1:10" s="3" customFormat="1" ht="15" thickBot="1" x14ac:dyDescent="0.2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40">
        <v>45079</v>
      </c>
      <c r="D2" s="3" t="s">
        <v>14</v>
      </c>
      <c r="E2" s="3" t="s">
        <v>145</v>
      </c>
      <c r="H2" s="4">
        <v>197.9</v>
      </c>
    </row>
    <row r="3" spans="1:10" x14ac:dyDescent="0.2">
      <c r="A3" s="3">
        <v>2</v>
      </c>
      <c r="B3" s="40">
        <v>45085</v>
      </c>
      <c r="D3" s="3" t="s">
        <v>14</v>
      </c>
      <c r="E3" s="3" t="s">
        <v>147</v>
      </c>
      <c r="H3" s="4">
        <v>65</v>
      </c>
    </row>
    <row r="4" spans="1:10" x14ac:dyDescent="0.2">
      <c r="A4" s="3">
        <v>3</v>
      </c>
      <c r="B4" s="40">
        <v>45085</v>
      </c>
      <c r="D4" s="3" t="s">
        <v>14</v>
      </c>
      <c r="E4" s="3" t="s">
        <v>163</v>
      </c>
      <c r="H4" s="4">
        <v>210</v>
      </c>
    </row>
    <row r="5" spans="1:10" x14ac:dyDescent="0.2">
      <c r="A5" s="3">
        <v>4</v>
      </c>
      <c r="B5" s="40">
        <v>45085</v>
      </c>
      <c r="D5" s="3" t="s">
        <v>14</v>
      </c>
      <c r="E5" s="3" t="s">
        <v>148</v>
      </c>
      <c r="H5" s="4">
        <v>154</v>
      </c>
    </row>
    <row r="6" spans="1:10" x14ac:dyDescent="0.2">
      <c r="A6" s="3">
        <v>5</v>
      </c>
      <c r="B6" s="40">
        <v>45085</v>
      </c>
      <c r="D6" s="3" t="s">
        <v>14</v>
      </c>
      <c r="E6" s="3" t="s">
        <v>149</v>
      </c>
      <c r="H6" s="4">
        <v>89</v>
      </c>
    </row>
    <row r="7" spans="1:10" x14ac:dyDescent="0.2">
      <c r="A7" s="3">
        <v>6</v>
      </c>
      <c r="B7" s="40">
        <v>45088</v>
      </c>
      <c r="D7" s="3" t="s">
        <v>14</v>
      </c>
      <c r="E7" s="3" t="s">
        <v>156</v>
      </c>
      <c r="H7" s="4">
        <v>126</v>
      </c>
    </row>
    <row r="8" spans="1:10" x14ac:dyDescent="0.2">
      <c r="A8" s="3">
        <v>7</v>
      </c>
      <c r="B8" s="40">
        <v>45089</v>
      </c>
      <c r="D8" s="3" t="s">
        <v>14</v>
      </c>
      <c r="E8" s="3" t="s">
        <v>157</v>
      </c>
      <c r="H8" s="4">
        <v>70</v>
      </c>
    </row>
    <row r="9" spans="1:10" x14ac:dyDescent="0.2">
      <c r="A9" s="3">
        <v>8</v>
      </c>
      <c r="B9" s="40">
        <v>45090</v>
      </c>
      <c r="D9" s="3" t="s">
        <v>14</v>
      </c>
      <c r="E9" s="3" t="s">
        <v>158</v>
      </c>
      <c r="H9" s="4">
        <v>1197</v>
      </c>
    </row>
    <row r="10" spans="1:10" x14ac:dyDescent="0.2">
      <c r="A10" s="3">
        <v>9</v>
      </c>
      <c r="B10" s="40">
        <v>45090</v>
      </c>
      <c r="D10" s="3" t="s">
        <v>14</v>
      </c>
      <c r="E10" s="3" t="s">
        <v>160</v>
      </c>
      <c r="H10" s="4">
        <v>403</v>
      </c>
    </row>
    <row r="11" spans="1:10" x14ac:dyDescent="0.2">
      <c r="A11" s="3">
        <v>10</v>
      </c>
      <c r="B11" s="40">
        <v>45090</v>
      </c>
      <c r="D11" s="3" t="s">
        <v>14</v>
      </c>
      <c r="E11" s="3" t="s">
        <v>161</v>
      </c>
      <c r="H11" s="4">
        <v>370</v>
      </c>
    </row>
    <row r="12" spans="1:10" x14ac:dyDescent="0.2">
      <c r="A12" s="3">
        <v>11</v>
      </c>
      <c r="B12" s="40">
        <v>45092</v>
      </c>
      <c r="D12" s="3" t="s">
        <v>138</v>
      </c>
      <c r="E12" s="3" t="s">
        <v>159</v>
      </c>
      <c r="H12" s="4">
        <v>135</v>
      </c>
    </row>
    <row r="13" spans="1:10" x14ac:dyDescent="0.2">
      <c r="A13" s="3">
        <v>12</v>
      </c>
      <c r="B13" s="40">
        <v>45093</v>
      </c>
      <c r="D13" s="3" t="s">
        <v>115</v>
      </c>
      <c r="E13" s="3" t="s">
        <v>162</v>
      </c>
      <c r="H13" s="4">
        <v>200</v>
      </c>
    </row>
    <row r="14" spans="1:10" x14ac:dyDescent="0.2">
      <c r="A14" s="3">
        <v>13</v>
      </c>
      <c r="B14" s="40">
        <v>45097</v>
      </c>
      <c r="D14" s="3" t="s">
        <v>18</v>
      </c>
      <c r="E14" s="3" t="s">
        <v>170</v>
      </c>
      <c r="H14" s="4">
        <v>73</v>
      </c>
    </row>
    <row r="15" spans="1:10" x14ac:dyDescent="0.2">
      <c r="A15" s="3">
        <v>14</v>
      </c>
      <c r="B15" s="40">
        <v>45098</v>
      </c>
      <c r="D15" s="3" t="s">
        <v>14</v>
      </c>
      <c r="E15" s="3" t="s">
        <v>164</v>
      </c>
      <c r="H15" s="4">
        <v>120</v>
      </c>
    </row>
    <row r="16" spans="1:10" x14ac:dyDescent="0.2">
      <c r="A16" s="3">
        <v>15</v>
      </c>
      <c r="B16" s="40">
        <v>45098</v>
      </c>
      <c r="D16" s="3" t="s">
        <v>14</v>
      </c>
      <c r="E16" s="3" t="s">
        <v>165</v>
      </c>
      <c r="H16" s="4">
        <v>3300</v>
      </c>
    </row>
    <row r="17" spans="1:8" x14ac:dyDescent="0.2">
      <c r="A17" s="3">
        <v>16</v>
      </c>
      <c r="B17" s="40">
        <v>45100</v>
      </c>
      <c r="D17" s="3" t="s">
        <v>14</v>
      </c>
      <c r="E17" s="3" t="s">
        <v>174</v>
      </c>
      <c r="F17" s="3">
        <v>2.5</v>
      </c>
      <c r="G17" s="3">
        <v>75</v>
      </c>
      <c r="H17" s="4">
        <v>187.5</v>
      </c>
    </row>
    <row r="18" spans="1:8" x14ac:dyDescent="0.2">
      <c r="A18" s="3">
        <v>17</v>
      </c>
      <c r="B18" s="40">
        <v>45102</v>
      </c>
      <c r="D18" s="3" t="s">
        <v>14</v>
      </c>
      <c r="E18" s="3" t="s">
        <v>166</v>
      </c>
      <c r="H18" s="4">
        <v>530</v>
      </c>
    </row>
    <row r="19" spans="1:8" x14ac:dyDescent="0.2">
      <c r="A19" s="3">
        <v>18</v>
      </c>
      <c r="B19" s="40">
        <v>45103</v>
      </c>
      <c r="D19" s="3" t="s">
        <v>14</v>
      </c>
      <c r="E19" s="3" t="s">
        <v>167</v>
      </c>
      <c r="H19" s="4">
        <v>520</v>
      </c>
    </row>
    <row r="20" spans="1:8" x14ac:dyDescent="0.2">
      <c r="A20" s="3">
        <v>19</v>
      </c>
      <c r="B20" s="40">
        <v>45103</v>
      </c>
      <c r="D20" s="3" t="s">
        <v>14</v>
      </c>
      <c r="E20" s="3" t="s">
        <v>172</v>
      </c>
      <c r="H20" s="4">
        <v>30</v>
      </c>
    </row>
    <row r="21" spans="1:8" x14ac:dyDescent="0.2">
      <c r="A21" s="3">
        <v>20</v>
      </c>
      <c r="B21" s="40">
        <v>45105</v>
      </c>
      <c r="D21" s="3" t="s">
        <v>14</v>
      </c>
      <c r="E21" s="3" t="s">
        <v>171</v>
      </c>
      <c r="H21" s="4">
        <v>319.5</v>
      </c>
    </row>
    <row r="22" spans="1:8" x14ac:dyDescent="0.2">
      <c r="A22" s="3">
        <v>21</v>
      </c>
      <c r="B22" s="40">
        <v>45106</v>
      </c>
      <c r="D22" s="3" t="s">
        <v>14</v>
      </c>
      <c r="E22" s="3" t="s">
        <v>168</v>
      </c>
      <c r="H22" s="4">
        <v>500</v>
      </c>
    </row>
    <row r="23" spans="1:8" x14ac:dyDescent="0.2">
      <c r="A23" s="3">
        <v>22</v>
      </c>
      <c r="B23" s="40">
        <v>45106</v>
      </c>
      <c r="D23" s="3" t="s">
        <v>28</v>
      </c>
      <c r="E23" s="3" t="s">
        <v>169</v>
      </c>
      <c r="H23" s="4">
        <v>55</v>
      </c>
    </row>
    <row r="24" spans="1:8" x14ac:dyDescent="0.2">
      <c r="A24" s="3">
        <v>23</v>
      </c>
      <c r="B24" s="40">
        <v>45107</v>
      </c>
      <c r="D24" s="3" t="s">
        <v>18</v>
      </c>
      <c r="E24" s="3" t="s">
        <v>173</v>
      </c>
      <c r="H24" s="4">
        <v>150</v>
      </c>
    </row>
  </sheetData>
  <phoneticPr fontId="3" type="noConversion"/>
  <conditionalFormatting sqref="I1">
    <cfRule type="cellIs" dxfId="3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20"/>
  <sheetViews>
    <sheetView tabSelected="1" workbookViewId="0">
      <selection activeCell="E27" sqref="E27"/>
    </sheetView>
  </sheetViews>
  <sheetFormatPr defaultRowHeight="14.25" x14ac:dyDescent="0.2"/>
  <cols>
    <col min="1" max="1" width="9" bestFit="1" customWidth="1"/>
    <col min="2" max="2" width="13.875" style="45" bestFit="1" customWidth="1"/>
    <col min="3" max="3" width="9" bestFit="1" customWidth="1"/>
    <col min="4" max="4" width="10.875" bestFit="1" customWidth="1"/>
    <col min="5" max="5" width="64.375" bestFit="1" customWidth="1"/>
    <col min="6" max="7" width="9" bestFit="1" customWidth="1"/>
    <col min="8" max="9" width="12.625" bestFit="1" customWidth="1"/>
    <col min="10" max="10" width="9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45">
        <v>45111</v>
      </c>
      <c r="E2" t="s">
        <v>176</v>
      </c>
      <c r="H2">
        <v>320</v>
      </c>
    </row>
    <row r="3" spans="1:10" x14ac:dyDescent="0.2">
      <c r="B3" s="45">
        <v>45111</v>
      </c>
      <c r="E3" t="s">
        <v>177</v>
      </c>
      <c r="H3">
        <v>1409.2</v>
      </c>
    </row>
    <row r="4" spans="1:10" x14ac:dyDescent="0.2">
      <c r="B4" s="45">
        <v>45111</v>
      </c>
      <c r="E4" t="s">
        <v>178</v>
      </c>
      <c r="H4">
        <v>188</v>
      </c>
    </row>
    <row r="5" spans="1:10" x14ac:dyDescent="0.2">
      <c r="B5" s="45">
        <v>45111</v>
      </c>
      <c r="E5" t="s">
        <v>179</v>
      </c>
      <c r="H5">
        <v>200</v>
      </c>
    </row>
    <row r="6" spans="1:10" x14ac:dyDescent="0.2">
      <c r="B6" s="45">
        <v>45113</v>
      </c>
      <c r="E6" t="s">
        <v>182</v>
      </c>
      <c r="H6">
        <v>160</v>
      </c>
    </row>
    <row r="7" spans="1:10" x14ac:dyDescent="0.2">
      <c r="B7" s="45">
        <v>45113</v>
      </c>
      <c r="E7" t="s">
        <v>186</v>
      </c>
      <c r="H7">
        <v>646</v>
      </c>
    </row>
    <row r="8" spans="1:10" x14ac:dyDescent="0.2">
      <c r="B8" s="45">
        <v>45114</v>
      </c>
      <c r="E8" t="s">
        <v>36</v>
      </c>
      <c r="H8">
        <v>300</v>
      </c>
    </row>
    <row r="9" spans="1:10" x14ac:dyDescent="0.2">
      <c r="B9" s="45">
        <v>45114</v>
      </c>
      <c r="E9" t="s">
        <v>181</v>
      </c>
      <c r="H9">
        <v>1300</v>
      </c>
    </row>
    <row r="10" spans="1:10" x14ac:dyDescent="0.2">
      <c r="B10" s="45">
        <v>45116</v>
      </c>
      <c r="E10" t="s">
        <v>184</v>
      </c>
      <c r="H10">
        <v>2000</v>
      </c>
    </row>
    <row r="11" spans="1:10" x14ac:dyDescent="0.2">
      <c r="B11" s="45">
        <v>45116</v>
      </c>
      <c r="E11" t="s">
        <v>180</v>
      </c>
      <c r="H11">
        <v>200</v>
      </c>
    </row>
    <row r="12" spans="1:10" x14ac:dyDescent="0.2">
      <c r="B12" s="45">
        <v>45116</v>
      </c>
      <c r="E12" t="s">
        <v>183</v>
      </c>
      <c r="H12">
        <v>9000</v>
      </c>
    </row>
    <row r="13" spans="1:10" x14ac:dyDescent="0.2">
      <c r="B13" s="45">
        <v>45116</v>
      </c>
      <c r="E13" t="s">
        <v>185</v>
      </c>
      <c r="H13">
        <v>2000</v>
      </c>
    </row>
    <row r="14" spans="1:10" x14ac:dyDescent="0.2">
      <c r="B14" s="45">
        <v>45116</v>
      </c>
      <c r="E14" t="s">
        <v>182</v>
      </c>
      <c r="H14">
        <v>200</v>
      </c>
    </row>
    <row r="15" spans="1:10" x14ac:dyDescent="0.2">
      <c r="B15" s="45">
        <v>45116</v>
      </c>
      <c r="E15" t="s">
        <v>187</v>
      </c>
      <c r="H15">
        <v>94</v>
      </c>
    </row>
    <row r="16" spans="1:10" x14ac:dyDescent="0.2">
      <c r="B16" s="45">
        <v>45123</v>
      </c>
      <c r="E16" t="s">
        <v>191</v>
      </c>
      <c r="H16">
        <v>400</v>
      </c>
    </row>
    <row r="17" spans="2:8" x14ac:dyDescent="0.2">
      <c r="E17" t="s">
        <v>193</v>
      </c>
      <c r="H17">
        <v>1150</v>
      </c>
    </row>
    <row r="18" spans="2:8" x14ac:dyDescent="0.2">
      <c r="B18" s="45">
        <v>45125</v>
      </c>
      <c r="E18" t="s">
        <v>194</v>
      </c>
      <c r="H18">
        <v>180</v>
      </c>
    </row>
    <row r="19" spans="2:8" x14ac:dyDescent="0.2">
      <c r="B19" s="45">
        <v>45129</v>
      </c>
      <c r="E19" t="s">
        <v>195</v>
      </c>
      <c r="H19">
        <v>318</v>
      </c>
    </row>
    <row r="20" spans="2:8" x14ac:dyDescent="0.2">
      <c r="E20" t="s">
        <v>196</v>
      </c>
      <c r="H20">
        <v>540.08000000000004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.25" x14ac:dyDescent="0.2"/>
  <cols>
    <col min="1" max="1" width="14.5" style="29" customWidth="1"/>
    <col min="2" max="2" width="22.75" style="4" customWidth="1"/>
  </cols>
  <sheetData>
    <row r="1" spans="1:2" x14ac:dyDescent="0.2">
      <c r="A1" s="29" t="s">
        <v>0</v>
      </c>
      <c r="B1" s="4" t="s">
        <v>71</v>
      </c>
    </row>
    <row r="2" spans="1:2" x14ac:dyDescent="0.2">
      <c r="A2" s="29">
        <v>44927</v>
      </c>
      <c r="B2" s="4">
        <v>243.3</v>
      </c>
    </row>
    <row r="3" spans="1:2" x14ac:dyDescent="0.2">
      <c r="A3" s="29">
        <v>44958</v>
      </c>
      <c r="B3" s="4">
        <v>943.49</v>
      </c>
    </row>
    <row r="4" spans="1:2" x14ac:dyDescent="0.2">
      <c r="A4" s="29">
        <v>44986</v>
      </c>
      <c r="B4" s="4">
        <v>1262.76</v>
      </c>
    </row>
    <row r="5" spans="1:2" x14ac:dyDescent="0.2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7"/>
  <sheetViews>
    <sheetView workbookViewId="0">
      <selection activeCell="D7" sqref="D7"/>
    </sheetView>
  </sheetViews>
  <sheetFormatPr defaultRowHeight="14.25" x14ac:dyDescent="0.2"/>
  <cols>
    <col min="1" max="1" width="9.875" style="3" bestFit="1" customWidth="1"/>
    <col min="2" max="2" width="18.625" style="3" customWidth="1"/>
    <col min="3" max="3" width="30.75" style="3" bestFit="1" customWidth="1"/>
    <col min="4" max="4" width="13.125" style="33" bestFit="1" customWidth="1"/>
    <col min="5" max="5" width="7.125" bestFit="1" customWidth="1"/>
  </cols>
  <sheetData>
    <row r="1" spans="1:4" x14ac:dyDescent="0.2">
      <c r="A1" s="3" t="s">
        <v>0</v>
      </c>
      <c r="B1" s="3" t="s">
        <v>9</v>
      </c>
      <c r="C1" s="42" t="s">
        <v>10</v>
      </c>
      <c r="D1" s="42" t="s">
        <v>11</v>
      </c>
    </row>
    <row r="2" spans="1:4" x14ac:dyDescent="0.2">
      <c r="A2" s="5">
        <v>44958</v>
      </c>
      <c r="B2" s="4">
        <f>SUM(表1[[#All],[支出/元]])</f>
        <v>8595.2000000000007</v>
      </c>
      <c r="C2" s="43" t="s">
        <v>12</v>
      </c>
      <c r="D2" s="42">
        <f>SUM(入账!B:B)</f>
        <v>246206</v>
      </c>
    </row>
    <row r="3" spans="1:4" x14ac:dyDescent="0.2">
      <c r="A3" s="5">
        <v>44986</v>
      </c>
      <c r="B3" s="4">
        <f>SUM('3月支出'!G:G)</f>
        <v>14769</v>
      </c>
      <c r="C3" s="43" t="s">
        <v>65</v>
      </c>
      <c r="D3" s="42">
        <f>SUM('校服、作业本、课后服务支出'!B:B)</f>
        <v>176268</v>
      </c>
    </row>
    <row r="4" spans="1:4" x14ac:dyDescent="0.2">
      <c r="A4" s="5">
        <v>45018</v>
      </c>
      <c r="B4" s="4">
        <f>SUM('4月支出'!H:H)</f>
        <v>5184</v>
      </c>
      <c r="C4" s="43" t="s">
        <v>47</v>
      </c>
      <c r="D4" s="42">
        <f>621.39</f>
        <v>621.39</v>
      </c>
    </row>
    <row r="5" spans="1:4" x14ac:dyDescent="0.2">
      <c r="A5" s="5">
        <v>45050</v>
      </c>
      <c r="B5" s="4">
        <f>SUM('5月支出'!H:H)</f>
        <v>4176</v>
      </c>
      <c r="C5" s="43" t="s">
        <v>9</v>
      </c>
      <c r="D5" s="42">
        <f>SUM(B:B)</f>
        <v>62331.380000000005</v>
      </c>
    </row>
    <row r="6" spans="1:4" x14ac:dyDescent="0.2">
      <c r="A6" s="5">
        <v>45082</v>
      </c>
      <c r="B6" s="4">
        <f>SUM('6月支出'!H:H)</f>
        <v>9001.9</v>
      </c>
      <c r="C6" s="43" t="s">
        <v>74</v>
      </c>
      <c r="D6" s="42">
        <f>SUM(表6[[#All],[费用]])</f>
        <v>3887.8</v>
      </c>
    </row>
    <row r="7" spans="1:4" x14ac:dyDescent="0.2">
      <c r="A7" s="5">
        <v>45113</v>
      </c>
      <c r="B7" s="4">
        <f>SUM('7月支出'!H:H)</f>
        <v>20605.280000000002</v>
      </c>
      <c r="C7" s="42" t="s">
        <v>13</v>
      </c>
      <c r="D7" s="44">
        <f>D2-(D3+D4+D5+D6)</f>
        <v>3097.429999999993</v>
      </c>
    </row>
    <row r="8" spans="1:4" x14ac:dyDescent="0.2">
      <c r="C8" s="43"/>
      <c r="D8" s="42"/>
    </row>
    <row r="9" spans="1:4" x14ac:dyDescent="0.2">
      <c r="C9" s="43" t="s">
        <v>94</v>
      </c>
      <c r="D9" s="42">
        <v>50</v>
      </c>
    </row>
    <row r="10" spans="1:4" x14ac:dyDescent="0.2">
      <c r="C10" s="43"/>
      <c r="D10" s="42"/>
    </row>
    <row r="11" spans="1:4" x14ac:dyDescent="0.2">
      <c r="C11" s="43"/>
      <c r="D11" s="42"/>
    </row>
    <row r="12" spans="1:4" x14ac:dyDescent="0.2">
      <c r="C12" s="43" t="s">
        <v>108</v>
      </c>
      <c r="D12" s="42">
        <f>D7-D9</f>
        <v>3047.429999999993</v>
      </c>
    </row>
    <row r="17" spans="3:4" x14ac:dyDescent="0.2">
      <c r="C17" s="38" t="s">
        <v>131</v>
      </c>
      <c r="D17" s="39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.25" x14ac:dyDescent="0.2"/>
  <cols>
    <col min="1" max="1" width="4.875" bestFit="1" customWidth="1"/>
    <col min="2" max="2" width="13.875" style="37" bestFit="1" customWidth="1"/>
    <col min="4" max="4" width="24.125" bestFit="1" customWidth="1"/>
    <col min="5" max="5" width="41.5" bestFit="1" customWidth="1"/>
    <col min="8" max="8" width="8.625" style="28" bestFit="1" customWidth="1"/>
    <col min="9" max="9" width="8.5" bestFit="1" customWidth="1"/>
  </cols>
  <sheetData>
    <row r="1" spans="1:10" s="3" customFormat="1" ht="15" thickBot="1" x14ac:dyDescent="0.2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20</v>
      </c>
      <c r="B2" s="36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2">
      <c r="A3" s="8">
        <v>27</v>
      </c>
      <c r="B3" s="36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2">
      <c r="A4" s="8">
        <v>33</v>
      </c>
      <c r="B4" s="36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2">
      <c r="A5" s="18">
        <v>19</v>
      </c>
      <c r="B5" s="36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E H O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A x B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c 5 W G f Q r d x 8 B A A B l A Q A A E w A c A E Z v c m 1 1 b G F z L 1 N l Y 3 R p b 2 4 x L m 0 g o h g A K K A U A A A A A A A A A A A A A A A A A A A A A A A A A A A A b Y 4 / S 8 N A G M b 3 Q L 7 D c S 4 J H M F G c b B k q h a K Y w M O T Z G 0 P W n o 5 U 5 y F 4 i E b A 5 S E Y s 4 W X D s p l S I t t W v 4 6 X x W 3 i a C g 6 + y / v 3 e X 8 P x 3 0 R M A r a V a 7 V d U 3 X + N C P 8 A B s w f J p X u Y z Y N g m B A 4 g W O g a U F G 8 T V R 7 m P Q x s Y 5 Z N O o x N j K a A c F W g 1 G B q e A G b O 5 7 5 f i 2 e F n I + Y 1 8 n H n q l V x O P H v b 3 p G r / G M 5 l t d j V X i f 0 9 f i c m E l h C f Q R I D G h C A g o h i b q I J V H k 7 a Q 4 y F o i p 2 2 m k J H D o b d x A d B X T g w J 8 D 2 M 0 6 B 7 7 w u x t x M c 2 L u 9 X 6 / m L 9 / C 4 f r p T e 9 X v K p x v 5 l J + y K G w w E o f U P T / D 3 P h L Q m k K q 1 0 N K j 9 q D w R O R I b A 7 9 x W 8 x Y V e 7 v W t z r L T F 0 L 6 L / U + h d Q S w E C L Q A U A A I A C A A M Q c 5 W p f X K W a U A A A D 2 A A A A E g A A A A A A A A A A A A A A A A A A A A A A Q 2 9 u Z m l n L 1 B h Y 2 t h Z 2 U u e G 1 s U E s B A i 0 A F A A C A A g A D E H O V g / K 6 a u k A A A A 6 Q A A A B M A A A A A A A A A A A A A A A A A 8 Q A A A F t D b 2 5 0 Z W 5 0 X 1 R 5 c G V z X S 5 4 b W x Q S w E C L Q A U A A I A C A A M Q c 5 W G f Q r d x 8 B A A B l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G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U U l Q j A l R T g l Q j Q l Q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6 K 6 w 6 L S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D A 6 M D g 6 M T I u N j c 5 M D Y y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K 6 w 6 L S m I C g y K S 9 B d X R v U m V t b 3 Z l Z E N v b H V t b n M x L n t D b 2 x 1 b W 4 x L D B 9 J n F 1 b 3 Q 7 L C Z x d W 9 0 O 1 N l Y 3 R p b 2 4 x L + i u s O i 0 p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I w J U U 4 J U I 0 J U E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j A l R T g l Q j Q l Q T Y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电费</vt:lpstr>
      <vt:lpstr>计账</vt:lpstr>
      <vt:lpstr>未报销</vt:lpstr>
      <vt:lpstr>谭献劲</vt:lpstr>
      <vt:lpstr>记账 (零户)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2023-07-22T12:58:24Z</dcterms:modified>
</cp:coreProperties>
</file>