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1.xml" ContentType="application/vnd.ms-excel.person+xml"/>
  <Override PartName="/xl/persons/person1.xml" ContentType="application/vnd.ms-excel.person+xml"/>
  <Override PartName="/xl/persons/person10.xml" ContentType="application/vnd.ms-excel.person+xml"/>
  <Override PartName="/xl/persons/person4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5.xml" ContentType="application/vnd.ms-excel.person+xml"/>
  <Override PartName="/xl/persons/person7.xml" ContentType="application/vnd.ms-excel.person+xml"/>
  <Override PartName="/xl/persons/person9.xml" ContentType="application/vnd.ms-excel.person+xml"/>
  <Override PartName="/xl/persons/person8.xml" ContentType="application/vnd.ms-excel.person+xml"/>
  <Override PartName="/xl/persons/person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410ea0ba249880df/桌面/counts/2023年上半年/"/>
    </mc:Choice>
  </mc:AlternateContent>
  <xr:revisionPtr revIDLastSave="105" documentId="13_ncr:1_{1DDA0C4C-BDFD-41CC-8AEC-A233F3FF6021}" xr6:coauthVersionLast="47" xr6:coauthVersionMax="47" xr10:uidLastSave="{DA6D400F-1610-409F-B92F-1E5D7F61743C}"/>
  <bookViews>
    <workbookView xWindow="-120" yWindow="-120" windowWidth="38640" windowHeight="21120" firstSheet="3" activeTab="6" xr2:uid="{00000000-000D-0000-FFFF-FFFF00000000}"/>
  </bookViews>
  <sheets>
    <sheet name="2月支出" sheetId="1" r:id="rId1"/>
    <sheet name="3月支出" sheetId="4" r:id="rId2"/>
    <sheet name="4月支出" sheetId="9" r:id="rId3"/>
    <sheet name="5月支出" sheetId="11" r:id="rId4"/>
    <sheet name="6月支出" sheetId="12" r:id="rId5"/>
    <sheet name="7月支出" sheetId="15" r:id="rId6"/>
    <sheet name="8月支出" sheetId="16" r:id="rId7"/>
    <sheet name="电费" sheetId="6" r:id="rId8"/>
    <sheet name="计账" sheetId="3" r:id="rId9"/>
    <sheet name="未报销" sheetId="10" r:id="rId10"/>
    <sheet name="谭献劲" sheetId="7" r:id="rId11"/>
    <sheet name="入账" sheetId="2" r:id="rId12"/>
    <sheet name="校服、作业本、课后服务支出" sheetId="5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6" l="1"/>
  <c r="H6" i="16"/>
  <c r="H3" i="16"/>
  <c r="B8" i="3"/>
  <c r="B7" i="3"/>
  <c r="D2" i="3"/>
  <c r="D3" i="3"/>
  <c r="B6" i="3"/>
  <c r="D15" i="3"/>
  <c r="B5" i="3"/>
  <c r="B3" i="3"/>
  <c r="B4" i="3"/>
  <c r="B7" i="7"/>
  <c r="D6" i="3"/>
  <c r="D4" i="3"/>
  <c r="B2" i="3" l="1"/>
  <c r="D5" i="3" l="1"/>
  <c r="D7" i="3" s="1"/>
  <c r="D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时间流水</author>
  </authors>
  <commentList>
    <comment ref="D5" authorId="0" shapeId="0" xr:uid="{AED13A53-FD0C-4D55-AD4B-34D567D12C7A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参加科组工作的老师每人30块
</t>
        </r>
      </text>
    </comment>
    <comment ref="D23" authorId="0" shapeId="0" xr:uid="{2874BFCC-1544-46E9-8AB3-F9CD7C6F93B8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烈伯：520（狗）
明珠老师：200
李树帅：432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6D93C4-DDA9-4621-A235-5A0172B72791}" keepAlive="1" name="查询 - 记账 (2)" description="与工作簿中“记账 (2)”查询的连接。" type="5" refreshedVersion="8" background="1" saveData="1">
    <dbPr connection="Provider=Microsoft.Mashup.OleDb.1;Data Source=$Workbook$;Location=&quot;记账 (2)&quot;;Extended Properties=&quot;&quot;" command="SELECT * FROM [记账 (2)]"/>
  </connection>
</connections>
</file>

<file path=xl/sharedStrings.xml><?xml version="1.0" encoding="utf-8"?>
<sst xmlns="http://schemas.openxmlformats.org/spreadsheetml/2006/main" count="534" uniqueCount="207">
  <si>
    <t>时间</t>
    <phoneticPr fontId="3" type="noConversion"/>
  </si>
  <si>
    <t>经办人</t>
    <phoneticPr fontId="3" type="noConversion"/>
  </si>
  <si>
    <t>用途</t>
    <phoneticPr fontId="3" type="noConversion"/>
  </si>
  <si>
    <t>单价</t>
    <phoneticPr fontId="3" type="noConversion"/>
  </si>
  <si>
    <t>数量</t>
    <phoneticPr fontId="3" type="noConversion"/>
  </si>
  <si>
    <t>备注</t>
    <phoneticPr fontId="3" type="noConversion"/>
  </si>
  <si>
    <t>开学工作会议，学生报名（教师午餐费用）</t>
    <phoneticPr fontId="3" type="noConversion"/>
  </si>
  <si>
    <t>李树帅、林庆东</t>
    <phoneticPr fontId="3" type="noConversion"/>
  </si>
  <si>
    <t>金额</t>
    <phoneticPr fontId="3" type="noConversion"/>
  </si>
  <si>
    <t>月总支出</t>
    <phoneticPr fontId="3" type="noConversion"/>
  </si>
  <si>
    <t>项目</t>
    <phoneticPr fontId="3" type="noConversion"/>
  </si>
  <si>
    <t>金额/元</t>
    <phoneticPr fontId="3" type="noConversion"/>
  </si>
  <si>
    <t>总入账</t>
    <phoneticPr fontId="3" type="noConversion"/>
  </si>
  <si>
    <t>余额</t>
    <phoneticPr fontId="3" type="noConversion"/>
  </si>
  <si>
    <t>李树帅</t>
    <phoneticPr fontId="3" type="noConversion"/>
  </si>
  <si>
    <t>学校开学第一天午餐费用</t>
    <phoneticPr fontId="3" type="noConversion"/>
  </si>
  <si>
    <t>冯学能</t>
    <phoneticPr fontId="3" type="noConversion"/>
  </si>
  <si>
    <t>开学初搬运课本费用</t>
    <phoneticPr fontId="3" type="noConversion"/>
  </si>
  <si>
    <t>孙文亮</t>
    <phoneticPr fontId="3" type="noConversion"/>
  </si>
  <si>
    <t>维修垃圾车电工费</t>
    <phoneticPr fontId="3" type="noConversion"/>
  </si>
  <si>
    <t>办公费用（笔、笔记本、备课本、听课本等等）</t>
    <phoneticPr fontId="3" type="noConversion"/>
  </si>
  <si>
    <t>门锁（小芬老师的宿舍）</t>
    <phoneticPr fontId="3" type="noConversion"/>
  </si>
  <si>
    <t>曾超云</t>
    <phoneticPr fontId="3" type="noConversion"/>
  </si>
  <si>
    <t>南孚电池5号</t>
    <phoneticPr fontId="3" type="noConversion"/>
  </si>
  <si>
    <t>序号</t>
    <phoneticPr fontId="3" type="noConversion"/>
  </si>
  <si>
    <t>到书店购买一年级语文及书法课本费用</t>
    <phoneticPr fontId="3" type="noConversion"/>
  </si>
  <si>
    <t>翁封贵</t>
    <phoneticPr fontId="3" type="noConversion"/>
  </si>
  <si>
    <t>运载课本车费</t>
    <phoneticPr fontId="3" type="noConversion"/>
  </si>
  <si>
    <t>柯云开</t>
    <phoneticPr fontId="3" type="noConversion"/>
  </si>
  <si>
    <t>空调被</t>
    <phoneticPr fontId="3" type="noConversion"/>
  </si>
  <si>
    <t>草席</t>
    <phoneticPr fontId="3" type="noConversion"/>
  </si>
  <si>
    <t>上级领导到校检查安全工作油费</t>
    <phoneticPr fontId="3" type="noConversion"/>
  </si>
  <si>
    <t>黄树</t>
    <phoneticPr fontId="3" type="noConversion"/>
  </si>
  <si>
    <t>招待上级领导餐费</t>
    <phoneticPr fontId="3" type="noConversion"/>
  </si>
  <si>
    <t>张俊杰</t>
    <phoneticPr fontId="3" type="noConversion"/>
  </si>
  <si>
    <t>办公用品</t>
    <phoneticPr fontId="3" type="noConversion"/>
  </si>
  <si>
    <t>锁</t>
    <phoneticPr fontId="3" type="noConversion"/>
  </si>
  <si>
    <t>灯泡</t>
    <phoneticPr fontId="3" type="noConversion"/>
  </si>
  <si>
    <t>竹席</t>
    <phoneticPr fontId="3" type="noConversion"/>
  </si>
  <si>
    <t>支出/元</t>
    <phoneticPr fontId="3" type="noConversion"/>
  </si>
  <si>
    <t>给中心学校的领导买烟</t>
    <phoneticPr fontId="3" type="noConversion"/>
  </si>
  <si>
    <t>港头小学2023年春季作业本、校服费用</t>
    <phoneticPr fontId="3" type="noConversion"/>
  </si>
  <si>
    <t>退三个学生课后服务费用</t>
    <phoneticPr fontId="3" type="noConversion"/>
  </si>
  <si>
    <t>芒海小学2023年春季报名费用</t>
    <phoneticPr fontId="3" type="noConversion"/>
  </si>
  <si>
    <t>骆宏大</t>
    <phoneticPr fontId="3" type="noConversion"/>
  </si>
  <si>
    <t>洗洁液、刷子等等</t>
    <phoneticPr fontId="3" type="noConversion"/>
  </si>
  <si>
    <t>进行上学期期末测试早午餐费用（买菜和一些一次用品）</t>
    <phoneticPr fontId="3" type="noConversion"/>
  </si>
  <si>
    <t>上学期超支</t>
    <phoneticPr fontId="3" type="noConversion"/>
  </si>
  <si>
    <t>两把拖把</t>
    <phoneticPr fontId="3" type="noConversion"/>
  </si>
  <si>
    <t>购水管、弯头、直通、水胶布、胶水等等</t>
    <phoneticPr fontId="3" type="noConversion"/>
  </si>
  <si>
    <t>上学期期末测试早午餐买鱼费用</t>
    <phoneticPr fontId="3" type="noConversion"/>
  </si>
  <si>
    <t>电三轮车控制器1200kw等等</t>
    <phoneticPr fontId="3" type="noConversion"/>
  </si>
  <si>
    <t>港头小学2023年春季课后服务费</t>
    <phoneticPr fontId="3" type="noConversion"/>
  </si>
  <si>
    <t>灯泡、锁、胶水</t>
    <phoneticPr fontId="3" type="noConversion"/>
  </si>
  <si>
    <t>两不锈钢沙发，运费80元</t>
    <phoneticPr fontId="3" type="noConversion"/>
  </si>
  <si>
    <t>去五里吃饭(学能老师运费300，张俊杰运费100)</t>
    <phoneticPr fontId="3" type="noConversion"/>
  </si>
  <si>
    <t>2022年秋季期末测试奖品（一二三等奖，三好学生）</t>
    <phoneticPr fontId="3" type="noConversion"/>
  </si>
  <si>
    <t>李树帅、翁封贵、冯良烈</t>
    <phoneticPr fontId="3" type="noConversion"/>
  </si>
  <si>
    <t xml:space="preserve"> 来悦酒店吃早茶（翁封贵、李树帅、封良烈、殷堪丰、陈久府、毛文英）</t>
    <phoneticPr fontId="3" type="noConversion"/>
  </si>
  <si>
    <t>学校门口广告牌</t>
    <phoneticPr fontId="3" type="noConversion"/>
  </si>
  <si>
    <t>五里正膳饭店吃饭</t>
    <phoneticPr fontId="3" type="noConversion"/>
  </si>
  <si>
    <t>明珠老师微信转账</t>
    <phoneticPr fontId="3" type="noConversion"/>
  </si>
  <si>
    <t>翁封贵、冯良烈、黄树、李树帅、林庆东</t>
    <phoneticPr fontId="3" type="noConversion"/>
  </si>
  <si>
    <t>校服、作业本</t>
    <phoneticPr fontId="3" type="noConversion"/>
  </si>
  <si>
    <t>课后服务</t>
    <phoneticPr fontId="3" type="noConversion"/>
  </si>
  <si>
    <t>课后服务、作业本、校服</t>
    <phoneticPr fontId="3" type="noConversion"/>
  </si>
  <si>
    <t>课本</t>
    <phoneticPr fontId="3" type="noConversion"/>
  </si>
  <si>
    <t>来悦酒店吃早茶（两包烟）</t>
    <phoneticPr fontId="3" type="noConversion"/>
  </si>
  <si>
    <t>张肖迷</t>
    <phoneticPr fontId="3" type="noConversion"/>
  </si>
  <si>
    <t>购买洗手盆排水管及冲凉房喷头</t>
    <phoneticPr fontId="3" type="noConversion"/>
  </si>
  <si>
    <t>维修平台</t>
    <phoneticPr fontId="3" type="noConversion"/>
  </si>
  <si>
    <t>费用</t>
    <phoneticPr fontId="3" type="noConversion"/>
  </si>
  <si>
    <t>“三八”旅游车费和晚餐费用（晚餐756元）</t>
    <phoneticPr fontId="3" type="noConversion"/>
  </si>
  <si>
    <t>科组工作费用</t>
    <phoneticPr fontId="3" type="noConversion"/>
  </si>
  <si>
    <t>电费</t>
    <phoneticPr fontId="3" type="noConversion"/>
  </si>
  <si>
    <t>维修校垃圾电动车</t>
    <phoneticPr fontId="3" type="noConversion"/>
  </si>
  <si>
    <t>项目</t>
  </si>
  <si>
    <t>10天上班费用</t>
    <phoneticPr fontId="3" type="noConversion"/>
  </si>
  <si>
    <t>值班</t>
    <phoneticPr fontId="3" type="noConversion"/>
  </si>
  <si>
    <t>班主任</t>
    <phoneticPr fontId="3" type="noConversion"/>
  </si>
  <si>
    <t>汇总</t>
  </si>
  <si>
    <t>铅笔和圆珠笔（乘法口诀背诵奖励）</t>
    <phoneticPr fontId="3" type="noConversion"/>
  </si>
  <si>
    <t>领导到校检查教学平台车油及餐费</t>
    <phoneticPr fontId="3" type="noConversion"/>
  </si>
  <si>
    <t>购买电风扇电容、灯泡和餐费</t>
    <phoneticPr fontId="3" type="noConversion"/>
  </si>
  <si>
    <t>陈秋季</t>
    <phoneticPr fontId="3" type="noConversion"/>
  </si>
  <si>
    <t>购买枕头及枕头巾</t>
    <phoneticPr fontId="3" type="noConversion"/>
  </si>
  <si>
    <t>是否报销</t>
    <phoneticPr fontId="3" type="noConversion"/>
  </si>
  <si>
    <t>否</t>
  </si>
  <si>
    <t>是</t>
  </si>
  <si>
    <t>泰伦1200吊（办公室的四个吊扇）</t>
    <phoneticPr fontId="3" type="noConversion"/>
  </si>
  <si>
    <t>六年级毕业月考卷费（第六周）</t>
    <phoneticPr fontId="3" type="noConversion"/>
  </si>
  <si>
    <t>每人三十</t>
    <phoneticPr fontId="3" type="noConversion"/>
  </si>
  <si>
    <t>办公资料</t>
    <phoneticPr fontId="3" type="noConversion"/>
  </si>
  <si>
    <t>空气开关、锁、水管、插座</t>
    <phoneticPr fontId="3" type="noConversion"/>
  </si>
  <si>
    <t>谭献劲</t>
    <phoneticPr fontId="3" type="noConversion"/>
  </si>
  <si>
    <t>7号电池（555）</t>
    <phoneticPr fontId="3" type="noConversion"/>
  </si>
  <si>
    <t>2.0校本研修缴费，每人100元（21位）</t>
    <phoneticPr fontId="3" type="noConversion"/>
  </si>
  <si>
    <t>台式小音箱（买给冯良烈）</t>
    <phoneticPr fontId="3" type="noConversion"/>
  </si>
  <si>
    <t>办公室热水壶</t>
    <phoneticPr fontId="3" type="noConversion"/>
  </si>
  <si>
    <t>五米数据线、15v.2A电源（音响、平台）</t>
    <phoneticPr fontId="3" type="noConversion"/>
  </si>
  <si>
    <t>“三八”去高州旅游早餐费用</t>
    <phoneticPr fontId="3" type="noConversion"/>
  </si>
  <si>
    <t>类型</t>
    <phoneticPr fontId="3" type="noConversion"/>
  </si>
  <si>
    <t>办公用品</t>
  </si>
  <si>
    <t>吃饭</t>
    <phoneticPr fontId="3" type="noConversion"/>
  </si>
  <si>
    <t>日常支出</t>
  </si>
  <si>
    <t>运费</t>
  </si>
  <si>
    <t>维修</t>
  </si>
  <si>
    <t>窗帘的挂钩</t>
    <phoneticPr fontId="3" type="noConversion"/>
  </si>
  <si>
    <t>电烙铁（40）、焊锡（2）</t>
    <phoneticPr fontId="3" type="noConversion"/>
  </si>
  <si>
    <t>2022-2023学年度第一学期一年级更新学籍68x7</t>
    <phoneticPr fontId="3" type="noConversion"/>
  </si>
  <si>
    <t>扫把（70X6）、垃圾铲(30X7)</t>
    <phoneticPr fontId="3" type="noConversion"/>
  </si>
  <si>
    <t>维修网络</t>
    <phoneticPr fontId="3" type="noConversion"/>
  </si>
  <si>
    <t>学校中午聚餐（一只鹅，孙明超老师请的鹅）</t>
    <phoneticPr fontId="3" type="noConversion"/>
  </si>
  <si>
    <t>做防盗网及安装费</t>
    <phoneticPr fontId="3" type="noConversion"/>
  </si>
  <si>
    <t>林庆东</t>
    <phoneticPr fontId="3" type="noConversion"/>
  </si>
  <si>
    <t>梁春丽</t>
    <phoneticPr fontId="3" type="noConversion"/>
  </si>
  <si>
    <t>期中考试时间冲突替梁海飞第三节课</t>
    <phoneticPr fontId="3" type="noConversion"/>
  </si>
  <si>
    <t>日常支出</t>
    <phoneticPr fontId="3" type="noConversion"/>
  </si>
  <si>
    <t>代课</t>
  </si>
  <si>
    <t>维修全校电管，全校教师中午聚餐（一条狗）</t>
    <phoneticPr fontId="3" type="noConversion"/>
  </si>
  <si>
    <t>两张三号红旗</t>
    <phoneticPr fontId="3" type="noConversion"/>
  </si>
  <si>
    <t>期中校领导检查教学常规时购买烟、水（6包烟，六瓶水）</t>
    <phoneticPr fontId="3" type="noConversion"/>
  </si>
  <si>
    <t>购买水泥和校园地砖</t>
    <phoneticPr fontId="3" type="noConversion"/>
  </si>
  <si>
    <t>演讲稿费用</t>
    <phoneticPr fontId="3" type="noConversion"/>
  </si>
  <si>
    <t>教师维修校园地砖</t>
    <phoneticPr fontId="3" type="noConversion"/>
  </si>
  <si>
    <t>教师到中心小学作年报和账务早午餐</t>
    <phoneticPr fontId="3" type="noConversion"/>
  </si>
  <si>
    <t>招待中心校领导购买羊</t>
    <phoneticPr fontId="3" type="noConversion"/>
  </si>
  <si>
    <t>资助录入给中心领导购烟</t>
    <phoneticPr fontId="3" type="noConversion"/>
  </si>
  <si>
    <t>出差</t>
  </si>
  <si>
    <t>刻章（两个）</t>
    <phoneticPr fontId="3" type="noConversion"/>
  </si>
  <si>
    <t>未报销</t>
    <phoneticPr fontId="3" type="noConversion"/>
  </si>
  <si>
    <t>空气开关</t>
    <phoneticPr fontId="3" type="noConversion"/>
  </si>
  <si>
    <t>期中学生奖品</t>
    <phoneticPr fontId="3" type="noConversion"/>
  </si>
  <si>
    <t>购买期中学生奖品中午餐</t>
    <phoneticPr fontId="3" type="noConversion"/>
  </si>
  <si>
    <t>做黑板栏材料</t>
    <phoneticPr fontId="3" type="noConversion"/>
  </si>
  <si>
    <t>吃饭</t>
  </si>
  <si>
    <t>漆油、扫子、信伐、白纸</t>
    <phoneticPr fontId="3" type="noConversion"/>
  </si>
  <si>
    <t>冯良烈</t>
    <phoneticPr fontId="3" type="noConversion"/>
  </si>
  <si>
    <t>教师到第二人民医院打印预防针证明购饼、水</t>
    <phoneticPr fontId="3" type="noConversion"/>
  </si>
  <si>
    <t>购校服一套（62），退校服三套（65X3）</t>
    <phoneticPr fontId="3" type="noConversion"/>
  </si>
  <si>
    <t>购买电池、电线、塑料管、弯头</t>
    <phoneticPr fontId="3" type="noConversion"/>
  </si>
  <si>
    <t>购买白纸、固体胶、白乳胶</t>
    <phoneticPr fontId="3" type="noConversion"/>
  </si>
  <si>
    <t>购买漆油、扫子、香糊等等</t>
    <phoneticPr fontId="3" type="noConversion"/>
  </si>
  <si>
    <t>看望黄树校长购买水、水果、车油、吃饭及红包</t>
    <phoneticPr fontId="3" type="noConversion"/>
  </si>
  <si>
    <t>两个u盘（256G）</t>
    <phoneticPr fontId="3" type="noConversion"/>
  </si>
  <si>
    <t>红领巾、中队旗</t>
    <phoneticPr fontId="3" type="noConversion"/>
  </si>
  <si>
    <t>2.3L电水壶</t>
    <phoneticPr fontId="3" type="noConversion"/>
  </si>
  <si>
    <t>购买电池（40），音频线（10），胶水（16），文件袋（29），饭（39）</t>
    <phoneticPr fontId="3" type="noConversion"/>
  </si>
  <si>
    <t>黄漆，刷子</t>
    <phoneticPr fontId="3" type="noConversion"/>
  </si>
  <si>
    <t>零户收入</t>
    <phoneticPr fontId="3" type="noConversion"/>
  </si>
  <si>
    <t>3.5升黄漆:62，1升黄漆 27X2，扫子2X5</t>
    <phoneticPr fontId="3" type="noConversion"/>
  </si>
  <si>
    <t>丁条（校门口两张凳子）</t>
    <phoneticPr fontId="3" type="noConversion"/>
  </si>
  <si>
    <t>太阳网，钢链，钢花点，钢勾，绳子，手喷漆，铁线</t>
    <phoneticPr fontId="3" type="noConversion"/>
  </si>
  <si>
    <t>购铁管坐垫、膨胀螺丝、膨胀钩、逼紧拉钩</t>
    <phoneticPr fontId="3" type="noConversion"/>
  </si>
  <si>
    <t>购绳子、铁管、扁子、缝太阳网、车费</t>
    <phoneticPr fontId="3" type="noConversion"/>
  </si>
  <si>
    <t>教师做车棚中午餐</t>
    <phoneticPr fontId="3" type="noConversion"/>
  </si>
  <si>
    <t>购买花生</t>
    <phoneticPr fontId="3" type="noConversion"/>
  </si>
  <si>
    <t>微信提现手续费（21万）</t>
    <phoneticPr fontId="3" type="noConversion"/>
  </si>
  <si>
    <t>上级领导到校检查接种工作中午餐</t>
    <phoneticPr fontId="3" type="noConversion"/>
  </si>
  <si>
    <t>端午节购买粽子（60*15+4*300）</t>
    <phoneticPr fontId="3" type="noConversion"/>
  </si>
  <si>
    <t>1.2米格子床</t>
    <phoneticPr fontId="3" type="noConversion"/>
  </si>
  <si>
    <t>民康电脑打字室税费</t>
    <phoneticPr fontId="3" type="noConversion"/>
  </si>
  <si>
    <t>两箱A4纸</t>
    <phoneticPr fontId="3" type="noConversion"/>
  </si>
  <si>
    <t>购买作业本奖励学生</t>
    <phoneticPr fontId="3" type="noConversion"/>
  </si>
  <si>
    <t>购买偏子、水泥、插座</t>
    <phoneticPr fontId="3" type="noConversion"/>
  </si>
  <si>
    <t>购买花、螺丝钉、钉子、木条、中午餐</t>
    <phoneticPr fontId="3" type="noConversion"/>
  </si>
  <si>
    <t>到银行办理k宝中午餐</t>
    <phoneticPr fontId="3" type="noConversion"/>
  </si>
  <si>
    <t>购买扫把</t>
    <phoneticPr fontId="3" type="noConversion"/>
  </si>
  <si>
    <t>学生手册</t>
    <phoneticPr fontId="3" type="noConversion"/>
  </si>
  <si>
    <t>微信1900+现金2500（明珠老师）</t>
    <phoneticPr fontId="3" type="noConversion"/>
  </si>
  <si>
    <t>考试中午餐费</t>
    <phoneticPr fontId="3" type="noConversion"/>
  </si>
  <si>
    <t>验伤费用</t>
    <phoneticPr fontId="3" type="noConversion"/>
  </si>
  <si>
    <t>验伤后羊粥</t>
    <phoneticPr fontId="3" type="noConversion"/>
  </si>
  <si>
    <t>烟</t>
    <phoneticPr fontId="3" type="noConversion"/>
  </si>
  <si>
    <t>保安大叔护学岗</t>
    <phoneticPr fontId="3" type="noConversion"/>
  </si>
  <si>
    <t>平台幻灯头（三年级）</t>
    <phoneticPr fontId="3" type="noConversion"/>
  </si>
  <si>
    <t>护学岗（6*1500）</t>
    <phoneticPr fontId="3" type="noConversion"/>
  </si>
  <si>
    <t>幼儿园租金费用</t>
    <phoneticPr fontId="3" type="noConversion"/>
  </si>
  <si>
    <t>给龙照父母</t>
    <phoneticPr fontId="3" type="noConversion"/>
  </si>
  <si>
    <t>是</t>
    <phoneticPr fontId="3" type="noConversion"/>
  </si>
  <si>
    <t>列1</t>
    <phoneticPr fontId="3" type="noConversion"/>
  </si>
  <si>
    <t>否</t>
    <phoneticPr fontId="3" type="noConversion"/>
  </si>
  <si>
    <t>6年级外出考试车费</t>
    <phoneticPr fontId="3" type="noConversion"/>
  </si>
  <si>
    <t>六年级监考中午午餐费用</t>
    <phoneticPr fontId="3" type="noConversion"/>
  </si>
  <si>
    <t>聚雅早茶</t>
    <phoneticPr fontId="3" type="noConversion"/>
  </si>
  <si>
    <t>安保工具</t>
    <phoneticPr fontId="3" type="noConversion"/>
  </si>
  <si>
    <t>6月网费</t>
    <phoneticPr fontId="3" type="noConversion"/>
  </si>
  <si>
    <t>台风回来巡逻三天午饭费用</t>
    <phoneticPr fontId="3" type="noConversion"/>
  </si>
  <si>
    <t>两包水泥</t>
    <phoneticPr fontId="3" type="noConversion"/>
  </si>
  <si>
    <t>教室墙塌了回校砌墙中午餐</t>
    <phoneticPr fontId="3" type="noConversion"/>
  </si>
  <si>
    <t>来悦酒店早茶</t>
    <phoneticPr fontId="3" type="noConversion"/>
  </si>
  <si>
    <t>弄地板（树根）中午饭</t>
    <phoneticPr fontId="3" type="noConversion"/>
  </si>
  <si>
    <t>弄地板-拖石块费用</t>
    <phoneticPr fontId="3" type="noConversion"/>
  </si>
  <si>
    <t>两箱椰子水+一包烟（看望龙照）</t>
    <phoneticPr fontId="3" type="noConversion"/>
  </si>
  <si>
    <t>锯子油费、水管接头、6转4水管等</t>
    <phoneticPr fontId="3" type="noConversion"/>
  </si>
  <si>
    <t>教师回校铺水泥地板中午工作餐310 +前面两天的工作餐 锯树</t>
    <phoneticPr fontId="3" type="noConversion"/>
  </si>
  <si>
    <t>总支出</t>
    <phoneticPr fontId="3" type="noConversion"/>
  </si>
  <si>
    <t>安装防盗网中午餐（两天）</t>
    <phoneticPr fontId="3" type="noConversion"/>
  </si>
  <si>
    <t>膨胀螺丝（防盗网）</t>
    <phoneticPr fontId="3" type="noConversion"/>
  </si>
  <si>
    <t>教师家访+对周边水域进行巡查/130元+以前的120元（中午餐）</t>
    <phoneticPr fontId="3" type="noConversion"/>
  </si>
  <si>
    <t>回校结转中午饭</t>
    <phoneticPr fontId="3" type="noConversion"/>
  </si>
  <si>
    <t>回校发学生手册中午饭</t>
    <phoneticPr fontId="3" type="noConversion"/>
  </si>
  <si>
    <t>饭（请殷校吃饭）</t>
    <phoneticPr fontId="3" type="noConversion"/>
  </si>
  <si>
    <t>1.5米的防撞三角架*2（290 * 2）+ 运费370</t>
    <phoneticPr fontId="3" type="noConversion"/>
  </si>
  <si>
    <t>安装电路购买水+手套</t>
    <phoneticPr fontId="3" type="noConversion"/>
  </si>
  <si>
    <t>安装电路购买螺丝，剪刀等等</t>
    <phoneticPr fontId="3" type="noConversion"/>
  </si>
  <si>
    <t>安装电路午饭120+以前的250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</si>
</sst>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&quot;¥&quot;#,##0.00_);[Red]\(&quot;¥&quot;#,##0.00\)"/>
    <numFmt numFmtId="177" formatCode="[$-F800]dddd\,\ mmmm\ dd\,\ yyyy"/>
    <numFmt numFmtId="178" formatCode="0_);[Red]\(0\)"/>
    <numFmt numFmtId="179" formatCode="yyyy\-mm\-dd;@"/>
    <numFmt numFmtId="180" formatCode="yyyy\-mm;@"/>
  </numFmts>
  <fonts count="13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</borders>
  <cellStyleXfs count="4">
    <xf numFmtId="0" fontId="0" fillId="0" borderId="0"/>
    <xf numFmtId="0" fontId="1" fillId="2" borderId="1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51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44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4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3" borderId="2" xfId="0" applyNumberFormat="1" applyFont="1" applyFill="1" applyBorder="1" applyAlignment="1">
      <alignment horizontal="center" vertical="center"/>
    </xf>
    <xf numFmtId="179" fontId="4" fillId="4" borderId="0" xfId="0" applyNumberFormat="1" applyFont="1" applyFill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0" fontId="6" fillId="0" borderId="0" xfId="0" applyFont="1"/>
    <xf numFmtId="44" fontId="6" fillId="0" borderId="0" xfId="0" applyNumberFormat="1" applyFont="1" applyAlignment="1">
      <alignment horizontal="center" vertical="center"/>
    </xf>
    <xf numFmtId="17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4" fontId="7" fillId="0" borderId="0" xfId="0" applyNumberFormat="1" applyFont="1" applyAlignment="1">
      <alignment horizontal="center" vertical="center"/>
    </xf>
    <xf numFmtId="0" fontId="7" fillId="0" borderId="0" xfId="0" applyFont="1"/>
    <xf numFmtId="17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0" fillId="0" borderId="0" xfId="0" applyNumberFormat="1"/>
    <xf numFmtId="180" fontId="0" fillId="0" borderId="0" xfId="0" applyNumberFormat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0" fillId="0" borderId="0" xfId="0" applyNumberFormat="1"/>
    <xf numFmtId="0" fontId="11" fillId="6" borderId="0" xfId="2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1" fillId="2" borderId="1" xfId="1" applyNumberFormat="1" applyAlignment="1"/>
    <xf numFmtId="176" fontId="12" fillId="7" borderId="1" xfId="3" applyNumberFormat="1" applyBorder="1" applyAlignment="1">
      <alignment horizontal="center" vertical="center"/>
    </xf>
    <xf numFmtId="0" fontId="12" fillId="7" borderId="1" xfId="3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44" fontId="12" fillId="7" borderId="1" xfId="3" applyNumberFormat="1" applyBorder="1" applyAlignment="1">
      <alignment horizontal="center" vertical="center"/>
    </xf>
    <xf numFmtId="44" fontId="11" fillId="6" borderId="0" xfId="2" applyNumberFormat="1" applyAlignment="1">
      <alignment horizontal="center" vertical="center"/>
    </xf>
    <xf numFmtId="44" fontId="0" fillId="7" borderId="1" xfId="3" applyNumberFormat="1" applyFont="1" applyBorder="1" applyAlignment="1">
      <alignment horizontal="center" vertical="center"/>
    </xf>
    <xf numFmtId="0" fontId="11" fillId="6" borderId="1" xfId="2" applyBorder="1" applyAlignment="1">
      <alignment horizontal="center" vertical="center"/>
    </xf>
    <xf numFmtId="44" fontId="11" fillId="6" borderId="1" xfId="2" applyNumberFormat="1" applyBorder="1" applyAlignment="1">
      <alignment horizontal="center" vertical="center"/>
    </xf>
    <xf numFmtId="44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176" fontId="1" fillId="2" borderId="1" xfId="1" applyNumberFormat="1" applyAlignment="1">
      <alignment horizontal="center" vertical="center"/>
    </xf>
  </cellXfs>
  <cellStyles count="4">
    <cellStyle name="差" xfId="2" builtinId="27"/>
    <cellStyle name="常规" xfId="0" builtinId="0"/>
    <cellStyle name="好" xfId="3" builtinId="26"/>
    <cellStyle name="计算" xfId="1" builtinId="22"/>
  </cellStyles>
  <dxfs count="103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 &quot;¥&quot;* #,##0.00_ ;_ &quot;¥&quot;* \-#,##0.00_ ;_ &quot;¥&quot;* &quot;-&quot;??_ ;_ @_ 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80" formatCode="yyyy\-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26" Type="http://schemas.microsoft.com/office/2017/10/relationships/person" Target="persons/person1.xml"/><Relationship Id="rId3" Type="http://schemas.openxmlformats.org/officeDocument/2006/relationships/worksheet" Target="worksheets/sheet3.xml"/><Relationship Id="rId21" Type="http://schemas.microsoft.com/office/2017/10/relationships/person" Target="persons/person1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5" Type="http://schemas.microsoft.com/office/2017/10/relationships/person" Target="persons/person4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3.xml"/><Relationship Id="rId32" Type="http://schemas.microsoft.com/office/2017/10/relationships/person" Target="persons/person9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microsoft.com/office/2017/10/relationships/person" Target="persons/person2.xml"/><Relationship Id="rId28" Type="http://schemas.microsoft.com/office/2017/10/relationships/person" Target="persons/person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31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7" Type="http://schemas.microsoft.com/office/2017/10/relationships/person" Target="persons/person10.xml"/><Relationship Id="rId30" Type="http://schemas.microsoft.com/office/2017/10/relationships/person" Target="persons/person8.xml"/><Relationship Id="rId22" Type="http://schemas.microsoft.com/office/2017/10/relationships/person" Target="persons/person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3D4A9-B8B8-4BA0-924A-DA4A909A118B}" name="表1" displayName="表1" ref="A1:I1048571" totalsRowShown="0" headerRowDxfId="102" dataDxfId="100" headerRowBorderDxfId="101">
  <autoFilter ref="A1:I1048571" xr:uid="{9893D4A9-B8B8-4BA0-924A-DA4A909A118B}"/>
  <sortState xmlns:xlrd2="http://schemas.microsoft.com/office/spreadsheetml/2017/richdata2" ref="A2:I31">
    <sortCondition ref="I1:I1048571"/>
  </sortState>
  <tableColumns count="9">
    <tableColumn id="1" xr3:uid="{C6E8C1E8-0442-472C-A4E5-C447EF68CC04}" name="序号" dataDxfId="99"/>
    <tableColumn id="2" xr3:uid="{3CB4E6D8-EBEF-4CAF-AB3F-379862DB8C25}" name="时间" dataDxfId="98"/>
    <tableColumn id="10" xr3:uid="{AFB40770-4B2A-435C-930B-6B16BE4BB160}" name="类型" dataDxfId="97"/>
    <tableColumn id="3" xr3:uid="{4D9CE331-2131-4325-AEF7-1CB59D6BBF15}" name="经办人" dataDxfId="96"/>
    <tableColumn id="4" xr3:uid="{317EC404-B471-45FB-A05F-1AF197554A8D}" name="用途" dataDxfId="95"/>
    <tableColumn id="5" xr3:uid="{35041395-6901-420C-8247-E53B17A40A32}" name="单价" dataDxfId="94"/>
    <tableColumn id="6" xr3:uid="{7A60F68C-5A5D-4A97-9BB9-E3511EA7055F}" name="数量" dataDxfId="93"/>
    <tableColumn id="7" xr3:uid="{9635965B-F6AD-42ED-9F33-056C98CBF811}" name="支出/元" dataDxfId="92"/>
    <tableColumn id="9" xr3:uid="{334C2A5C-0DF9-4A2E-A5CF-EA40C599763A}" name="是否报销" dataDxfId="91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A52E7-958E-4FB1-9091-5A71B9B80E78}" name="表2" displayName="表2" ref="A1:C1048574" totalsRowShown="0" headerRowDxfId="17" dataDxfId="16">
  <autoFilter ref="A1:C1048574" xr:uid="{8F1A52E7-958E-4FB1-9091-5A71B9B80E78}"/>
  <tableColumns count="3">
    <tableColumn id="1" xr3:uid="{35EE0FFE-F40C-44A3-B76C-56DC49B2C7BE}" name="时间" dataDxfId="15"/>
    <tableColumn id="2" xr3:uid="{8B7BA3DA-9FD2-4387-BDE3-D519ECE1BA93}" name="金额" dataDxfId="14"/>
    <tableColumn id="3" xr3:uid="{52E8B356-AA7A-4F9B-BA45-D04E2017228B}" name="备注" dataDxfId="13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B182BA-CAB8-4569-8469-7051BBBC17B5}" name="表3" displayName="表3" ref="A1:B3" totalsRowShown="0">
  <autoFilter ref="A1:B3" xr:uid="{B8B182BA-CAB8-4569-8469-7051BBBC17B5}"/>
  <tableColumns count="2">
    <tableColumn id="1" xr3:uid="{580B6E2D-67DE-451E-B036-7CD35A22E6D4}" name="项目"/>
    <tableColumn id="2" xr3:uid="{448C717C-CF8D-49DA-9652-FCA84D51EE21}" name="金额" dataDxfId="1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AD0F7-E746-41CB-A757-975A93AFB850}" name="表5" displayName="表5" ref="A1:I1048575" totalsRowShown="0" headerRowDxfId="90" dataDxfId="88" headerRowBorderDxfId="89">
  <autoFilter ref="A1:I1048575" xr:uid="{5D3AD0F7-E746-41CB-A757-975A93AFB850}"/>
  <sortState xmlns:xlrd2="http://schemas.microsoft.com/office/spreadsheetml/2017/richdata2" ref="A2:I24">
    <sortCondition ref="B1:B1048575"/>
  </sortState>
  <tableColumns count="9">
    <tableColumn id="1" xr3:uid="{1A640576-4FF3-40EC-8A58-C3474078BA36}" name="序号" dataDxfId="87"/>
    <tableColumn id="2" xr3:uid="{E107DAB9-251A-4D55-A1BC-8F4AF4F97A59}" name="时间" dataDxfId="86"/>
    <tableColumn id="3" xr3:uid="{9C69235B-3281-4E22-8A20-7C80C8340EAB}" name="经办人" dataDxfId="85"/>
    <tableColumn id="4" xr3:uid="{7A1DCC9E-87F7-4406-B547-0821616BAD55}" name="用途" dataDxfId="84"/>
    <tableColumn id="5" xr3:uid="{6A8932AE-CD82-4F3B-B4AC-C07028B0AAEE}" name="单价" dataDxfId="83"/>
    <tableColumn id="6" xr3:uid="{54FFE737-4E58-4B44-B2F3-2DC5FEA2BF2B}" name="数量" dataDxfId="82"/>
    <tableColumn id="7" xr3:uid="{CA8C94D4-8329-47F9-AF49-5CA9E8FB6EC5}" name="支出/元" dataDxfId="81"/>
    <tableColumn id="9" xr3:uid="{060A2A99-E968-4DB1-B895-9E48A0BC84F1}" name="是否报销" dataDxfId="80"/>
    <tableColumn id="8" xr3:uid="{5ECAD182-A63B-485C-9FDD-E1152B4E2265}" name="备注" dataDxfId="7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10E16D-CB4F-4E71-86BD-27341E3D8524}" name="表7" displayName="表7" ref="A1:J1048576" totalsRowShown="0" headerRowDxfId="78" dataDxfId="76" headerRowBorderDxfId="77">
  <autoFilter ref="A1:J1048576" xr:uid="{2510E16D-CB4F-4E71-86BD-27341E3D8524}"/>
  <sortState xmlns:xlrd2="http://schemas.microsoft.com/office/spreadsheetml/2017/richdata2" ref="A2:J18">
    <sortCondition ref="B1:B1048576"/>
  </sortState>
  <tableColumns count="10">
    <tableColumn id="1" xr3:uid="{CEEFA365-B4B4-4E85-9C4E-DF5BF761BEF7}" name="序号" dataDxfId="75"/>
    <tableColumn id="2" xr3:uid="{979B7083-E6BE-40FC-8B8F-6299434CC936}" name="时间" dataDxfId="74"/>
    <tableColumn id="3" xr3:uid="{2E17970C-BEA7-433D-8CC9-4326F18FD63A}" name="类型" dataDxfId="73"/>
    <tableColumn id="4" xr3:uid="{BE4F2A28-45DE-4D9A-AFEE-F56DEEA7E4C4}" name="经办人" dataDxfId="72"/>
    <tableColumn id="5" xr3:uid="{9ACC1CD1-C674-4024-A5DB-27F3FB3D5B9B}" name="用途" dataDxfId="71"/>
    <tableColumn id="6" xr3:uid="{6A7100C2-73F8-4B49-A3C3-76733D39B7D1}" name="单价" dataDxfId="70"/>
    <tableColumn id="7" xr3:uid="{ED173F3A-F16B-4D00-819B-5659947F2069}" name="数量" dataDxfId="69"/>
    <tableColumn id="8" xr3:uid="{D95B396A-D57C-4295-BA16-D228F44A248C}" name="支出/元" dataDxfId="68"/>
    <tableColumn id="9" xr3:uid="{4E3A8CB5-9884-4B52-8B99-2B6D47E1E154}" name="是否报销" dataDxfId="67"/>
    <tableColumn id="10" xr3:uid="{E20A9CA9-7471-4D97-9727-FA08D1F94B8B}" name="备注" dataDxfId="66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6C277F9-82AB-4CAE-A68E-3D904F6CDCEA}" name="表10" displayName="表10" ref="A1:J1048576" totalsRowShown="0" headerRowDxfId="65" dataDxfId="63" headerRowBorderDxfId="64">
  <autoFilter ref="A1:J1048576" xr:uid="{A6C277F9-82AB-4CAE-A68E-3D904F6CDCEA}"/>
  <sortState xmlns:xlrd2="http://schemas.microsoft.com/office/spreadsheetml/2017/richdata2" ref="A2:J14">
    <sortCondition ref="B1:B1048576"/>
  </sortState>
  <tableColumns count="10">
    <tableColumn id="1" xr3:uid="{CB79FE66-B426-4E54-AD2C-C1EBB82367A6}" name="序号" dataDxfId="62"/>
    <tableColumn id="2" xr3:uid="{23CD5ADE-7AB5-411D-966D-6CD9430BC3F0}" name="时间" dataDxfId="61"/>
    <tableColumn id="3" xr3:uid="{43355646-4310-4C3D-82D3-B817DCF9F53A}" name="类型" dataDxfId="60"/>
    <tableColumn id="4" xr3:uid="{8880784E-0DD8-4F3B-9F85-6A1991519DEE}" name="经办人" dataDxfId="59"/>
    <tableColumn id="5" xr3:uid="{B7D34809-9CDB-44BE-82EA-071A2466B8CF}" name="用途" dataDxfId="58"/>
    <tableColumn id="6" xr3:uid="{E03F8194-A99A-4916-871C-BACA8A5E9F07}" name="单价" dataDxfId="57"/>
    <tableColumn id="7" xr3:uid="{37F09CFD-90BF-4A7C-BB47-05C38B5251D5}" name="数量" dataDxfId="56"/>
    <tableColumn id="8" xr3:uid="{DE92AC18-2E6B-46F3-AFAB-F17802149BB9}" name="支出/元" dataDxfId="55"/>
    <tableColumn id="9" xr3:uid="{7E9E348E-C266-4FB3-8F89-4ED909A864B3}" name="是否报销" dataDxfId="54"/>
    <tableColumn id="10" xr3:uid="{2328F37C-46C5-4F02-A749-D77198F6B993}" name="备注" dataDxfId="5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E122373-DF25-4171-83B0-7B6621C44083}" name="表11" displayName="表11" ref="A1:J1048576" totalsRowShown="0" headerRowDxfId="52" dataDxfId="50" headerRowBorderDxfId="51">
  <autoFilter ref="A1:J1048576" xr:uid="{6E122373-DF25-4171-83B0-7B6621C44083}"/>
  <sortState xmlns:xlrd2="http://schemas.microsoft.com/office/spreadsheetml/2017/richdata2" ref="A2:J24">
    <sortCondition ref="B1:B1048576"/>
  </sortState>
  <tableColumns count="10">
    <tableColumn id="1" xr3:uid="{BB38890F-9A4D-4028-BC53-5418833FBF34}" name="序号" dataDxfId="49"/>
    <tableColumn id="2" xr3:uid="{1395ACA9-2E2C-4CC8-8526-CC53E7785450}" name="时间" dataDxfId="48"/>
    <tableColumn id="3" xr3:uid="{20C75B6C-3493-467B-AAA1-B2ADF7E34C14}" name="类型" dataDxfId="47"/>
    <tableColumn id="4" xr3:uid="{A59FAC11-6953-444B-BAA0-B65B03647AA2}" name="经办人" dataDxfId="46"/>
    <tableColumn id="5" xr3:uid="{2D96DA26-A6BC-4A39-8B44-C42ABE9088F9}" name="用途" dataDxfId="45"/>
    <tableColumn id="6" xr3:uid="{794C3F47-FE08-459F-B11E-B34249347F26}" name="单价" dataDxfId="44"/>
    <tableColumn id="7" xr3:uid="{A92D8944-1F2C-4F68-9AD6-D0985000ABE3}" name="数量" dataDxfId="43"/>
    <tableColumn id="8" xr3:uid="{8C5DFF76-8A7D-4D82-9C53-DD0F633D455A}" name="支出/元" dataDxfId="42"/>
    <tableColumn id="9" xr3:uid="{F1501984-427F-4BD3-BB1C-EEC0BCB63402}" name="是否报销" dataDxfId="41"/>
    <tableColumn id="10" xr3:uid="{FF3873AB-A6F6-42CA-9F29-7D136CA82171}" name="备注" dataDxfId="40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898697A-9F57-4B85-BA3E-C1A803E18ED8}" name="表12" displayName="表12" ref="A1:J1048575" totalsRowShown="0" headerRowDxfId="39" headerRowBorderDxfId="38">
  <autoFilter ref="A1:J1048575" xr:uid="{6898697A-9F57-4B85-BA3E-C1A803E18ED8}"/>
  <sortState xmlns:xlrd2="http://schemas.microsoft.com/office/spreadsheetml/2017/richdata2" ref="A2:J28">
    <sortCondition ref="B1:B1048575"/>
  </sortState>
  <tableColumns count="10">
    <tableColumn id="1" xr3:uid="{6A974B50-A917-4B04-808C-1B8AFF5BC6E2}" name="序号"/>
    <tableColumn id="2" xr3:uid="{183CDFA0-FAE6-4F38-896B-1F3E8CBA5554}" name="时间" dataDxfId="37"/>
    <tableColumn id="3" xr3:uid="{C7D6AB92-4412-4469-B9EA-DECDB4611F2A}" name="类型"/>
    <tableColumn id="4" xr3:uid="{FE37234A-50E1-469A-82B6-CD05A8404288}" name="经办人"/>
    <tableColumn id="5" xr3:uid="{5455EC2C-B285-49AB-8855-74196763C80B}" name="用途"/>
    <tableColumn id="6" xr3:uid="{97D88CBE-48B7-4C68-81DB-78B5234E6AD5}" name="单价"/>
    <tableColumn id="7" xr3:uid="{2809E427-25DE-4374-BA92-283CF7507549}" name="数量"/>
    <tableColumn id="8" xr3:uid="{D61F78D5-EC65-43BD-BD0E-5DA514EB5433}" name="支出/元"/>
    <tableColumn id="9" xr3:uid="{5AC2CF73-996D-4810-B710-C7E7FAF3A21B}" name="是否报销"/>
    <tableColumn id="10" xr3:uid="{3CB59B60-04D5-4630-8415-A346318FBB8A}" name="备注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B0E901-BDA3-413F-AB93-BF64AADE6500}" name="表6" displayName="表6" ref="A1:B1048576" totalsRowShown="0" headerRowDxfId="36" dataDxfId="35">
  <autoFilter ref="A1:B1048576" xr:uid="{B9B0E901-BDA3-413F-AB93-BF64AADE6500}"/>
  <sortState xmlns:xlrd2="http://schemas.microsoft.com/office/spreadsheetml/2017/richdata2" ref="A2:B3">
    <sortCondition ref="A1:A1048576"/>
  </sortState>
  <tableColumns count="2">
    <tableColumn id="1" xr3:uid="{CF3F8F20-5034-4707-A64F-A1BA1E5C7733}" name="时间" dataDxfId="34"/>
    <tableColumn id="2" xr3:uid="{4051B773-6135-4C1F-A009-57CD2A24A159}" name="费用" dataDxfId="33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93F632-E3CD-463A-9665-2A6FA1D22A2E}" name="表4" displayName="表4" ref="A1:D1048574" totalsRowShown="0" headerRowDxfId="32" dataDxfId="31">
  <autoFilter ref="A1:D1048574" xr:uid="{3993F632-E3CD-463A-9665-2A6FA1D22A2E}"/>
  <tableColumns count="4">
    <tableColumn id="1" xr3:uid="{5468732A-C9E4-4BAE-B3F0-166353708C75}" name="时间" dataDxfId="30"/>
    <tableColumn id="2" xr3:uid="{1703EA6A-A68A-4CBF-8D0B-E6958326C4A0}" name="月总支出" dataDxfId="29"/>
    <tableColumn id="3" xr3:uid="{5AD5732F-B2D1-4DFC-A0D2-A8EF15683365}" name="项目" dataDxfId="28"/>
    <tableColumn id="4" xr3:uid="{47B333E5-F3E2-44CE-8B27-04287B31B66F}" name="金额/元" dataDxfId="27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1A6191-4AC6-4137-9E01-693F8F4E51B6}" name="表8" displayName="表8" ref="A1:C7" totalsRowCount="1" headerRowDxfId="26" dataDxfId="25" totalsRowDxfId="24">
  <autoFilter ref="A1:C6" xr:uid="{9E1A6191-4AC6-4137-9E01-693F8F4E51B6}"/>
  <tableColumns count="3">
    <tableColumn id="1" xr3:uid="{78463485-612E-47A8-9DD4-3C7551103164}" name="项目" totalsRowLabel="汇总" dataDxfId="23" totalsRowDxfId="22"/>
    <tableColumn id="2" xr3:uid="{94AE5AC4-9405-412C-A928-1004FEA4902F}" name="金额" totalsRowFunction="sum" dataDxfId="21" totalsRowDxfId="20"/>
    <tableColumn id="3" xr3:uid="{75CA383F-198C-4C22-9226-09E66BE6111F}" name="列1" dataDxfId="19" totalsRowDxfId="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pane ySplit="1" topLeftCell="A14" activePane="bottomLeft" state="frozen"/>
      <selection pane="bottomLeft" activeCell="E31" sqref="E31"/>
    </sheetView>
  </sheetViews>
  <sheetFormatPr defaultRowHeight="14.25" x14ac:dyDescent="0.2"/>
  <cols>
    <col min="1" max="1" width="12.875" style="7" customWidth="1"/>
    <col min="2" max="2" width="12.875" style="13" bestFit="1" customWidth="1"/>
    <col min="3" max="3" width="12.875" style="13" customWidth="1"/>
    <col min="4" max="4" width="22.125" style="3" bestFit="1" customWidth="1"/>
    <col min="5" max="5" width="64" style="3" bestFit="1" customWidth="1"/>
    <col min="6" max="6" width="9" style="3" bestFit="1" customWidth="1"/>
    <col min="7" max="7" width="8.625" style="3"/>
    <col min="8" max="8" width="20.375" style="4" bestFit="1" customWidth="1"/>
    <col min="9" max="9" width="8.625" style="3"/>
    <col min="10" max="10" width="16.25" style="3" bestFit="1" customWidth="1"/>
  </cols>
  <sheetData>
    <row r="1" spans="1:10" s="3" customFormat="1" ht="15" thickBot="1" x14ac:dyDescent="0.25">
      <c r="A1" s="6" t="s">
        <v>24</v>
      </c>
      <c r="B1" s="14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8">
        <v>1</v>
      </c>
      <c r="B2" s="13">
        <v>44961</v>
      </c>
      <c r="C2" s="13" t="s">
        <v>103</v>
      </c>
      <c r="D2" s="3" t="s">
        <v>7</v>
      </c>
      <c r="E2" s="3" t="s">
        <v>6</v>
      </c>
      <c r="H2" s="4">
        <v>460</v>
      </c>
      <c r="I2" s="3" t="s">
        <v>88</v>
      </c>
    </row>
    <row r="3" spans="1:10" x14ac:dyDescent="0.2">
      <c r="A3" s="8">
        <v>2</v>
      </c>
      <c r="B3" s="13">
        <v>44961</v>
      </c>
      <c r="C3" s="13" t="s">
        <v>105</v>
      </c>
      <c r="D3" s="3" t="s">
        <v>16</v>
      </c>
      <c r="E3" s="3" t="s">
        <v>17</v>
      </c>
      <c r="H3" s="4">
        <v>300</v>
      </c>
      <c r="I3" s="3" t="s">
        <v>88</v>
      </c>
    </row>
    <row r="4" spans="1:10" x14ac:dyDescent="0.2">
      <c r="A4" s="8">
        <v>3</v>
      </c>
      <c r="B4" s="15">
        <v>44961</v>
      </c>
      <c r="C4" s="13" t="s">
        <v>105</v>
      </c>
      <c r="D4" s="9" t="s">
        <v>26</v>
      </c>
      <c r="E4" s="9" t="s">
        <v>27</v>
      </c>
      <c r="F4" s="9"/>
      <c r="G4" s="9"/>
      <c r="H4" s="10">
        <v>100</v>
      </c>
      <c r="I4" s="3" t="s">
        <v>88</v>
      </c>
    </row>
    <row r="5" spans="1:10" x14ac:dyDescent="0.2">
      <c r="A5" s="8">
        <v>4</v>
      </c>
      <c r="B5" s="13">
        <v>44962</v>
      </c>
      <c r="C5" s="13" t="s">
        <v>102</v>
      </c>
      <c r="D5" s="3" t="s">
        <v>7</v>
      </c>
      <c r="E5" s="3" t="s">
        <v>20</v>
      </c>
      <c r="H5" s="4">
        <v>1089</v>
      </c>
      <c r="I5" s="3" t="s">
        <v>88</v>
      </c>
      <c r="J5" s="11"/>
    </row>
    <row r="6" spans="1:10" x14ac:dyDescent="0.2">
      <c r="A6" s="8">
        <v>5</v>
      </c>
      <c r="B6" s="13">
        <v>44962</v>
      </c>
      <c r="C6" s="13" t="s">
        <v>104</v>
      </c>
      <c r="D6" s="3" t="s">
        <v>14</v>
      </c>
      <c r="E6" s="3" t="s">
        <v>21</v>
      </c>
      <c r="F6" s="3">
        <v>50</v>
      </c>
      <c r="G6" s="3">
        <v>1</v>
      </c>
      <c r="H6" s="4">
        <v>50</v>
      </c>
      <c r="I6" s="3" t="s">
        <v>88</v>
      </c>
    </row>
    <row r="7" spans="1:10" x14ac:dyDescent="0.2">
      <c r="A7" s="8">
        <v>6</v>
      </c>
      <c r="B7" s="13">
        <v>44963</v>
      </c>
      <c r="C7" s="13" t="s">
        <v>103</v>
      </c>
      <c r="E7" s="3" t="s">
        <v>15</v>
      </c>
      <c r="H7" s="4">
        <v>420</v>
      </c>
      <c r="I7" s="3" t="s">
        <v>88</v>
      </c>
    </row>
    <row r="8" spans="1:10" x14ac:dyDescent="0.2">
      <c r="A8" s="8">
        <v>7</v>
      </c>
      <c r="B8" s="16">
        <v>44963</v>
      </c>
      <c r="C8" s="13" t="s">
        <v>102</v>
      </c>
      <c r="D8" s="11" t="s">
        <v>26</v>
      </c>
      <c r="E8" s="11" t="s">
        <v>25</v>
      </c>
      <c r="F8" s="11"/>
      <c r="G8" s="11"/>
      <c r="H8" s="12">
        <v>137</v>
      </c>
      <c r="I8" s="3" t="s">
        <v>88</v>
      </c>
    </row>
    <row r="9" spans="1:10" x14ac:dyDescent="0.2">
      <c r="A9" s="8">
        <v>8</v>
      </c>
      <c r="B9" s="13">
        <v>44964</v>
      </c>
      <c r="C9" s="13" t="s">
        <v>106</v>
      </c>
      <c r="D9" s="3" t="s">
        <v>18</v>
      </c>
      <c r="E9" s="3" t="s">
        <v>19</v>
      </c>
      <c r="H9" s="4">
        <v>50</v>
      </c>
      <c r="I9" s="3" t="s">
        <v>88</v>
      </c>
    </row>
    <row r="10" spans="1:10" x14ac:dyDescent="0.2">
      <c r="A10" s="8">
        <v>9</v>
      </c>
      <c r="B10" s="13">
        <v>44964</v>
      </c>
      <c r="C10" s="13" t="s">
        <v>104</v>
      </c>
      <c r="D10" s="3" t="s">
        <v>22</v>
      </c>
      <c r="E10" s="3" t="s">
        <v>23</v>
      </c>
      <c r="F10" s="3">
        <v>2</v>
      </c>
      <c r="G10" s="3">
        <v>6</v>
      </c>
      <c r="H10" s="4">
        <v>12</v>
      </c>
      <c r="I10" s="3" t="s">
        <v>88</v>
      </c>
    </row>
    <row r="11" spans="1:10" x14ac:dyDescent="0.2">
      <c r="A11" s="8">
        <v>10</v>
      </c>
      <c r="B11" s="13">
        <v>44965</v>
      </c>
      <c r="C11" s="13" t="s">
        <v>103</v>
      </c>
      <c r="D11" s="3" t="s">
        <v>32</v>
      </c>
      <c r="E11" s="3" t="s">
        <v>33</v>
      </c>
      <c r="H11" s="4">
        <v>420</v>
      </c>
      <c r="I11" s="3" t="s">
        <v>88</v>
      </c>
    </row>
    <row r="12" spans="1:10" x14ac:dyDescent="0.2">
      <c r="A12" s="8">
        <v>11</v>
      </c>
      <c r="B12" s="13">
        <v>44966</v>
      </c>
      <c r="C12" s="13" t="s">
        <v>104</v>
      </c>
      <c r="D12" s="3" t="s">
        <v>28</v>
      </c>
      <c r="E12" s="3" t="s">
        <v>29</v>
      </c>
      <c r="H12" s="4">
        <v>60</v>
      </c>
      <c r="I12" s="3" t="s">
        <v>88</v>
      </c>
    </row>
    <row r="13" spans="1:10" x14ac:dyDescent="0.2">
      <c r="A13" s="8">
        <v>12</v>
      </c>
      <c r="B13" s="13">
        <v>44966</v>
      </c>
      <c r="C13" s="13" t="s">
        <v>104</v>
      </c>
      <c r="D13" s="3" t="s">
        <v>28</v>
      </c>
      <c r="E13" s="3" t="s">
        <v>30</v>
      </c>
      <c r="H13" s="4">
        <v>35</v>
      </c>
      <c r="I13" s="3" t="s">
        <v>88</v>
      </c>
    </row>
    <row r="14" spans="1:10" x14ac:dyDescent="0.2">
      <c r="A14" s="8">
        <v>13</v>
      </c>
      <c r="B14" s="13">
        <v>44966</v>
      </c>
      <c r="C14" s="13" t="s">
        <v>104</v>
      </c>
      <c r="D14" s="3" t="s">
        <v>14</v>
      </c>
      <c r="E14" s="3" t="s">
        <v>31</v>
      </c>
      <c r="H14" s="4">
        <v>200</v>
      </c>
      <c r="I14" s="3" t="s">
        <v>88</v>
      </c>
    </row>
    <row r="15" spans="1:10" x14ac:dyDescent="0.2">
      <c r="A15" s="8">
        <v>14</v>
      </c>
      <c r="B15" s="13">
        <v>44968</v>
      </c>
      <c r="C15" s="13" t="s">
        <v>102</v>
      </c>
      <c r="D15" s="3" t="s">
        <v>14</v>
      </c>
      <c r="E15" s="3" t="s">
        <v>35</v>
      </c>
      <c r="H15" s="4">
        <v>305</v>
      </c>
      <c r="I15" s="3" t="s">
        <v>88</v>
      </c>
    </row>
    <row r="16" spans="1:10" x14ac:dyDescent="0.2">
      <c r="A16" s="8">
        <v>15</v>
      </c>
      <c r="B16" s="13">
        <v>44968</v>
      </c>
      <c r="C16" s="13" t="s">
        <v>104</v>
      </c>
      <c r="D16" s="3" t="s">
        <v>14</v>
      </c>
      <c r="E16" s="3" t="s">
        <v>36</v>
      </c>
      <c r="F16" s="3">
        <v>50</v>
      </c>
      <c r="G16" s="3">
        <v>2</v>
      </c>
      <c r="H16" s="4">
        <v>100</v>
      </c>
      <c r="I16" s="3" t="s">
        <v>88</v>
      </c>
    </row>
    <row r="17" spans="1:10" s="20" customFormat="1" x14ac:dyDescent="0.2">
      <c r="A17" s="8">
        <v>16</v>
      </c>
      <c r="B17" s="13">
        <v>44968</v>
      </c>
      <c r="C17" s="13" t="s">
        <v>104</v>
      </c>
      <c r="D17" s="3" t="s">
        <v>14</v>
      </c>
      <c r="E17" s="3" t="s">
        <v>38</v>
      </c>
      <c r="F17" s="3">
        <v>45</v>
      </c>
      <c r="G17" s="3">
        <v>2</v>
      </c>
      <c r="H17" s="4">
        <v>90</v>
      </c>
      <c r="I17" s="3" t="s">
        <v>88</v>
      </c>
      <c r="J17" s="3"/>
    </row>
    <row r="18" spans="1:10" s="20" customFormat="1" x14ac:dyDescent="0.2">
      <c r="A18" s="8">
        <v>17</v>
      </c>
      <c r="B18" s="13">
        <v>44970</v>
      </c>
      <c r="C18" s="13" t="s">
        <v>105</v>
      </c>
      <c r="D18" s="3" t="s">
        <v>34</v>
      </c>
      <c r="E18" s="3" t="s">
        <v>27</v>
      </c>
      <c r="F18" s="3"/>
      <c r="G18" s="3"/>
      <c r="H18" s="4">
        <v>100</v>
      </c>
      <c r="I18" s="3" t="s">
        <v>88</v>
      </c>
      <c r="J18" s="18"/>
    </row>
    <row r="19" spans="1:10" x14ac:dyDescent="0.2">
      <c r="A19" s="8">
        <v>18</v>
      </c>
      <c r="B19" s="13">
        <v>44970</v>
      </c>
      <c r="C19" s="13" t="s">
        <v>104</v>
      </c>
      <c r="D19" s="3" t="s">
        <v>14</v>
      </c>
      <c r="E19" s="3" t="s">
        <v>37</v>
      </c>
      <c r="F19" s="3">
        <v>15</v>
      </c>
      <c r="G19" s="3">
        <v>4</v>
      </c>
      <c r="H19" s="4">
        <v>60</v>
      </c>
      <c r="I19" s="3" t="s">
        <v>88</v>
      </c>
    </row>
    <row r="20" spans="1:10" x14ac:dyDescent="0.2">
      <c r="A20" s="8">
        <v>19</v>
      </c>
      <c r="B20" s="13">
        <v>44970</v>
      </c>
      <c r="C20" s="13" t="s">
        <v>104</v>
      </c>
      <c r="D20" s="3" t="s">
        <v>18</v>
      </c>
      <c r="E20" s="3" t="s">
        <v>49</v>
      </c>
      <c r="H20" s="4">
        <v>196</v>
      </c>
      <c r="I20" s="3" t="s">
        <v>88</v>
      </c>
    </row>
    <row r="21" spans="1:10" s="25" customFormat="1" x14ac:dyDescent="0.2">
      <c r="A21" s="8">
        <v>20</v>
      </c>
      <c r="B21" s="13">
        <v>44970</v>
      </c>
      <c r="C21" s="13" t="s">
        <v>104</v>
      </c>
      <c r="D21" s="3" t="s">
        <v>44</v>
      </c>
      <c r="E21" s="3" t="s">
        <v>45</v>
      </c>
      <c r="F21" s="3"/>
      <c r="G21" s="3"/>
      <c r="H21" s="4">
        <v>42</v>
      </c>
      <c r="I21" s="3" t="s">
        <v>88</v>
      </c>
      <c r="J21" s="27"/>
    </row>
    <row r="22" spans="1:10" s="25" customFormat="1" x14ac:dyDescent="0.2">
      <c r="A22" s="8">
        <v>21</v>
      </c>
      <c r="B22" s="30">
        <v>44971</v>
      </c>
      <c r="C22" s="13" t="s">
        <v>104</v>
      </c>
      <c r="D22" s="31" t="s">
        <v>14</v>
      </c>
      <c r="E22" s="31" t="s">
        <v>42</v>
      </c>
      <c r="F22" s="31"/>
      <c r="G22" s="31"/>
      <c r="H22" s="32">
        <v>1050</v>
      </c>
      <c r="I22" s="31" t="s">
        <v>88</v>
      </c>
      <c r="J22" s="3"/>
    </row>
    <row r="23" spans="1:10" s="20" customFormat="1" x14ac:dyDescent="0.2">
      <c r="A23" s="8">
        <v>22</v>
      </c>
      <c r="B23" s="26">
        <v>44971</v>
      </c>
      <c r="C23" s="13" t="s">
        <v>104</v>
      </c>
      <c r="D23" s="27" t="s">
        <v>14</v>
      </c>
      <c r="E23" s="27" t="s">
        <v>40</v>
      </c>
      <c r="F23" s="27">
        <v>45</v>
      </c>
      <c r="G23" s="27">
        <v>3</v>
      </c>
      <c r="H23" s="24">
        <v>135</v>
      </c>
      <c r="I23" s="3" t="s">
        <v>88</v>
      </c>
      <c r="J23" s="23"/>
    </row>
    <row r="24" spans="1:10" x14ac:dyDescent="0.2">
      <c r="A24" s="8">
        <v>23</v>
      </c>
      <c r="B24" s="13">
        <v>44972</v>
      </c>
      <c r="C24" s="13" t="s">
        <v>104</v>
      </c>
      <c r="D24" s="3" t="s">
        <v>18</v>
      </c>
      <c r="E24" s="3" t="s">
        <v>51</v>
      </c>
      <c r="H24" s="4">
        <v>305</v>
      </c>
      <c r="I24" s="3" t="s">
        <v>88</v>
      </c>
    </row>
    <row r="25" spans="1:10" x14ac:dyDescent="0.2">
      <c r="A25" s="8">
        <v>24</v>
      </c>
      <c r="B25" s="22">
        <v>44973</v>
      </c>
      <c r="C25" s="13" t="s">
        <v>103</v>
      </c>
      <c r="D25" s="23" t="s">
        <v>14</v>
      </c>
      <c r="E25" s="23" t="s">
        <v>46</v>
      </c>
      <c r="F25" s="23"/>
      <c r="G25" s="23"/>
      <c r="H25" s="24">
        <v>339</v>
      </c>
      <c r="I25" s="3" t="s">
        <v>88</v>
      </c>
      <c r="J25" s="18"/>
    </row>
    <row r="26" spans="1:10" x14ac:dyDescent="0.2">
      <c r="A26" s="8">
        <v>25</v>
      </c>
      <c r="B26" s="13">
        <v>44973</v>
      </c>
      <c r="C26" s="13" t="s">
        <v>103</v>
      </c>
      <c r="D26" s="3" t="s">
        <v>18</v>
      </c>
      <c r="E26" s="3" t="s">
        <v>50</v>
      </c>
      <c r="H26" s="4">
        <v>100</v>
      </c>
      <c r="I26" s="3" t="s">
        <v>88</v>
      </c>
    </row>
    <row r="27" spans="1:10" x14ac:dyDescent="0.2">
      <c r="A27" s="8">
        <v>26</v>
      </c>
      <c r="B27" s="13">
        <v>44977</v>
      </c>
      <c r="C27" s="13" t="s">
        <v>104</v>
      </c>
      <c r="D27" s="3" t="s">
        <v>18</v>
      </c>
      <c r="E27" s="3" t="s">
        <v>53</v>
      </c>
      <c r="H27" s="4">
        <v>36</v>
      </c>
      <c r="I27" s="3" t="s">
        <v>88</v>
      </c>
    </row>
    <row r="28" spans="1:10" x14ac:dyDescent="0.2">
      <c r="A28" s="8">
        <v>27</v>
      </c>
      <c r="B28" s="13">
        <v>44979</v>
      </c>
      <c r="C28" s="13" t="s">
        <v>104</v>
      </c>
      <c r="E28" s="3" t="s">
        <v>54</v>
      </c>
      <c r="F28" s="3">
        <v>650</v>
      </c>
      <c r="G28" s="3">
        <v>2</v>
      </c>
      <c r="H28" s="4">
        <v>1380</v>
      </c>
      <c r="I28" s="3" t="s">
        <v>88</v>
      </c>
    </row>
    <row r="29" spans="1:10" s="20" customFormat="1" x14ac:dyDescent="0.2">
      <c r="A29" s="8">
        <v>28</v>
      </c>
      <c r="B29" s="13">
        <v>44979</v>
      </c>
      <c r="C29" s="13" t="s">
        <v>102</v>
      </c>
      <c r="D29" s="3" t="s">
        <v>26</v>
      </c>
      <c r="E29" s="3" t="s">
        <v>66</v>
      </c>
      <c r="F29" s="3"/>
      <c r="G29" s="3"/>
      <c r="H29" s="4">
        <v>58.2</v>
      </c>
      <c r="I29" s="3" t="s">
        <v>88</v>
      </c>
      <c r="J29" s="3"/>
    </row>
    <row r="30" spans="1:10" s="25" customFormat="1" x14ac:dyDescent="0.2">
      <c r="A30" s="8">
        <v>29</v>
      </c>
      <c r="B30" s="13">
        <v>44980</v>
      </c>
      <c r="C30" s="13" t="s">
        <v>102</v>
      </c>
      <c r="D30" s="3" t="s">
        <v>7</v>
      </c>
      <c r="E30" s="3" t="s">
        <v>56</v>
      </c>
      <c r="F30" s="3"/>
      <c r="G30" s="3"/>
      <c r="H30" s="4">
        <v>698</v>
      </c>
      <c r="I30" s="3" t="s">
        <v>88</v>
      </c>
      <c r="J30" s="23"/>
    </row>
    <row r="31" spans="1:10" s="20" customFormat="1" x14ac:dyDescent="0.2">
      <c r="A31" s="8">
        <v>30</v>
      </c>
      <c r="B31" s="22">
        <v>44983</v>
      </c>
      <c r="C31" s="13" t="s">
        <v>103</v>
      </c>
      <c r="D31" s="23" t="s">
        <v>57</v>
      </c>
      <c r="E31" s="23" t="s">
        <v>58</v>
      </c>
      <c r="F31" s="23"/>
      <c r="G31" s="23"/>
      <c r="H31" s="24">
        <v>268</v>
      </c>
      <c r="I31" s="3" t="s">
        <v>88</v>
      </c>
      <c r="J31" s="18"/>
    </row>
  </sheetData>
  <phoneticPr fontId="3" type="noConversion"/>
  <conditionalFormatting sqref="I1:I1048576">
    <cfRule type="cellIs" dxfId="11" priority="1" operator="equal">
      <formula>"否"</formula>
    </cfRule>
  </conditionalFormatting>
  <dataValidations count="2">
    <dataValidation type="list" allowBlank="1" showInputMessage="1" showErrorMessage="1" sqref="I2:I31" xr:uid="{FD8768F6-82B3-45E5-BCA7-E83030E6BF2E}">
      <formula1>"是,否"</formula1>
    </dataValidation>
    <dataValidation type="list" allowBlank="1" showInputMessage="1" showErrorMessage="1" sqref="C2:C31" xr:uid="{1B69F5D9-67D5-4A68-AFA9-7657055227A9}">
      <formula1>"吃饭,办公用品,日常支出,维修,运费"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0588-6E92-4B8D-AE37-F3196B1B7598}">
  <dimension ref="A1:J5"/>
  <sheetViews>
    <sheetView workbookViewId="0">
      <selection activeCell="E3" sqref="E3"/>
    </sheetView>
  </sheetViews>
  <sheetFormatPr defaultRowHeight="14.25" x14ac:dyDescent="0.2"/>
  <cols>
    <col min="1" max="1" width="4.875" bestFit="1" customWidth="1"/>
    <col min="2" max="2" width="13.875" style="36" bestFit="1" customWidth="1"/>
    <col min="4" max="4" width="24.125" bestFit="1" customWidth="1"/>
    <col min="5" max="5" width="41.5" bestFit="1" customWidth="1"/>
    <col min="8" max="8" width="8.625" style="28" bestFit="1" customWidth="1"/>
    <col min="9" max="9" width="8.5" bestFit="1" customWidth="1"/>
  </cols>
  <sheetData>
    <row r="1" spans="1:10" s="3" customFormat="1" ht="15" thickBot="1" x14ac:dyDescent="0.25">
      <c r="A1" s="6" t="s">
        <v>24</v>
      </c>
      <c r="B1" s="34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8">
        <v>20</v>
      </c>
      <c r="B2" s="35">
        <v>44970</v>
      </c>
      <c r="C2" s="17" t="s">
        <v>103</v>
      </c>
      <c r="D2" s="18"/>
      <c r="E2" s="18" t="s">
        <v>55</v>
      </c>
      <c r="F2" s="18"/>
      <c r="G2" s="18"/>
      <c r="H2" s="19">
        <v>130</v>
      </c>
      <c r="I2" s="3" t="s">
        <v>87</v>
      </c>
      <c r="J2" s="3"/>
    </row>
    <row r="3" spans="1:10" x14ac:dyDescent="0.2">
      <c r="A3" s="8">
        <v>27</v>
      </c>
      <c r="B3" s="35">
        <v>44977</v>
      </c>
      <c r="C3" s="17" t="s">
        <v>103</v>
      </c>
      <c r="D3" s="18"/>
      <c r="E3" s="18" t="s">
        <v>48</v>
      </c>
      <c r="F3" s="18"/>
      <c r="G3" s="18"/>
      <c r="H3" s="21">
        <v>28</v>
      </c>
      <c r="I3" s="3" t="s">
        <v>87</v>
      </c>
      <c r="J3" s="3"/>
    </row>
    <row r="4" spans="1:10" x14ac:dyDescent="0.2">
      <c r="A4" s="8">
        <v>33</v>
      </c>
      <c r="B4" s="35">
        <v>44983</v>
      </c>
      <c r="C4" s="17" t="s">
        <v>103</v>
      </c>
      <c r="D4" s="18"/>
      <c r="E4" s="18" t="s">
        <v>67</v>
      </c>
      <c r="F4" s="18"/>
      <c r="G4" s="18"/>
      <c r="H4" s="21">
        <v>46</v>
      </c>
      <c r="I4" s="3" t="s">
        <v>87</v>
      </c>
      <c r="J4" s="9"/>
    </row>
    <row r="5" spans="1:10" s="20" customFormat="1" x14ac:dyDescent="0.2">
      <c r="A5" s="18">
        <v>19</v>
      </c>
      <c r="B5" s="35">
        <v>45013</v>
      </c>
      <c r="C5" s="18"/>
      <c r="E5" s="18" t="s">
        <v>97</v>
      </c>
      <c r="F5" s="18"/>
      <c r="H5" s="21">
        <v>29</v>
      </c>
      <c r="I5" s="3" t="s">
        <v>87</v>
      </c>
    </row>
  </sheetData>
  <phoneticPr fontId="3" type="noConversion"/>
  <conditionalFormatting sqref="I1:I5">
    <cfRule type="cellIs" dxfId="1" priority="1" operator="equal">
      <formula>"否"</formula>
    </cfRule>
  </conditionalFormatting>
  <conditionalFormatting sqref="I5">
    <cfRule type="containsText" dxfId="0" priority="2" operator="containsText" text="否">
      <formula>NOT(ISERROR(SEARCH("否",I5)))</formula>
    </cfRule>
  </conditionalFormatting>
  <dataValidations count="2">
    <dataValidation type="list" allowBlank="1" showInputMessage="1" showErrorMessage="1" sqref="C2:C4" xr:uid="{76486493-497D-4771-AEA3-33541983A959}">
      <formula1>"吃饭,办公用品,日常支出,维修,运费"</formula1>
    </dataValidation>
    <dataValidation type="list" allowBlank="1" showInputMessage="1" showErrorMessage="1" sqref="I2:I5" xr:uid="{07AFA8B4-8875-44C0-BC12-4BE7F97EC5AD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6097-436E-440B-97FA-13EAEE6E257E}">
  <dimension ref="A1:C7"/>
  <sheetViews>
    <sheetView workbookViewId="0">
      <selection activeCell="G8" sqref="G8"/>
    </sheetView>
  </sheetViews>
  <sheetFormatPr defaultRowHeight="14.25" x14ac:dyDescent="0.2"/>
  <cols>
    <col min="1" max="1" width="12.5" style="3" bestFit="1" customWidth="1"/>
    <col min="2" max="2" width="8.625" style="3"/>
  </cols>
  <sheetData>
    <row r="1" spans="1:3" x14ac:dyDescent="0.2">
      <c r="A1" s="3" t="s">
        <v>76</v>
      </c>
      <c r="B1" s="3" t="s">
        <v>8</v>
      </c>
      <c r="C1" s="3" t="s">
        <v>180</v>
      </c>
    </row>
    <row r="2" spans="1:3" x14ac:dyDescent="0.2">
      <c r="A2" s="3" t="s">
        <v>64</v>
      </c>
      <c r="B2" s="3">
        <v>1250</v>
      </c>
      <c r="C2" s="3" t="s">
        <v>179</v>
      </c>
    </row>
    <row r="3" spans="1:3" x14ac:dyDescent="0.2">
      <c r="A3" s="3" t="s">
        <v>77</v>
      </c>
      <c r="B3" s="3">
        <v>833</v>
      </c>
      <c r="C3" s="3" t="s">
        <v>179</v>
      </c>
    </row>
    <row r="4" spans="1:3" x14ac:dyDescent="0.2">
      <c r="A4" s="3" t="s">
        <v>78</v>
      </c>
      <c r="B4" s="3">
        <v>50</v>
      </c>
      <c r="C4" s="3" t="s">
        <v>181</v>
      </c>
    </row>
    <row r="5" spans="1:3" x14ac:dyDescent="0.2">
      <c r="A5" s="3" t="s">
        <v>79</v>
      </c>
      <c r="B5" s="3">
        <v>204</v>
      </c>
      <c r="C5" s="3" t="s">
        <v>179</v>
      </c>
    </row>
    <row r="6" spans="1:3" x14ac:dyDescent="0.2">
      <c r="C6" s="3"/>
    </row>
    <row r="7" spans="1:3" x14ac:dyDescent="0.2">
      <c r="A7" s="3" t="s">
        <v>80</v>
      </c>
      <c r="B7" s="3">
        <f>SUBTOTAL(109,表8[金额])</f>
        <v>2337</v>
      </c>
      <c r="C7" s="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DC07-BADA-4616-A952-0B2FDE427043}">
  <dimension ref="A1:C8"/>
  <sheetViews>
    <sheetView workbookViewId="0">
      <selection activeCell="F44" sqref="F44"/>
    </sheetView>
  </sheetViews>
  <sheetFormatPr defaultRowHeight="14.25" x14ac:dyDescent="0.2"/>
  <cols>
    <col min="1" max="1" width="11.125" style="13" bestFit="1" customWidth="1"/>
    <col min="2" max="2" width="12.125" style="4" bestFit="1" customWidth="1"/>
    <col min="3" max="3" width="34.375" style="3" bestFit="1" customWidth="1"/>
  </cols>
  <sheetData>
    <row r="1" spans="1:3" x14ac:dyDescent="0.2">
      <c r="A1" s="13" t="s">
        <v>0</v>
      </c>
      <c r="B1" s="4" t="s">
        <v>8</v>
      </c>
      <c r="C1" s="3" t="s">
        <v>5</v>
      </c>
    </row>
    <row r="2" spans="1:3" x14ac:dyDescent="0.2">
      <c r="A2" s="13">
        <v>44972</v>
      </c>
      <c r="B2" s="4">
        <v>1512</v>
      </c>
      <c r="C2" s="3" t="s">
        <v>41</v>
      </c>
    </row>
    <row r="3" spans="1:3" x14ac:dyDescent="0.2">
      <c r="A3" s="13">
        <v>44965</v>
      </c>
      <c r="B3" s="4">
        <v>196310</v>
      </c>
      <c r="C3" s="3" t="s">
        <v>43</v>
      </c>
    </row>
    <row r="4" spans="1:3" x14ac:dyDescent="0.2">
      <c r="A4" s="13">
        <v>44978</v>
      </c>
      <c r="B4" s="4">
        <v>7000</v>
      </c>
      <c r="C4" s="3" t="s">
        <v>52</v>
      </c>
    </row>
    <row r="5" spans="1:3" x14ac:dyDescent="0.2">
      <c r="A5" s="13">
        <v>44984</v>
      </c>
      <c r="B5" s="4">
        <v>10000</v>
      </c>
      <c r="C5" s="3" t="s">
        <v>61</v>
      </c>
    </row>
    <row r="6" spans="1:3" x14ac:dyDescent="0.2">
      <c r="A6" s="13">
        <v>45085</v>
      </c>
      <c r="B6" s="39">
        <v>11330</v>
      </c>
      <c r="C6" s="3" t="s">
        <v>149</v>
      </c>
    </row>
    <row r="7" spans="1:3" x14ac:dyDescent="0.2">
      <c r="A7" s="13">
        <v>45113</v>
      </c>
      <c r="B7" s="4">
        <v>4400</v>
      </c>
      <c r="C7" s="3" t="s">
        <v>169</v>
      </c>
    </row>
    <row r="8" spans="1:3" x14ac:dyDescent="0.2">
      <c r="A8" s="13">
        <v>45115</v>
      </c>
      <c r="B8" s="4">
        <v>13654</v>
      </c>
      <c r="C8" s="3" t="s">
        <v>149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976-FADA-49EA-8599-A628AF4550DB}">
  <dimension ref="A1:B3"/>
  <sheetViews>
    <sheetView workbookViewId="0">
      <selection activeCell="B3" sqref="B3"/>
    </sheetView>
  </sheetViews>
  <sheetFormatPr defaultRowHeight="14.25" x14ac:dyDescent="0.2"/>
  <cols>
    <col min="1" max="1" width="12.375" bestFit="1" customWidth="1"/>
    <col min="2" max="2" width="12.125" style="28" bestFit="1" customWidth="1"/>
  </cols>
  <sheetData>
    <row r="1" spans="1:2" x14ac:dyDescent="0.2">
      <c r="A1" t="s">
        <v>10</v>
      </c>
      <c r="B1" s="28" t="s">
        <v>8</v>
      </c>
    </row>
    <row r="2" spans="1:2" x14ac:dyDescent="0.2">
      <c r="A2" t="s">
        <v>63</v>
      </c>
      <c r="B2" s="28">
        <v>33468</v>
      </c>
    </row>
    <row r="3" spans="1:2" x14ac:dyDescent="0.2">
      <c r="A3" t="s">
        <v>64</v>
      </c>
      <c r="B3" s="28">
        <v>142800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D17D-30AF-40BC-A6B6-1D69958899AD}">
  <dimension ref="A1:I23"/>
  <sheetViews>
    <sheetView topLeftCell="A4" workbookViewId="0">
      <selection activeCell="D23" sqref="D23"/>
    </sheetView>
  </sheetViews>
  <sheetFormatPr defaultRowHeight="14.25" x14ac:dyDescent="0.2"/>
  <cols>
    <col min="1" max="1" width="8.625" style="3"/>
    <col min="2" max="2" width="13.875" style="7" bestFit="1" customWidth="1"/>
    <col min="3" max="3" width="35.875" style="3" bestFit="1" customWidth="1"/>
    <col min="4" max="4" width="36.625" style="3" bestFit="1" customWidth="1"/>
    <col min="5" max="6" width="8.625" style="3"/>
    <col min="7" max="7" width="12.125" style="4" bestFit="1" customWidth="1"/>
    <col min="8" max="8" width="12.125" style="4" customWidth="1"/>
    <col min="9" max="9" width="8.625" style="3"/>
  </cols>
  <sheetData>
    <row r="1" spans="1:9" s="3" customFormat="1" ht="15" thickBot="1" x14ac:dyDescent="0.25">
      <c r="A1" s="6" t="s">
        <v>24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39</v>
      </c>
      <c r="H1" s="2" t="s">
        <v>86</v>
      </c>
      <c r="I1" s="1" t="s">
        <v>5</v>
      </c>
    </row>
    <row r="2" spans="1:9" x14ac:dyDescent="0.2">
      <c r="A2" s="3">
        <v>1</v>
      </c>
      <c r="B2" s="7">
        <v>44986</v>
      </c>
      <c r="D2" s="3" t="s">
        <v>59</v>
      </c>
      <c r="G2" s="4">
        <v>2000</v>
      </c>
      <c r="H2" s="3" t="s">
        <v>88</v>
      </c>
    </row>
    <row r="3" spans="1:9" x14ac:dyDescent="0.2">
      <c r="A3" s="3">
        <v>2</v>
      </c>
      <c r="B3" s="7">
        <v>44986</v>
      </c>
      <c r="C3" s="3" t="s">
        <v>62</v>
      </c>
      <c r="D3" s="3" t="s">
        <v>60</v>
      </c>
      <c r="G3" s="4">
        <v>800</v>
      </c>
      <c r="H3" s="3" t="s">
        <v>88</v>
      </c>
    </row>
    <row r="4" spans="1:9" x14ac:dyDescent="0.2">
      <c r="A4" s="3">
        <v>3</v>
      </c>
      <c r="B4" s="7">
        <v>44986</v>
      </c>
      <c r="C4" s="3" t="s">
        <v>26</v>
      </c>
      <c r="D4" s="3" t="s">
        <v>92</v>
      </c>
      <c r="G4" s="4">
        <v>166</v>
      </c>
      <c r="H4" s="3" t="s">
        <v>88</v>
      </c>
    </row>
    <row r="5" spans="1:9" x14ac:dyDescent="0.2">
      <c r="A5" s="3">
        <v>4</v>
      </c>
      <c r="B5" s="7">
        <v>44988</v>
      </c>
      <c r="D5" s="3" t="s">
        <v>73</v>
      </c>
      <c r="G5" s="4">
        <v>870</v>
      </c>
      <c r="H5" s="3" t="s">
        <v>88</v>
      </c>
      <c r="I5" s="3" t="s">
        <v>91</v>
      </c>
    </row>
    <row r="6" spans="1:9" x14ac:dyDescent="0.2">
      <c r="A6" s="3">
        <v>5</v>
      </c>
      <c r="B6" s="7">
        <v>44989</v>
      </c>
      <c r="C6" s="3" t="s">
        <v>68</v>
      </c>
      <c r="D6" s="3" t="s">
        <v>100</v>
      </c>
      <c r="G6" s="4">
        <v>200</v>
      </c>
      <c r="H6" s="3" t="s">
        <v>88</v>
      </c>
    </row>
    <row r="7" spans="1:9" x14ac:dyDescent="0.2">
      <c r="A7" s="3">
        <v>6</v>
      </c>
      <c r="B7" s="7">
        <v>44989</v>
      </c>
      <c r="D7" s="3" t="s">
        <v>72</v>
      </c>
      <c r="G7" s="4">
        <v>5221</v>
      </c>
      <c r="H7" s="3" t="s">
        <v>88</v>
      </c>
    </row>
    <row r="8" spans="1:9" x14ac:dyDescent="0.2">
      <c r="A8" s="3">
        <v>7</v>
      </c>
      <c r="B8" s="7">
        <v>44994</v>
      </c>
      <c r="C8" s="3" t="s">
        <v>14</v>
      </c>
      <c r="D8" s="3" t="s">
        <v>69</v>
      </c>
      <c r="G8" s="4">
        <v>60</v>
      </c>
      <c r="H8" s="3" t="s">
        <v>88</v>
      </c>
    </row>
    <row r="9" spans="1:9" x14ac:dyDescent="0.2">
      <c r="A9" s="3">
        <v>8</v>
      </c>
      <c r="B9" s="7">
        <v>44995</v>
      </c>
      <c r="D9" s="3" t="s">
        <v>70</v>
      </c>
      <c r="G9" s="4">
        <v>150</v>
      </c>
      <c r="H9" s="3" t="s">
        <v>88</v>
      </c>
    </row>
    <row r="10" spans="1:9" x14ac:dyDescent="0.2">
      <c r="A10" s="3">
        <v>9</v>
      </c>
      <c r="B10" s="7">
        <v>44996</v>
      </c>
      <c r="C10" s="3" t="s">
        <v>18</v>
      </c>
      <c r="D10" s="3" t="s">
        <v>75</v>
      </c>
      <c r="G10" s="4">
        <v>210</v>
      </c>
      <c r="H10" s="3" t="s">
        <v>88</v>
      </c>
    </row>
    <row r="11" spans="1:9" x14ac:dyDescent="0.2">
      <c r="A11" s="3">
        <v>10</v>
      </c>
      <c r="B11" s="7">
        <v>44998</v>
      </c>
      <c r="C11" s="3" t="s">
        <v>14</v>
      </c>
      <c r="D11" s="3" t="s">
        <v>81</v>
      </c>
      <c r="G11" s="4">
        <v>154</v>
      </c>
      <c r="H11" s="3" t="s">
        <v>88</v>
      </c>
    </row>
    <row r="12" spans="1:9" x14ac:dyDescent="0.2">
      <c r="A12" s="3">
        <v>11</v>
      </c>
      <c r="B12" s="7">
        <v>45002</v>
      </c>
      <c r="C12" s="3" t="s">
        <v>34</v>
      </c>
      <c r="D12" s="3" t="s">
        <v>90</v>
      </c>
      <c r="G12" s="4">
        <v>70</v>
      </c>
      <c r="H12" s="3" t="s">
        <v>88</v>
      </c>
    </row>
    <row r="13" spans="1:9" x14ac:dyDescent="0.2">
      <c r="A13" s="3">
        <v>12</v>
      </c>
      <c r="B13" s="7">
        <v>45004</v>
      </c>
      <c r="C13" s="3" t="s">
        <v>26</v>
      </c>
      <c r="D13" s="3" t="s">
        <v>82</v>
      </c>
      <c r="G13" s="4">
        <v>200</v>
      </c>
      <c r="H13" s="3" t="s">
        <v>88</v>
      </c>
    </row>
    <row r="14" spans="1:9" x14ac:dyDescent="0.2">
      <c r="A14" s="3">
        <v>13</v>
      </c>
      <c r="B14" s="7">
        <v>45004</v>
      </c>
      <c r="C14" s="3" t="s">
        <v>84</v>
      </c>
      <c r="D14" s="3" t="s">
        <v>85</v>
      </c>
      <c r="G14" s="4">
        <v>125</v>
      </c>
      <c r="H14" s="3" t="s">
        <v>88</v>
      </c>
    </row>
    <row r="15" spans="1:9" x14ac:dyDescent="0.2">
      <c r="A15" s="3">
        <v>14</v>
      </c>
      <c r="B15" s="7">
        <v>45006</v>
      </c>
      <c r="D15" s="3" t="s">
        <v>89</v>
      </c>
      <c r="E15" s="3">
        <v>80</v>
      </c>
      <c r="F15" s="3">
        <v>4</v>
      </c>
      <c r="G15" s="4">
        <v>320</v>
      </c>
      <c r="H15" s="3" t="s">
        <v>88</v>
      </c>
    </row>
    <row r="16" spans="1:9" x14ac:dyDescent="0.2">
      <c r="A16" s="3">
        <v>15</v>
      </c>
      <c r="B16" s="7">
        <v>45006</v>
      </c>
      <c r="C16" s="3" t="s">
        <v>14</v>
      </c>
      <c r="D16" s="3" t="s">
        <v>83</v>
      </c>
      <c r="G16" s="4">
        <v>211</v>
      </c>
      <c r="H16" s="3" t="s">
        <v>88</v>
      </c>
    </row>
    <row r="17" spans="1:9" x14ac:dyDescent="0.2">
      <c r="A17" s="3">
        <v>16</v>
      </c>
      <c r="B17" s="7">
        <v>45006</v>
      </c>
      <c r="C17" s="3" t="s">
        <v>18</v>
      </c>
      <c r="D17" s="3" t="s">
        <v>93</v>
      </c>
      <c r="G17" s="4">
        <v>210</v>
      </c>
      <c r="H17" s="3" t="s">
        <v>88</v>
      </c>
    </row>
    <row r="18" spans="1:9" s="25" customFormat="1" x14ac:dyDescent="0.2">
      <c r="A18" s="3">
        <v>17</v>
      </c>
      <c r="B18" s="33">
        <v>45008</v>
      </c>
      <c r="C18" s="23" t="s">
        <v>14</v>
      </c>
      <c r="D18" s="23" t="s">
        <v>96</v>
      </c>
      <c r="E18" s="23"/>
      <c r="F18" s="23"/>
      <c r="G18" s="24">
        <v>2100</v>
      </c>
      <c r="H18" s="23" t="s">
        <v>88</v>
      </c>
      <c r="I18" s="23"/>
    </row>
    <row r="19" spans="1:9" s="20" customFormat="1" x14ac:dyDescent="0.2">
      <c r="A19" s="3">
        <v>18</v>
      </c>
      <c r="B19" s="7">
        <v>45009</v>
      </c>
      <c r="C19" s="3" t="s">
        <v>14</v>
      </c>
      <c r="D19" s="3" t="s">
        <v>95</v>
      </c>
      <c r="E19" s="3">
        <v>2</v>
      </c>
      <c r="F19" s="3">
        <v>10</v>
      </c>
      <c r="G19" s="4">
        <v>20</v>
      </c>
      <c r="H19" s="3" t="s">
        <v>88</v>
      </c>
      <c r="I19" s="3"/>
    </row>
    <row r="20" spans="1:9" x14ac:dyDescent="0.2">
      <c r="A20" s="3">
        <v>19</v>
      </c>
      <c r="B20" s="7">
        <v>45014</v>
      </c>
      <c r="C20" s="3" t="s">
        <v>14</v>
      </c>
      <c r="D20" s="3" t="s">
        <v>98</v>
      </c>
      <c r="G20" s="4">
        <v>150</v>
      </c>
      <c r="H20" s="3" t="s">
        <v>88</v>
      </c>
    </row>
    <row r="21" spans="1:9" x14ac:dyDescent="0.2">
      <c r="A21" s="3">
        <v>20</v>
      </c>
      <c r="B21" s="7">
        <v>45014</v>
      </c>
      <c r="C21" s="3" t="s">
        <v>14</v>
      </c>
      <c r="D21" s="3" t="s">
        <v>99</v>
      </c>
      <c r="G21" s="4">
        <v>70</v>
      </c>
      <c r="H21" s="3" t="s">
        <v>88</v>
      </c>
    </row>
    <row r="22" spans="1:9" x14ac:dyDescent="0.2">
      <c r="A22" s="3">
        <v>21</v>
      </c>
      <c r="B22" s="7">
        <v>45014</v>
      </c>
      <c r="D22" s="3" t="s">
        <v>112</v>
      </c>
      <c r="G22" s="4">
        <v>310</v>
      </c>
      <c r="H22" s="3" t="s">
        <v>88</v>
      </c>
    </row>
    <row r="23" spans="1:9" x14ac:dyDescent="0.2">
      <c r="A23" s="3">
        <v>22</v>
      </c>
      <c r="B23" s="7">
        <v>45015</v>
      </c>
      <c r="D23" s="3" t="s">
        <v>119</v>
      </c>
      <c r="G23" s="4">
        <v>1152</v>
      </c>
      <c r="H23" s="3" t="s">
        <v>88</v>
      </c>
    </row>
  </sheetData>
  <phoneticPr fontId="3" type="noConversion"/>
  <conditionalFormatting sqref="H1:H1048575">
    <cfRule type="cellIs" dxfId="10" priority="1" operator="equal">
      <formula>"否"</formula>
    </cfRule>
  </conditionalFormatting>
  <conditionalFormatting sqref="H2:H23">
    <cfRule type="containsText" dxfId="9" priority="2" operator="containsText" text="否">
      <formula>NOT(ISERROR(SEARCH("否",H2)))</formula>
    </cfRule>
  </conditionalFormatting>
  <dataValidations count="1">
    <dataValidation type="list" allowBlank="1" showInputMessage="1" showErrorMessage="1" sqref="H2:H23" xr:uid="{DC1D417D-6575-4A1B-A3F6-8FBA43872DF1}">
      <formula1>"是,否"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3EF7-FCBD-42DA-9878-6EB5B11E099A}">
  <dimension ref="A1:J18"/>
  <sheetViews>
    <sheetView topLeftCell="D1" workbookViewId="0">
      <selection activeCell="A2" sqref="A2:A18"/>
    </sheetView>
  </sheetViews>
  <sheetFormatPr defaultRowHeight="14.25" x14ac:dyDescent="0.2"/>
  <cols>
    <col min="1" max="1" width="12.875" style="3" customWidth="1"/>
    <col min="2" max="2" width="13.875" style="7" bestFit="1" customWidth="1"/>
    <col min="3" max="3" width="12.875" style="3" customWidth="1"/>
    <col min="4" max="4" width="22.125" style="3" bestFit="1" customWidth="1"/>
    <col min="5" max="5" width="64" style="3" bestFit="1" customWidth="1"/>
    <col min="6" max="6" width="9" style="3" bestFit="1" customWidth="1"/>
    <col min="7" max="7" width="8.625" style="3"/>
    <col min="8" max="8" width="20.375" style="3" bestFit="1" customWidth="1"/>
    <col min="9" max="9" width="9.875" style="3" customWidth="1"/>
    <col min="10" max="10" width="16.25" style="3" bestFit="1" customWidth="1"/>
  </cols>
  <sheetData>
    <row r="1" spans="1:10" s="3" customFormat="1" ht="15" thickBot="1" x14ac:dyDescent="0.25">
      <c r="A1" s="6" t="s">
        <v>24</v>
      </c>
      <c r="B1" s="6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3">
        <v>1</v>
      </c>
      <c r="B2" s="7">
        <v>45019</v>
      </c>
      <c r="C2" s="13" t="s">
        <v>117</v>
      </c>
      <c r="D2" s="3" t="s">
        <v>14</v>
      </c>
      <c r="E2" s="3" t="s">
        <v>107</v>
      </c>
      <c r="F2" s="3">
        <v>0.8</v>
      </c>
      <c r="G2" s="3">
        <v>100</v>
      </c>
      <c r="H2" s="3">
        <v>80</v>
      </c>
      <c r="I2" s="3" t="s">
        <v>88</v>
      </c>
    </row>
    <row r="3" spans="1:10" x14ac:dyDescent="0.2">
      <c r="A3" s="3">
        <v>2</v>
      </c>
      <c r="B3" s="7">
        <v>45019</v>
      </c>
      <c r="C3" s="13" t="s">
        <v>117</v>
      </c>
      <c r="D3" s="3" t="s">
        <v>14</v>
      </c>
      <c r="E3" s="3" t="s">
        <v>108</v>
      </c>
      <c r="H3" s="3">
        <v>42</v>
      </c>
      <c r="I3" s="3" t="s">
        <v>88</v>
      </c>
    </row>
    <row r="4" spans="1:10" x14ac:dyDescent="0.2">
      <c r="A4" s="3">
        <v>3</v>
      </c>
      <c r="B4" s="7">
        <v>45020</v>
      </c>
      <c r="C4" s="13" t="s">
        <v>117</v>
      </c>
      <c r="E4" s="3" t="s">
        <v>109</v>
      </c>
      <c r="H4" s="3">
        <v>476</v>
      </c>
      <c r="I4" s="3" t="s">
        <v>88</v>
      </c>
    </row>
    <row r="5" spans="1:10" x14ac:dyDescent="0.2">
      <c r="A5" s="3">
        <v>4</v>
      </c>
      <c r="B5" s="7">
        <v>45027</v>
      </c>
      <c r="C5" s="13" t="s">
        <v>106</v>
      </c>
      <c r="E5" s="3" t="s">
        <v>70</v>
      </c>
      <c r="H5" s="3">
        <v>150</v>
      </c>
      <c r="I5" s="3" t="s">
        <v>88</v>
      </c>
    </row>
    <row r="6" spans="1:10" x14ac:dyDescent="0.2">
      <c r="A6" s="3">
        <v>5</v>
      </c>
      <c r="B6" s="7">
        <v>45027</v>
      </c>
      <c r="C6" s="13" t="s">
        <v>117</v>
      </c>
      <c r="D6" s="3" t="s">
        <v>26</v>
      </c>
      <c r="E6" s="3" t="s">
        <v>110</v>
      </c>
      <c r="H6" s="3">
        <v>630</v>
      </c>
      <c r="I6" s="3" t="s">
        <v>88</v>
      </c>
    </row>
    <row r="7" spans="1:10" x14ac:dyDescent="0.2">
      <c r="A7" s="3">
        <v>6</v>
      </c>
      <c r="B7" s="7">
        <v>45028</v>
      </c>
      <c r="C7" s="13" t="s">
        <v>106</v>
      </c>
      <c r="E7" s="3" t="s">
        <v>111</v>
      </c>
      <c r="H7" s="3">
        <v>200</v>
      </c>
      <c r="I7" s="3" t="s">
        <v>88</v>
      </c>
    </row>
    <row r="8" spans="1:10" x14ac:dyDescent="0.2">
      <c r="A8" s="3">
        <v>7</v>
      </c>
      <c r="B8" s="7">
        <v>45029</v>
      </c>
      <c r="C8" s="13" t="s">
        <v>117</v>
      </c>
      <c r="D8" s="3" t="s">
        <v>114</v>
      </c>
      <c r="E8" s="3" t="s">
        <v>113</v>
      </c>
      <c r="H8" s="3">
        <v>1000</v>
      </c>
      <c r="I8" s="3" t="s">
        <v>88</v>
      </c>
    </row>
    <row r="9" spans="1:10" x14ac:dyDescent="0.2">
      <c r="A9" s="3">
        <v>8</v>
      </c>
      <c r="B9" s="7">
        <v>45033</v>
      </c>
      <c r="C9" s="13" t="s">
        <v>118</v>
      </c>
      <c r="D9" s="3" t="s">
        <v>115</v>
      </c>
      <c r="E9" s="3" t="s">
        <v>116</v>
      </c>
      <c r="H9" s="3">
        <v>30</v>
      </c>
      <c r="I9" s="3" t="s">
        <v>88</v>
      </c>
    </row>
    <row r="10" spans="1:10" x14ac:dyDescent="0.2">
      <c r="A10" s="3">
        <v>9</v>
      </c>
      <c r="B10" s="7">
        <v>45037</v>
      </c>
      <c r="C10" s="13" t="s">
        <v>117</v>
      </c>
      <c r="E10" s="3" t="s">
        <v>121</v>
      </c>
      <c r="H10" s="3">
        <v>170</v>
      </c>
      <c r="I10" s="3" t="s">
        <v>88</v>
      </c>
    </row>
    <row r="11" spans="1:10" x14ac:dyDescent="0.2">
      <c r="A11" s="3">
        <v>10</v>
      </c>
      <c r="B11" s="7">
        <v>45039</v>
      </c>
      <c r="C11" s="13" t="s">
        <v>117</v>
      </c>
      <c r="D11" s="3" t="s">
        <v>14</v>
      </c>
      <c r="E11" s="3" t="s">
        <v>120</v>
      </c>
      <c r="F11" s="3">
        <v>30</v>
      </c>
      <c r="G11" s="3">
        <v>2</v>
      </c>
      <c r="H11" s="3">
        <v>60</v>
      </c>
      <c r="I11" s="3" t="s">
        <v>88</v>
      </c>
    </row>
    <row r="12" spans="1:10" x14ac:dyDescent="0.2">
      <c r="A12" s="3">
        <v>11</v>
      </c>
      <c r="B12" s="7">
        <v>45039</v>
      </c>
      <c r="C12" s="13" t="s">
        <v>117</v>
      </c>
      <c r="E12" s="3" t="s">
        <v>122</v>
      </c>
      <c r="H12" s="3">
        <v>200</v>
      </c>
      <c r="I12" s="3" t="s">
        <v>88</v>
      </c>
    </row>
    <row r="13" spans="1:10" x14ac:dyDescent="0.2">
      <c r="A13" s="3">
        <v>12</v>
      </c>
      <c r="B13" s="7">
        <v>45041</v>
      </c>
      <c r="C13" s="13" t="s">
        <v>117</v>
      </c>
      <c r="E13" s="3" t="s">
        <v>123</v>
      </c>
      <c r="H13" s="3">
        <v>500</v>
      </c>
      <c r="I13" s="3" t="s">
        <v>88</v>
      </c>
    </row>
    <row r="14" spans="1:10" x14ac:dyDescent="0.2">
      <c r="A14" s="3">
        <v>13</v>
      </c>
      <c r="B14" s="7">
        <v>45041</v>
      </c>
      <c r="C14" s="13" t="s">
        <v>117</v>
      </c>
      <c r="E14" s="3" t="s">
        <v>124</v>
      </c>
      <c r="H14" s="3">
        <v>581</v>
      </c>
      <c r="I14" s="3" t="s">
        <v>88</v>
      </c>
    </row>
    <row r="15" spans="1:10" x14ac:dyDescent="0.2">
      <c r="A15" s="3">
        <v>14</v>
      </c>
      <c r="B15" s="7">
        <v>45042</v>
      </c>
      <c r="C15" s="13" t="s">
        <v>117</v>
      </c>
      <c r="E15" s="3" t="s">
        <v>127</v>
      </c>
      <c r="H15" s="3">
        <v>225</v>
      </c>
      <c r="I15" s="3" t="s">
        <v>88</v>
      </c>
    </row>
    <row r="16" spans="1:10" x14ac:dyDescent="0.2">
      <c r="A16" s="3">
        <v>15</v>
      </c>
      <c r="B16" s="7">
        <v>45043</v>
      </c>
      <c r="C16" s="13" t="s">
        <v>128</v>
      </c>
      <c r="D16" s="3" t="s">
        <v>14</v>
      </c>
      <c r="E16" s="3" t="s">
        <v>125</v>
      </c>
      <c r="H16" s="3">
        <v>150</v>
      </c>
      <c r="I16" s="3" t="s">
        <v>88</v>
      </c>
    </row>
    <row r="17" spans="1:9" x14ac:dyDescent="0.2">
      <c r="A17" s="3">
        <v>16</v>
      </c>
      <c r="B17" s="7">
        <v>45043</v>
      </c>
      <c r="C17" s="13" t="s">
        <v>117</v>
      </c>
      <c r="E17" s="3" t="s">
        <v>126</v>
      </c>
      <c r="H17" s="3">
        <v>600</v>
      </c>
      <c r="I17" s="3" t="s">
        <v>88</v>
      </c>
    </row>
    <row r="18" spans="1:9" x14ac:dyDescent="0.2">
      <c r="A18" s="3">
        <v>17</v>
      </c>
      <c r="B18" s="7">
        <v>45043</v>
      </c>
      <c r="C18" s="13" t="s">
        <v>117</v>
      </c>
      <c r="D18" s="3" t="s">
        <v>14</v>
      </c>
      <c r="E18" s="3" t="s">
        <v>129</v>
      </c>
      <c r="H18" s="3">
        <v>90</v>
      </c>
      <c r="I18" s="3" t="s">
        <v>88</v>
      </c>
    </row>
  </sheetData>
  <phoneticPr fontId="3" type="noConversion"/>
  <conditionalFormatting sqref="I1:I18">
    <cfRule type="cellIs" dxfId="8" priority="1" operator="equal">
      <formula>"否"</formula>
    </cfRule>
  </conditionalFormatting>
  <conditionalFormatting sqref="I2:I18">
    <cfRule type="containsText" dxfId="7" priority="2" operator="containsText" text="否">
      <formula>NOT(ISERROR(SEARCH("否",I2)))</formula>
    </cfRule>
  </conditionalFormatting>
  <dataValidations count="3">
    <dataValidation type="list" allowBlank="1" showInputMessage="1" showErrorMessage="1" sqref="C2:C15" xr:uid="{89469423-396A-491A-B8A5-58C5B2DA9BF7}">
      <formula1>"吃饭,办公用品,日常支出,维修,运费,代课"</formula1>
    </dataValidation>
    <dataValidation type="list" allowBlank="1" showInputMessage="1" showErrorMessage="1" sqref="C16:C18" xr:uid="{4FFD3BAD-1EAE-44A1-AD9A-D9B6CEE8D893}">
      <formula1>"吃饭,办公用品,日常支出,维修,运费,代课,出差"</formula1>
    </dataValidation>
    <dataValidation type="list" allowBlank="1" showInputMessage="1" showErrorMessage="1" sqref="I2:I18" xr:uid="{5BD71E1C-800A-467E-9A92-F885B0C8FFB6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D1E9-6B67-47BD-8298-E2D23D7F2DB7}">
  <dimension ref="A1:J15"/>
  <sheetViews>
    <sheetView topLeftCell="B1" workbookViewId="0">
      <selection activeCell="C2" sqref="C2:C15"/>
    </sheetView>
  </sheetViews>
  <sheetFormatPr defaultColWidth="8.625" defaultRowHeight="14.25" x14ac:dyDescent="0.2"/>
  <cols>
    <col min="1" max="1" width="12.875" style="3" customWidth="1"/>
    <col min="2" max="2" width="13.875" style="7" bestFit="1" customWidth="1"/>
    <col min="3" max="3" width="12.875" style="3" customWidth="1"/>
    <col min="4" max="4" width="22.125" style="3" bestFit="1" customWidth="1"/>
    <col min="5" max="5" width="39.875" style="3" bestFit="1" customWidth="1"/>
    <col min="6" max="6" width="9" style="3" bestFit="1" customWidth="1"/>
    <col min="7" max="7" width="8.625" style="3"/>
    <col min="8" max="8" width="20.375" style="3" bestFit="1" customWidth="1"/>
    <col min="9" max="9" width="9.875" style="3" customWidth="1"/>
    <col min="10" max="10" width="16.25" style="3" bestFit="1" customWidth="1"/>
    <col min="11" max="16384" width="8.625" style="3"/>
  </cols>
  <sheetData>
    <row r="1" spans="1:10" ht="15" thickBot="1" x14ac:dyDescent="0.25">
      <c r="A1" s="6" t="s">
        <v>24</v>
      </c>
      <c r="B1" s="6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3">
        <v>1</v>
      </c>
      <c r="B2" s="7">
        <v>45050</v>
      </c>
      <c r="C2" s="3" t="s">
        <v>104</v>
      </c>
      <c r="D2" s="3" t="s">
        <v>14</v>
      </c>
      <c r="E2" s="3" t="s">
        <v>131</v>
      </c>
      <c r="H2" s="3">
        <v>90</v>
      </c>
      <c r="I2" s="11" t="s">
        <v>88</v>
      </c>
    </row>
    <row r="3" spans="1:10" x14ac:dyDescent="0.2">
      <c r="A3" s="3">
        <v>2</v>
      </c>
      <c r="B3" s="7">
        <v>45051</v>
      </c>
      <c r="C3" s="3" t="s">
        <v>104</v>
      </c>
      <c r="D3" s="3" t="s">
        <v>14</v>
      </c>
      <c r="E3" s="3" t="s">
        <v>134</v>
      </c>
      <c r="H3" s="3">
        <v>243</v>
      </c>
      <c r="I3" s="11" t="s">
        <v>88</v>
      </c>
    </row>
    <row r="4" spans="1:10" x14ac:dyDescent="0.2">
      <c r="A4" s="3">
        <v>3</v>
      </c>
      <c r="B4" s="7">
        <v>45051</v>
      </c>
      <c r="C4" s="3" t="s">
        <v>104</v>
      </c>
      <c r="D4" s="3" t="s">
        <v>14</v>
      </c>
      <c r="E4" s="3" t="s">
        <v>134</v>
      </c>
      <c r="H4" s="3">
        <v>168</v>
      </c>
      <c r="I4" s="11" t="s">
        <v>88</v>
      </c>
    </row>
    <row r="5" spans="1:10" x14ac:dyDescent="0.2">
      <c r="A5" s="3">
        <v>4</v>
      </c>
      <c r="B5" s="7">
        <v>45052</v>
      </c>
      <c r="C5" s="3" t="s">
        <v>104</v>
      </c>
      <c r="D5" s="3" t="s">
        <v>14</v>
      </c>
      <c r="E5" s="3" t="s">
        <v>134</v>
      </c>
      <c r="H5" s="3">
        <v>307</v>
      </c>
      <c r="I5" s="11" t="s">
        <v>88</v>
      </c>
    </row>
    <row r="6" spans="1:10" x14ac:dyDescent="0.2">
      <c r="A6" s="3">
        <v>5</v>
      </c>
      <c r="B6" s="7">
        <v>45052</v>
      </c>
      <c r="C6" s="3" t="s">
        <v>104</v>
      </c>
      <c r="D6" s="3" t="s">
        <v>114</v>
      </c>
      <c r="E6" s="3" t="s">
        <v>136</v>
      </c>
      <c r="H6" s="3">
        <v>64</v>
      </c>
      <c r="I6" s="11" t="s">
        <v>88</v>
      </c>
    </row>
    <row r="7" spans="1:10" x14ac:dyDescent="0.2">
      <c r="A7" s="3">
        <v>6</v>
      </c>
      <c r="B7" s="7">
        <v>45054</v>
      </c>
      <c r="C7" s="3" t="s">
        <v>135</v>
      </c>
      <c r="D7" s="3" t="s">
        <v>14</v>
      </c>
      <c r="E7" s="3" t="s">
        <v>133</v>
      </c>
      <c r="H7" s="3">
        <v>65</v>
      </c>
      <c r="I7" s="11" t="s">
        <v>88</v>
      </c>
    </row>
    <row r="8" spans="1:10" x14ac:dyDescent="0.2">
      <c r="A8" s="3">
        <v>7</v>
      </c>
      <c r="B8" s="7">
        <v>45054</v>
      </c>
      <c r="C8" s="3" t="s">
        <v>104</v>
      </c>
      <c r="D8" s="3" t="s">
        <v>14</v>
      </c>
      <c r="E8" s="3" t="s">
        <v>132</v>
      </c>
      <c r="H8" s="3">
        <v>1113</v>
      </c>
      <c r="I8" s="11" t="s">
        <v>88</v>
      </c>
    </row>
    <row r="9" spans="1:10" x14ac:dyDescent="0.2">
      <c r="A9" s="3">
        <v>8</v>
      </c>
      <c r="B9" s="7">
        <v>45055</v>
      </c>
      <c r="C9" s="3" t="s">
        <v>104</v>
      </c>
      <c r="D9" s="3" t="s">
        <v>137</v>
      </c>
      <c r="E9" s="3" t="s">
        <v>138</v>
      </c>
      <c r="H9" s="3">
        <v>70</v>
      </c>
      <c r="I9" s="11" t="s">
        <v>88</v>
      </c>
    </row>
    <row r="10" spans="1:10" x14ac:dyDescent="0.2">
      <c r="A10" s="3">
        <v>9</v>
      </c>
      <c r="B10" s="7">
        <v>45057</v>
      </c>
      <c r="C10" s="3" t="s">
        <v>104</v>
      </c>
      <c r="D10" s="3" t="s">
        <v>114</v>
      </c>
      <c r="E10" s="3" t="s">
        <v>142</v>
      </c>
      <c r="H10" s="3">
        <v>48</v>
      </c>
      <c r="I10" s="11" t="s">
        <v>88</v>
      </c>
    </row>
    <row r="11" spans="1:10" x14ac:dyDescent="0.2">
      <c r="A11" s="3">
        <v>10</v>
      </c>
      <c r="B11" s="7">
        <v>45061</v>
      </c>
      <c r="C11" s="3" t="s">
        <v>104</v>
      </c>
      <c r="D11" s="3" t="s">
        <v>14</v>
      </c>
      <c r="E11" s="3" t="s">
        <v>141</v>
      </c>
      <c r="H11" s="3">
        <v>33</v>
      </c>
      <c r="I11" s="11" t="s">
        <v>88</v>
      </c>
    </row>
    <row r="12" spans="1:10" x14ac:dyDescent="0.2">
      <c r="A12" s="3">
        <v>11</v>
      </c>
      <c r="B12" s="7">
        <v>45062</v>
      </c>
      <c r="C12" s="3" t="s">
        <v>104</v>
      </c>
      <c r="D12" s="3" t="s">
        <v>14</v>
      </c>
      <c r="E12" s="3" t="s">
        <v>140</v>
      </c>
      <c r="H12" s="3">
        <v>225</v>
      </c>
      <c r="I12" s="11" t="s">
        <v>88</v>
      </c>
    </row>
    <row r="13" spans="1:10" x14ac:dyDescent="0.2">
      <c r="A13" s="3">
        <v>12</v>
      </c>
      <c r="B13" s="7">
        <v>45063</v>
      </c>
      <c r="C13" s="3" t="s">
        <v>104</v>
      </c>
      <c r="D13" s="3" t="s">
        <v>14</v>
      </c>
      <c r="E13" s="3" t="s">
        <v>139</v>
      </c>
      <c r="H13" s="3">
        <v>257</v>
      </c>
      <c r="I13" s="11" t="s">
        <v>88</v>
      </c>
    </row>
    <row r="14" spans="1:10" x14ac:dyDescent="0.2">
      <c r="A14" s="3">
        <v>13</v>
      </c>
      <c r="B14" s="7">
        <v>45069</v>
      </c>
      <c r="C14" s="3" t="s">
        <v>104</v>
      </c>
      <c r="D14" s="3" t="s">
        <v>14</v>
      </c>
      <c r="E14" s="3" t="s">
        <v>143</v>
      </c>
      <c r="H14" s="3">
        <v>1343</v>
      </c>
      <c r="I14" s="11" t="s">
        <v>88</v>
      </c>
    </row>
    <row r="15" spans="1:10" x14ac:dyDescent="0.2">
      <c r="A15" s="3">
        <v>14</v>
      </c>
      <c r="B15" s="7">
        <v>45076</v>
      </c>
      <c r="C15" s="3" t="s">
        <v>104</v>
      </c>
      <c r="D15" s="3" t="s">
        <v>14</v>
      </c>
      <c r="E15" s="3" t="s">
        <v>145</v>
      </c>
      <c r="H15" s="3">
        <v>150</v>
      </c>
      <c r="I15" s="11" t="s">
        <v>88</v>
      </c>
    </row>
  </sheetData>
  <phoneticPr fontId="3" type="noConversion"/>
  <conditionalFormatting sqref="I1:I15">
    <cfRule type="cellIs" dxfId="6" priority="3" operator="equal">
      <formula>"否"</formula>
    </cfRule>
  </conditionalFormatting>
  <conditionalFormatting sqref="I2:I15">
    <cfRule type="containsText" dxfId="5" priority="2" operator="containsText" text="否">
      <formula>NOT(ISERROR(SEARCH("否",I2)))</formula>
    </cfRule>
  </conditionalFormatting>
  <dataValidations count="2">
    <dataValidation type="list" allowBlank="1" showInputMessage="1" showErrorMessage="1" sqref="C2:C15" xr:uid="{61AEEAFE-008A-4623-8BD8-5AB2EA67CC11}">
      <formula1>"吃饭,办公用品,日常支出,维修,运费,代课"</formula1>
    </dataValidation>
    <dataValidation type="list" allowBlank="1" showInputMessage="1" showErrorMessage="1" sqref="I2:I15" xr:uid="{0DF07F27-5AE6-479C-B5DF-909BA40CC964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42F7-1E5C-4D75-84EE-2E94CD3F0B91}">
  <dimension ref="A1:J24"/>
  <sheetViews>
    <sheetView topLeftCell="B1" workbookViewId="0">
      <selection activeCell="C11" sqref="C11"/>
    </sheetView>
  </sheetViews>
  <sheetFormatPr defaultRowHeight="14.25" x14ac:dyDescent="0.2"/>
  <cols>
    <col min="1" max="1" width="9" style="3" bestFit="1" customWidth="1"/>
    <col min="2" max="2" width="12.875" style="38" bestFit="1" customWidth="1"/>
    <col min="3" max="3" width="9" style="3" bestFit="1" customWidth="1"/>
    <col min="4" max="4" width="10.875" style="3" bestFit="1" customWidth="1"/>
    <col min="5" max="5" width="64.375" style="3" bestFit="1" customWidth="1"/>
    <col min="6" max="7" width="9" style="3" bestFit="1" customWidth="1"/>
    <col min="8" max="8" width="12.625" style="4" bestFit="1" customWidth="1"/>
    <col min="9" max="9" width="12.625" style="3" bestFit="1" customWidth="1"/>
    <col min="10" max="10" width="9" style="3" bestFit="1" customWidth="1"/>
  </cols>
  <sheetData>
    <row r="1" spans="1:10" s="3" customFormat="1" ht="15" thickBot="1" x14ac:dyDescent="0.25">
      <c r="A1" s="6" t="s">
        <v>24</v>
      </c>
      <c r="B1" s="34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A2" s="3">
        <v>1</v>
      </c>
      <c r="B2" s="38">
        <v>45079</v>
      </c>
      <c r="D2" s="3" t="s">
        <v>14</v>
      </c>
      <c r="E2" s="3" t="s">
        <v>144</v>
      </c>
      <c r="H2" s="4">
        <v>197.9</v>
      </c>
    </row>
    <row r="3" spans="1:10" x14ac:dyDescent="0.2">
      <c r="A3" s="3">
        <v>2</v>
      </c>
      <c r="B3" s="38">
        <v>45085</v>
      </c>
      <c r="D3" s="3" t="s">
        <v>14</v>
      </c>
      <c r="E3" s="3" t="s">
        <v>146</v>
      </c>
      <c r="H3" s="4">
        <v>65</v>
      </c>
    </row>
    <row r="4" spans="1:10" x14ac:dyDescent="0.2">
      <c r="A4" s="3">
        <v>3</v>
      </c>
      <c r="B4" s="38">
        <v>45085</v>
      </c>
      <c r="D4" s="3" t="s">
        <v>14</v>
      </c>
      <c r="E4" s="3" t="s">
        <v>157</v>
      </c>
      <c r="H4" s="4">
        <v>210</v>
      </c>
    </row>
    <row r="5" spans="1:10" x14ac:dyDescent="0.2">
      <c r="A5" s="3">
        <v>4</v>
      </c>
      <c r="B5" s="38">
        <v>45085</v>
      </c>
      <c r="D5" s="3" t="s">
        <v>14</v>
      </c>
      <c r="E5" s="3" t="s">
        <v>147</v>
      </c>
      <c r="H5" s="4">
        <v>154</v>
      </c>
    </row>
    <row r="6" spans="1:10" x14ac:dyDescent="0.2">
      <c r="A6" s="3">
        <v>5</v>
      </c>
      <c r="B6" s="38">
        <v>45085</v>
      </c>
      <c r="D6" s="3" t="s">
        <v>14</v>
      </c>
      <c r="E6" s="3" t="s">
        <v>148</v>
      </c>
      <c r="H6" s="4">
        <v>89</v>
      </c>
    </row>
    <row r="7" spans="1:10" x14ac:dyDescent="0.2">
      <c r="A7" s="3">
        <v>6</v>
      </c>
      <c r="B7" s="38">
        <v>45088</v>
      </c>
      <c r="D7" s="3" t="s">
        <v>14</v>
      </c>
      <c r="E7" s="3" t="s">
        <v>150</v>
      </c>
      <c r="H7" s="4">
        <v>126</v>
      </c>
    </row>
    <row r="8" spans="1:10" x14ac:dyDescent="0.2">
      <c r="A8" s="3">
        <v>7</v>
      </c>
      <c r="B8" s="38">
        <v>45089</v>
      </c>
      <c r="D8" s="3" t="s">
        <v>14</v>
      </c>
      <c r="E8" s="3" t="s">
        <v>151</v>
      </c>
      <c r="H8" s="4">
        <v>70</v>
      </c>
    </row>
    <row r="9" spans="1:10" x14ac:dyDescent="0.2">
      <c r="A9" s="3">
        <v>8</v>
      </c>
      <c r="B9" s="38">
        <v>45090</v>
      </c>
      <c r="D9" s="3" t="s">
        <v>14</v>
      </c>
      <c r="E9" s="3" t="s">
        <v>152</v>
      </c>
      <c r="H9" s="4">
        <v>1197</v>
      </c>
    </row>
    <row r="10" spans="1:10" x14ac:dyDescent="0.2">
      <c r="A10" s="3">
        <v>9</v>
      </c>
      <c r="B10" s="38">
        <v>45090</v>
      </c>
      <c r="D10" s="3" t="s">
        <v>14</v>
      </c>
      <c r="E10" s="3" t="s">
        <v>154</v>
      </c>
      <c r="H10" s="4">
        <v>403</v>
      </c>
    </row>
    <row r="11" spans="1:10" x14ac:dyDescent="0.2">
      <c r="A11" s="3">
        <v>10</v>
      </c>
      <c r="B11" s="38">
        <v>45090</v>
      </c>
      <c r="D11" s="3" t="s">
        <v>14</v>
      </c>
      <c r="E11" s="3" t="s">
        <v>155</v>
      </c>
      <c r="H11" s="4">
        <v>370</v>
      </c>
    </row>
    <row r="12" spans="1:10" x14ac:dyDescent="0.2">
      <c r="A12" s="3">
        <v>11</v>
      </c>
      <c r="B12" s="38">
        <v>45092</v>
      </c>
      <c r="D12" s="3" t="s">
        <v>137</v>
      </c>
      <c r="E12" s="3" t="s">
        <v>153</v>
      </c>
      <c r="H12" s="4">
        <v>135</v>
      </c>
    </row>
    <row r="13" spans="1:10" x14ac:dyDescent="0.2">
      <c r="A13" s="3">
        <v>12</v>
      </c>
      <c r="B13" s="38">
        <v>45093</v>
      </c>
      <c r="D13" s="3" t="s">
        <v>114</v>
      </c>
      <c r="E13" s="3" t="s">
        <v>156</v>
      </c>
      <c r="H13" s="4">
        <v>200</v>
      </c>
    </row>
    <row r="14" spans="1:10" x14ac:dyDescent="0.2">
      <c r="A14" s="3">
        <v>13</v>
      </c>
      <c r="B14" s="38">
        <v>45097</v>
      </c>
      <c r="D14" s="3" t="s">
        <v>18</v>
      </c>
      <c r="E14" s="3" t="s">
        <v>164</v>
      </c>
      <c r="H14" s="4">
        <v>73</v>
      </c>
    </row>
    <row r="15" spans="1:10" x14ac:dyDescent="0.2">
      <c r="A15" s="3">
        <v>14</v>
      </c>
      <c r="B15" s="38">
        <v>45098</v>
      </c>
      <c r="D15" s="3" t="s">
        <v>14</v>
      </c>
      <c r="E15" s="3" t="s">
        <v>158</v>
      </c>
      <c r="H15" s="4">
        <v>120</v>
      </c>
    </row>
    <row r="16" spans="1:10" x14ac:dyDescent="0.2">
      <c r="A16" s="3">
        <v>15</v>
      </c>
      <c r="B16" s="38">
        <v>45098</v>
      </c>
      <c r="D16" s="3" t="s">
        <v>14</v>
      </c>
      <c r="E16" s="3" t="s">
        <v>159</v>
      </c>
      <c r="H16" s="4">
        <v>3300</v>
      </c>
    </row>
    <row r="17" spans="1:8" x14ac:dyDescent="0.2">
      <c r="A17" s="3">
        <v>16</v>
      </c>
      <c r="B17" s="38">
        <v>45100</v>
      </c>
      <c r="D17" s="3" t="s">
        <v>14</v>
      </c>
      <c r="E17" s="3" t="s">
        <v>168</v>
      </c>
      <c r="F17" s="3">
        <v>2.5</v>
      </c>
      <c r="G17" s="3">
        <v>75</v>
      </c>
      <c r="H17" s="4">
        <v>187.5</v>
      </c>
    </row>
    <row r="18" spans="1:8" x14ac:dyDescent="0.2">
      <c r="A18" s="3">
        <v>17</v>
      </c>
      <c r="B18" s="38">
        <v>45102</v>
      </c>
      <c r="D18" s="3" t="s">
        <v>14</v>
      </c>
      <c r="E18" s="3" t="s">
        <v>160</v>
      </c>
      <c r="H18" s="4">
        <v>530</v>
      </c>
    </row>
    <row r="19" spans="1:8" x14ac:dyDescent="0.2">
      <c r="A19" s="3">
        <v>18</v>
      </c>
      <c r="B19" s="38">
        <v>45103</v>
      </c>
      <c r="D19" s="3" t="s">
        <v>14</v>
      </c>
      <c r="E19" s="3" t="s">
        <v>161</v>
      </c>
      <c r="H19" s="4">
        <v>520</v>
      </c>
    </row>
    <row r="20" spans="1:8" x14ac:dyDescent="0.2">
      <c r="A20" s="3">
        <v>19</v>
      </c>
      <c r="B20" s="38">
        <v>45103</v>
      </c>
      <c r="D20" s="3" t="s">
        <v>14</v>
      </c>
      <c r="E20" s="3" t="s">
        <v>166</v>
      </c>
      <c r="H20" s="4">
        <v>30</v>
      </c>
    </row>
    <row r="21" spans="1:8" x14ac:dyDescent="0.2">
      <c r="A21" s="3">
        <v>20</v>
      </c>
      <c r="B21" s="38">
        <v>45105</v>
      </c>
      <c r="D21" s="3" t="s">
        <v>14</v>
      </c>
      <c r="E21" s="3" t="s">
        <v>165</v>
      </c>
      <c r="H21" s="4">
        <v>319.5</v>
      </c>
    </row>
    <row r="22" spans="1:8" x14ac:dyDescent="0.2">
      <c r="A22" s="3">
        <v>21</v>
      </c>
      <c r="B22" s="38">
        <v>45106</v>
      </c>
      <c r="D22" s="3" t="s">
        <v>14</v>
      </c>
      <c r="E22" s="3" t="s">
        <v>162</v>
      </c>
      <c r="H22" s="4">
        <v>500</v>
      </c>
    </row>
    <row r="23" spans="1:8" x14ac:dyDescent="0.2">
      <c r="A23" s="3">
        <v>22</v>
      </c>
      <c r="B23" s="38">
        <v>45106</v>
      </c>
      <c r="D23" s="3" t="s">
        <v>28</v>
      </c>
      <c r="E23" s="3" t="s">
        <v>163</v>
      </c>
      <c r="H23" s="4">
        <v>55</v>
      </c>
    </row>
    <row r="24" spans="1:8" x14ac:dyDescent="0.2">
      <c r="A24" s="3">
        <v>23</v>
      </c>
      <c r="B24" s="38">
        <v>45107</v>
      </c>
      <c r="D24" s="3" t="s">
        <v>18</v>
      </c>
      <c r="E24" s="3" t="s">
        <v>167</v>
      </c>
      <c r="H24" s="4">
        <v>150</v>
      </c>
    </row>
  </sheetData>
  <phoneticPr fontId="3" type="noConversion"/>
  <conditionalFormatting sqref="I1">
    <cfRule type="cellIs" dxfId="4" priority="1" operator="equal">
      <formula>"否"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0AFF-6E30-412F-88DB-74EFD1F07EEC}">
  <dimension ref="A1:J28"/>
  <sheetViews>
    <sheetView workbookViewId="0">
      <selection activeCell="H3" sqref="H3"/>
    </sheetView>
  </sheetViews>
  <sheetFormatPr defaultRowHeight="14.25" x14ac:dyDescent="0.2"/>
  <cols>
    <col min="1" max="1" width="9" bestFit="1" customWidth="1"/>
    <col min="2" max="2" width="14.625" style="42" bestFit="1" customWidth="1"/>
    <col min="3" max="3" width="9" bestFit="1" customWidth="1"/>
    <col min="4" max="4" width="10.875" bestFit="1" customWidth="1"/>
    <col min="5" max="5" width="64.375" bestFit="1" customWidth="1"/>
    <col min="6" max="7" width="9" bestFit="1" customWidth="1"/>
    <col min="8" max="9" width="12.625" bestFit="1" customWidth="1"/>
    <col min="10" max="10" width="9" bestFit="1" customWidth="1"/>
  </cols>
  <sheetData>
    <row r="1" spans="1:10" s="3" customFormat="1" ht="15" thickBot="1" x14ac:dyDescent="0.25">
      <c r="A1" s="6" t="s">
        <v>24</v>
      </c>
      <c r="B1" s="6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B2" s="42">
        <v>45111</v>
      </c>
      <c r="C2" s="3" t="s">
        <v>135</v>
      </c>
      <c r="E2" t="s">
        <v>170</v>
      </c>
      <c r="H2">
        <v>320</v>
      </c>
    </row>
    <row r="3" spans="1:10" x14ac:dyDescent="0.2">
      <c r="B3" s="42">
        <v>45111</v>
      </c>
      <c r="C3" s="3" t="s">
        <v>104</v>
      </c>
      <c r="E3" t="s">
        <v>171</v>
      </c>
      <c r="H3">
        <v>1409.2</v>
      </c>
    </row>
    <row r="4" spans="1:10" x14ac:dyDescent="0.2">
      <c r="B4" s="42">
        <v>45111</v>
      </c>
      <c r="C4" s="3" t="s">
        <v>135</v>
      </c>
      <c r="E4" t="s">
        <v>172</v>
      </c>
      <c r="H4">
        <v>188</v>
      </c>
    </row>
    <row r="5" spans="1:10" x14ac:dyDescent="0.2">
      <c r="B5" s="42">
        <v>45111</v>
      </c>
      <c r="C5" s="3" t="s">
        <v>104</v>
      </c>
      <c r="D5" t="s">
        <v>114</v>
      </c>
      <c r="E5" t="s">
        <v>173</v>
      </c>
      <c r="H5">
        <v>200</v>
      </c>
    </row>
    <row r="6" spans="1:10" x14ac:dyDescent="0.2">
      <c r="B6" s="42">
        <v>45113</v>
      </c>
      <c r="C6" s="3" t="s">
        <v>135</v>
      </c>
      <c r="E6" t="s">
        <v>201</v>
      </c>
      <c r="H6">
        <v>160</v>
      </c>
    </row>
    <row r="7" spans="1:10" x14ac:dyDescent="0.2">
      <c r="B7" s="42">
        <v>45113</v>
      </c>
      <c r="C7" s="3" t="s">
        <v>135</v>
      </c>
      <c r="E7" t="s">
        <v>202</v>
      </c>
      <c r="H7">
        <v>646</v>
      </c>
    </row>
    <row r="8" spans="1:10" x14ac:dyDescent="0.2">
      <c r="B8" s="42">
        <v>45114</v>
      </c>
      <c r="C8" s="3" t="s">
        <v>104</v>
      </c>
      <c r="D8" t="s">
        <v>114</v>
      </c>
      <c r="E8" t="s">
        <v>36</v>
      </c>
      <c r="H8">
        <v>300</v>
      </c>
    </row>
    <row r="9" spans="1:10" x14ac:dyDescent="0.2">
      <c r="B9" s="42">
        <v>45114</v>
      </c>
      <c r="C9" s="3" t="s">
        <v>104</v>
      </c>
      <c r="E9" t="s">
        <v>175</v>
      </c>
      <c r="H9">
        <v>1300</v>
      </c>
    </row>
    <row r="10" spans="1:10" x14ac:dyDescent="0.2">
      <c r="B10" s="42">
        <v>45116</v>
      </c>
      <c r="C10" s="3" t="s">
        <v>104</v>
      </c>
      <c r="E10" t="s">
        <v>177</v>
      </c>
      <c r="H10">
        <v>2000</v>
      </c>
    </row>
    <row r="11" spans="1:10" x14ac:dyDescent="0.2">
      <c r="B11" s="42">
        <v>45116</v>
      </c>
      <c r="C11" s="3" t="s">
        <v>104</v>
      </c>
      <c r="E11" t="s">
        <v>174</v>
      </c>
      <c r="H11">
        <v>200</v>
      </c>
    </row>
    <row r="12" spans="1:10" x14ac:dyDescent="0.2">
      <c r="B12" s="42">
        <v>45116</v>
      </c>
      <c r="C12" s="3" t="s">
        <v>104</v>
      </c>
      <c r="E12" t="s">
        <v>176</v>
      </c>
      <c r="H12">
        <v>9000</v>
      </c>
    </row>
    <row r="13" spans="1:10" x14ac:dyDescent="0.2">
      <c r="B13" s="42">
        <v>45116</v>
      </c>
      <c r="C13" s="3" t="s">
        <v>104</v>
      </c>
      <c r="E13" t="s">
        <v>178</v>
      </c>
      <c r="H13">
        <v>2000</v>
      </c>
    </row>
    <row r="14" spans="1:10" x14ac:dyDescent="0.2">
      <c r="B14" s="42">
        <v>45116</v>
      </c>
      <c r="C14" s="3" t="s">
        <v>135</v>
      </c>
      <c r="E14" t="s">
        <v>200</v>
      </c>
      <c r="H14">
        <v>200</v>
      </c>
    </row>
    <row r="15" spans="1:10" x14ac:dyDescent="0.2">
      <c r="B15" s="42">
        <v>45116</v>
      </c>
      <c r="C15" s="3" t="s">
        <v>104</v>
      </c>
      <c r="E15" t="s">
        <v>193</v>
      </c>
      <c r="H15">
        <v>94</v>
      </c>
    </row>
    <row r="16" spans="1:10" x14ac:dyDescent="0.2">
      <c r="B16" s="42">
        <v>45123</v>
      </c>
      <c r="C16" s="3" t="s">
        <v>104</v>
      </c>
      <c r="E16" t="s">
        <v>182</v>
      </c>
      <c r="H16">
        <v>400</v>
      </c>
    </row>
    <row r="17" spans="2:8" x14ac:dyDescent="0.2">
      <c r="B17" s="42">
        <v>45123</v>
      </c>
      <c r="C17" s="3" t="s">
        <v>104</v>
      </c>
      <c r="E17" t="s">
        <v>187</v>
      </c>
      <c r="H17">
        <v>510</v>
      </c>
    </row>
    <row r="18" spans="2:8" x14ac:dyDescent="0.2">
      <c r="B18" s="42">
        <v>45124</v>
      </c>
      <c r="C18" s="3" t="s">
        <v>135</v>
      </c>
      <c r="D18" t="s">
        <v>137</v>
      </c>
      <c r="E18" t="s">
        <v>183</v>
      </c>
      <c r="H18">
        <v>1150</v>
      </c>
    </row>
    <row r="19" spans="2:8" x14ac:dyDescent="0.2">
      <c r="B19" s="42">
        <v>45126</v>
      </c>
      <c r="C19" s="3" t="s">
        <v>135</v>
      </c>
      <c r="E19" t="s">
        <v>190</v>
      </c>
      <c r="H19">
        <v>367</v>
      </c>
    </row>
    <row r="20" spans="2:8" x14ac:dyDescent="0.2">
      <c r="B20" s="42">
        <v>45129</v>
      </c>
      <c r="C20" s="3" t="s">
        <v>135</v>
      </c>
      <c r="E20" t="s">
        <v>184</v>
      </c>
      <c r="H20">
        <v>318</v>
      </c>
    </row>
    <row r="21" spans="2:8" x14ac:dyDescent="0.2">
      <c r="B21" s="42">
        <v>45131</v>
      </c>
      <c r="C21" s="3" t="s">
        <v>104</v>
      </c>
      <c r="D21" t="s">
        <v>26</v>
      </c>
      <c r="E21" t="s">
        <v>186</v>
      </c>
      <c r="H21">
        <v>298</v>
      </c>
    </row>
    <row r="22" spans="2:8" x14ac:dyDescent="0.2">
      <c r="B22" s="42">
        <v>45132</v>
      </c>
      <c r="C22" s="3" t="s">
        <v>104</v>
      </c>
      <c r="E22" t="s">
        <v>188</v>
      </c>
      <c r="H22">
        <v>50</v>
      </c>
    </row>
    <row r="23" spans="2:8" x14ac:dyDescent="0.2">
      <c r="B23" s="42">
        <v>45132</v>
      </c>
      <c r="C23" s="3" t="s">
        <v>135</v>
      </c>
      <c r="E23" t="s">
        <v>189</v>
      </c>
      <c r="H23">
        <v>200</v>
      </c>
    </row>
    <row r="24" spans="2:8" x14ac:dyDescent="0.2">
      <c r="B24" s="42">
        <v>45133</v>
      </c>
      <c r="C24" s="3" t="s">
        <v>135</v>
      </c>
      <c r="E24" t="s">
        <v>191</v>
      </c>
      <c r="H24">
        <v>220</v>
      </c>
    </row>
    <row r="25" spans="2:8" x14ac:dyDescent="0.2">
      <c r="B25" s="42">
        <v>45133</v>
      </c>
      <c r="C25" s="3" t="s">
        <v>104</v>
      </c>
      <c r="E25" t="s">
        <v>192</v>
      </c>
      <c r="H25">
        <v>300</v>
      </c>
    </row>
    <row r="26" spans="2:8" x14ac:dyDescent="0.2">
      <c r="B26" s="42">
        <v>45137</v>
      </c>
      <c r="C26" s="3" t="s">
        <v>104</v>
      </c>
      <c r="E26" t="s">
        <v>194</v>
      </c>
      <c r="H26">
        <v>58</v>
      </c>
    </row>
    <row r="27" spans="2:8" x14ac:dyDescent="0.2">
      <c r="B27" s="42">
        <v>45137</v>
      </c>
      <c r="C27" s="3" t="s">
        <v>135</v>
      </c>
      <c r="E27" t="s">
        <v>195</v>
      </c>
      <c r="H27">
        <v>520</v>
      </c>
    </row>
    <row r="28" spans="2:8" x14ac:dyDescent="0.2">
      <c r="E28" t="s">
        <v>185</v>
      </c>
      <c r="H28">
        <v>540.08000000000004</v>
      </c>
    </row>
  </sheetData>
  <phoneticPr fontId="3" type="noConversion"/>
  <conditionalFormatting sqref="I1">
    <cfRule type="cellIs" dxfId="3" priority="1" operator="equal">
      <formula>"否"</formula>
    </cfRule>
  </conditionalFormatting>
  <dataValidations count="1">
    <dataValidation type="list" allowBlank="1" showInputMessage="1" showErrorMessage="1" sqref="C2:C27" xr:uid="{1990923B-EA11-400A-8199-3D4F25908FBF}">
      <formula1>"吃饭,办公用品,日常支出,维修,运费,代课"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4474-32A2-4B4A-96E6-9292336B47F7}">
  <dimension ref="A1:J8"/>
  <sheetViews>
    <sheetView tabSelected="1" workbookViewId="0">
      <selection activeCell="I40" sqref="I40"/>
    </sheetView>
  </sheetViews>
  <sheetFormatPr defaultRowHeight="14.25" x14ac:dyDescent="0.2"/>
  <cols>
    <col min="1" max="1" width="9" style="3"/>
    <col min="2" max="2" width="14.625" style="13" bestFit="1" customWidth="1"/>
    <col min="3" max="3" width="9" style="3"/>
    <col min="4" max="4" width="7.125" style="3" bestFit="1" customWidth="1"/>
    <col min="5" max="5" width="58.625" style="3" bestFit="1" customWidth="1"/>
    <col min="6" max="7" width="9" style="3"/>
    <col min="8" max="8" width="9" style="4"/>
    <col min="9" max="10" width="9" style="3"/>
  </cols>
  <sheetData>
    <row r="1" spans="1:10" s="3" customFormat="1" ht="15" thickBot="1" x14ac:dyDescent="0.25">
      <c r="A1" s="6" t="s">
        <v>24</v>
      </c>
      <c r="B1" s="14" t="s">
        <v>0</v>
      </c>
      <c r="C1" s="14" t="s">
        <v>101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39</v>
      </c>
      <c r="I1" s="1" t="s">
        <v>86</v>
      </c>
      <c r="J1" s="1" t="s">
        <v>5</v>
      </c>
    </row>
    <row r="2" spans="1:10" x14ac:dyDescent="0.2">
      <c r="B2" s="13">
        <v>45146</v>
      </c>
      <c r="E2" s="3" t="s">
        <v>199</v>
      </c>
      <c r="H2" s="4">
        <v>250</v>
      </c>
    </row>
    <row r="3" spans="1:10" x14ac:dyDescent="0.2">
      <c r="B3" s="13">
        <v>45148</v>
      </c>
      <c r="E3" s="3" t="s">
        <v>197</v>
      </c>
      <c r="H3" s="4">
        <f>140+200</f>
        <v>340</v>
      </c>
    </row>
    <row r="4" spans="1:10" x14ac:dyDescent="0.2">
      <c r="B4" s="13">
        <v>45149</v>
      </c>
      <c r="E4" s="3" t="s">
        <v>198</v>
      </c>
      <c r="H4" s="4">
        <v>150</v>
      </c>
    </row>
    <row r="5" spans="1:10" x14ac:dyDescent="0.2">
      <c r="B5" s="13">
        <v>45155</v>
      </c>
      <c r="E5" s="3" t="s">
        <v>203</v>
      </c>
      <c r="H5" s="4">
        <v>950</v>
      </c>
    </row>
    <row r="6" spans="1:10" x14ac:dyDescent="0.2">
      <c r="B6" s="13">
        <v>45162</v>
      </c>
      <c r="E6" s="3" t="s">
        <v>204</v>
      </c>
      <c r="H6" s="4">
        <f>25+3+25</f>
        <v>53</v>
      </c>
    </row>
    <row r="7" spans="1:10" x14ac:dyDescent="0.2">
      <c r="B7" s="13">
        <v>45162</v>
      </c>
      <c r="E7" s="3" t="s">
        <v>205</v>
      </c>
      <c r="H7" s="4">
        <f>32+93</f>
        <v>125</v>
      </c>
    </row>
    <row r="8" spans="1:10" x14ac:dyDescent="0.2">
      <c r="B8" s="13">
        <v>45162</v>
      </c>
      <c r="E8" s="3" t="s">
        <v>206</v>
      </c>
      <c r="H8" s="4">
        <v>370</v>
      </c>
    </row>
  </sheetData>
  <phoneticPr fontId="3" type="noConversion"/>
  <conditionalFormatting sqref="I1">
    <cfRule type="cellIs" dxfId="2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7CC-55DE-45A8-BE3C-476BECC9E90F}">
  <dimension ref="A1:B5"/>
  <sheetViews>
    <sheetView workbookViewId="0">
      <selection activeCell="A6" sqref="A6"/>
    </sheetView>
  </sheetViews>
  <sheetFormatPr defaultRowHeight="14.25" x14ac:dyDescent="0.2"/>
  <cols>
    <col min="1" max="1" width="14.5" style="29" customWidth="1"/>
    <col min="2" max="2" width="22.75" style="4" customWidth="1"/>
  </cols>
  <sheetData>
    <row r="1" spans="1:2" x14ac:dyDescent="0.2">
      <c r="A1" s="29" t="s">
        <v>0</v>
      </c>
      <c r="B1" s="4" t="s">
        <v>71</v>
      </c>
    </row>
    <row r="2" spans="1:2" x14ac:dyDescent="0.2">
      <c r="A2" s="29">
        <v>44927</v>
      </c>
      <c r="B2" s="4">
        <v>243.3</v>
      </c>
    </row>
    <row r="3" spans="1:2" x14ac:dyDescent="0.2">
      <c r="A3" s="29">
        <v>44958</v>
      </c>
      <c r="B3" s="4">
        <v>943.49</v>
      </c>
    </row>
    <row r="4" spans="1:2" x14ac:dyDescent="0.2">
      <c r="A4" s="29">
        <v>44986</v>
      </c>
      <c r="B4" s="4">
        <v>1262.76</v>
      </c>
    </row>
    <row r="5" spans="1:2" x14ac:dyDescent="0.2">
      <c r="A5" s="29">
        <v>45017</v>
      </c>
      <c r="B5" s="4">
        <v>1438.25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22E2-331E-48B3-957A-8EE407A1A614}">
  <dimension ref="A1:D15"/>
  <sheetViews>
    <sheetView workbookViewId="0">
      <selection activeCell="D24" sqref="D24"/>
    </sheetView>
  </sheetViews>
  <sheetFormatPr defaultRowHeight="14.25" x14ac:dyDescent="0.2"/>
  <cols>
    <col min="1" max="1" width="10.25" style="3" bestFit="1" customWidth="1"/>
    <col min="2" max="2" width="18.625" style="3" customWidth="1"/>
    <col min="3" max="3" width="30.75" style="3" bestFit="1" customWidth="1"/>
    <col min="4" max="4" width="13.125" style="4" bestFit="1" customWidth="1"/>
    <col min="5" max="5" width="7.125" bestFit="1" customWidth="1"/>
  </cols>
  <sheetData>
    <row r="1" spans="1:4" x14ac:dyDescent="0.2">
      <c r="A1" s="3" t="s">
        <v>0</v>
      </c>
      <c r="B1" s="3" t="s">
        <v>9</v>
      </c>
      <c r="C1" s="40" t="s">
        <v>10</v>
      </c>
      <c r="D1" s="43" t="s">
        <v>11</v>
      </c>
    </row>
    <row r="2" spans="1:4" x14ac:dyDescent="0.2">
      <c r="A2" s="5">
        <v>44958</v>
      </c>
      <c r="B2" s="4">
        <f>SUM(表1[[#All],[支出/元]])</f>
        <v>8595.2000000000007</v>
      </c>
      <c r="C2" s="41" t="s">
        <v>12</v>
      </c>
      <c r="D2" s="43">
        <f>SUM(入账!B:B)</f>
        <v>244206</v>
      </c>
    </row>
    <row r="3" spans="1:4" x14ac:dyDescent="0.2">
      <c r="A3" s="5">
        <v>44986</v>
      </c>
      <c r="B3" s="4">
        <f>SUM('3月支出'!G:G)</f>
        <v>14769</v>
      </c>
      <c r="C3" s="41" t="s">
        <v>65</v>
      </c>
      <c r="D3" s="43">
        <f>SUM('校服、作业本、课后服务支出'!B:B)</f>
        <v>176268</v>
      </c>
    </row>
    <row r="4" spans="1:4" x14ac:dyDescent="0.2">
      <c r="A4" s="5">
        <v>45018</v>
      </c>
      <c r="B4" s="4">
        <f>SUM('4月支出'!H:H)</f>
        <v>5184</v>
      </c>
      <c r="C4" s="41" t="s">
        <v>47</v>
      </c>
      <c r="D4" s="43">
        <f>621.39</f>
        <v>621.39</v>
      </c>
    </row>
    <row r="5" spans="1:4" x14ac:dyDescent="0.2">
      <c r="A5" s="5">
        <v>45050</v>
      </c>
      <c r="B5" s="4">
        <f>SUM('5月支出'!H:H)</f>
        <v>4176</v>
      </c>
      <c r="C5" s="41" t="s">
        <v>9</v>
      </c>
      <c r="D5" s="45">
        <f>SUM(B$1:B$1048574)</f>
        <v>66912.38</v>
      </c>
    </row>
    <row r="6" spans="1:4" x14ac:dyDescent="0.2">
      <c r="A6" s="5">
        <v>45082</v>
      </c>
      <c r="B6" s="4">
        <f>SUM('6月支出'!H:H)</f>
        <v>9001.9</v>
      </c>
      <c r="C6" s="41" t="s">
        <v>74</v>
      </c>
      <c r="D6" s="43">
        <f>SUM(表6[[#All],[费用]])</f>
        <v>3887.8</v>
      </c>
    </row>
    <row r="7" spans="1:4" x14ac:dyDescent="0.2">
      <c r="A7" s="5">
        <v>45113</v>
      </c>
      <c r="B7" s="4">
        <f>SUM('7月支出'!H$1:H$1048575)</f>
        <v>22948.280000000002</v>
      </c>
      <c r="C7" s="49" t="s">
        <v>196</v>
      </c>
      <c r="D7" s="48">
        <f>SUM(D3:D6)</f>
        <v>247689.57</v>
      </c>
    </row>
    <row r="8" spans="1:4" x14ac:dyDescent="0.2">
      <c r="A8" s="5">
        <v>45139</v>
      </c>
      <c r="B8" s="4">
        <f>SUM('8月支出'!H:H)</f>
        <v>2238</v>
      </c>
      <c r="C8" s="50" t="s">
        <v>13</v>
      </c>
      <c r="D8" s="48">
        <f>D2-D7</f>
        <v>-3483.570000000007</v>
      </c>
    </row>
    <row r="14" spans="1:4" x14ac:dyDescent="0.2">
      <c r="C14" s="46" t="s">
        <v>94</v>
      </c>
      <c r="D14" s="47">
        <v>50</v>
      </c>
    </row>
    <row r="15" spans="1:4" x14ac:dyDescent="0.2">
      <c r="C15" s="37" t="s">
        <v>130</v>
      </c>
      <c r="D15" s="44">
        <f>SUM(未报销!H:H)</f>
        <v>233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Z k u g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1 z M 2 M 9 I z s N G H C d r 4 Z u Y h F B g B H Q y S R R K 0 c S 7 N K S k t S r W r y t B 1 9 r P R h 3 F t 9 K F + s A M A A A D / / w M A U E s D B B Q A A g A I A A A A I Q B z Y x O i J A E A A G M B A A A T A A A A R m 9 y b X V s Y X M v U 2 V j d G l v b j E u b S p O T S 7 J z M 9 T C I b Q h t Z c X M U Z i U W p K Q r K S i / W b X i x Z Z m C h p G m k o K t Q k 5 q C S + X A h A 8 2 z U B y H W t S E 7 N 0 Q v P L 8 p O y s / P 1 n D L z E n V c 8 7 P K 0 n N K y n W U H K z i n n R N e n Z 1 u 1 P N / Q / X b s s B m j U 0 x 0 T Y o w M j I y f 7 t z y Z E f X 0 9 4 u I C P m 5 e x t z z q 2 6 1 X k F F c o a e o o 5 J X m 5 O g o l B S V p m r q Q C y D u C E + O C M 1 t Q R o K 9 D u 6 m j P k t R c W 6 j r l H S 8 M / N S b J X A C p R i a 6 N d E k s S Y 6 G a n 8 3 e 8 m z K z u e z W p 5 v 3 P 1 0 X j d Q f 0 h i E t C d I U W J e c V p + U W 5 z v k 5 p b l 5 I Z U F q c U a y D b p V F c r Q e Q M l Y D u A c o r l K R W l N T q K M D E j Y D i n n k l Z i Z 6 I N 2 1 t Z q 8 X J l 5 W G 2 1 B g A A A P / / A w B Q S w E C L Q A U A A Y A C A A A A C E A K t 2 q Q N I A A A A 3 A Q A A E w A A A A A A A A A A A A A A A A A A A A A A W 0 N v b n R l b n R f V H l w Z X N d L n h t b F B L A Q I t A B Q A A g A I A A A A I Q B 9 m S 6 D r Q A A A P c A A A A S A A A A A A A A A A A A A A A A A A s D A A B D b 2 5 m a W c v U G F j a 2 F n Z S 5 4 b W x Q S w E C L Q A U A A I A C A A A A C E A c 2 M T o i Q B A A B j A Q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k A A A A A A A B A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C V B R S V C M C V F O C V C N C V B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Y t M T R U M D A 6 M D g 6 M T I u N j c 5 M D Y y N F o i L z 4 8 R W 5 0 c n k g V H l w Z T 0 i R m l s b E N v b H V t b l R 5 c G V z I i B W Y W x 1 Z T 0 i c 0 J n T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r r D o t K Y g K D I p L 0 F 1 d G 9 S Z W 1 v d m V k Q 2 9 s d W 1 u c z E u e 0 N v b H V t b j E s M H 0 m c X V v d D s s J n F 1 b 3 Q 7 U 2 V j d G l v b j E v 6 K 6 w 6 L S m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i u s O i 0 p i A o M i k v Q X V 0 b 1 J l b W 9 2 Z W R D b 2 x 1 b W 5 z M S 5 7 Q 2 9 s d W 1 u M S w w f S Z x d W 9 0 O y w m c X V v d D t T Z W N 0 a W 9 u M S / o r r D o t K Y g K D I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O C V B R S V C M C V F O C V C N C V B N i U y M C g y K S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O C V B R S V C M C V F O C V C N C V B N i U y M C g y K S 8 l R T g l Q U U l Q j A l R T g l Q j Q l Q T Z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O C V B R S V C M C V F O C V C N C V B N i U y M C g y K S 8 l R T Y l O U I l Q j Q l R T Y l O T Q l Q j k l R T c l O U E l O D Q l R T c l Q j E l Q k I l R T U l O U U l O E I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m 7 j u L 0 / K 1 M h t / d a Z j Z E T A A A A A A A g A A A A A A E G Y A A A A B A A A g A A A A e s S 3 z I u N P t P Q 8 f r b Q q E 1 O I D R 5 n i n w o 4 t h 6 3 K u E j M f 6 E A A A A A D o A A A A A C A A A g A A A A e O 2 R a 1 O u 8 z U + e y i F 5 l g I 2 l 3 Y C p s w h i w M 3 7 H q P a t 6 W g J Q A A A A c e 8 1 c O x Y e 5 5 6 R k 9 5 Y k N n k r s 7 u G 1 2 o B c Z Y Y C R T d r O q k J 9 5 7 3 q p X j v 4 9 X e K 5 h O Y z i k 6 k 0 V x J e 5 s 2 A 2 F k N C 0 z j e o t E 6 p W 5 5 Q 8 z q 5 5 h J f T r h y 5 J A A A A A J b N P E 0 m x n 8 b + y 2 B D 6 1 u 3 0 5 t 0 0 q 5 4 + W f q C R O z r x q T r F 1 1 Z k + b 9 / C b X R 4 W D K 9 Y w K J R k J y O Y j C b c n M C x C E S b 8 1 g 9 w = = < / D a t a M a s h u p > 
</file>

<file path=customXml/itemProps1.xml><?xml version="1.0" encoding="utf-8"?>
<ds:datastoreItem xmlns:ds="http://schemas.openxmlformats.org/officeDocument/2006/customXml" ds:itemID="{6CBCC5A9-1DE4-40C7-BFD1-4FFBABECAD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2月支出</vt:lpstr>
      <vt:lpstr>3月支出</vt:lpstr>
      <vt:lpstr>4月支出</vt:lpstr>
      <vt:lpstr>5月支出</vt:lpstr>
      <vt:lpstr>6月支出</vt:lpstr>
      <vt:lpstr>7月支出</vt:lpstr>
      <vt:lpstr>8月支出</vt:lpstr>
      <vt:lpstr>电费</vt:lpstr>
      <vt:lpstr>计账</vt:lpstr>
      <vt:lpstr>未报销</vt:lpstr>
      <vt:lpstr>谭献劲</vt:lpstr>
      <vt:lpstr>入账</vt:lpstr>
      <vt:lpstr>校服、作业本、课后服务支出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流水 时间</cp:lastModifiedBy>
  <dcterms:created xsi:type="dcterms:W3CDTF">2015-06-05T18:19:34Z</dcterms:created>
  <dcterms:modified xsi:type="dcterms:W3CDTF">2023-08-24T13:40:57Z</dcterms:modified>
</cp:coreProperties>
</file>