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9D8B9650-80E6-438A-B84E-50A6BA6E6F2A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2月支出" sheetId="1" r:id="rId1"/>
    <sheet name="3月支出" sheetId="4" r:id="rId2"/>
    <sheet name="4月支出" sheetId="9" r:id="rId3"/>
    <sheet name="电费" sheetId="6" r:id="rId4"/>
    <sheet name="校服、作业本、课后服务支出" sheetId="5" r:id="rId5"/>
    <sheet name="手续费" sheetId="8" r:id="rId6"/>
    <sheet name="收入" sheetId="2" r:id="rId7"/>
    <sheet name="谭献劲" sheetId="7" r:id="rId8"/>
    <sheet name="计账" sheetId="3" r:id="rId9"/>
    <sheet name="未报销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D9" i="3"/>
  <c r="B6" i="7"/>
  <c r="D7" i="3"/>
  <c r="D6" i="3"/>
  <c r="D10" i="3"/>
  <c r="B2" i="3" l="1"/>
  <c r="D2" i="3"/>
  <c r="D3" i="3" l="1"/>
  <c r="D4" i="3" s="1"/>
  <c r="D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sharedStrings.xml><?xml version="1.0" encoding="utf-8"?>
<sst xmlns="http://schemas.openxmlformats.org/spreadsheetml/2006/main" count="299" uniqueCount="129">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</sst>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2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</cellXfs>
  <cellStyles count="3">
    <cellStyle name="常规" xfId="0" builtinId="0"/>
    <cellStyle name="计算" xfId="1" builtinId="22"/>
    <cellStyle name="输入" xfId="2" builtinId="20"/>
  </cellStyles>
  <dxfs count="71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70" dataDxfId="68" headerRowBorderDxfId="69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67"/>
    <tableColumn id="2" xr3:uid="{3CB4E6D8-EBEF-4CAF-AB3F-379862DB8C25}" name="时间" dataDxfId="66"/>
    <tableColumn id="10" xr3:uid="{AFB40770-4B2A-435C-930B-6B16BE4BB160}" name="类型" dataDxfId="65"/>
    <tableColumn id="3" xr3:uid="{4D9CE331-2131-4325-AEF7-1CB59D6BBF15}" name="经办人" dataDxfId="64"/>
    <tableColumn id="4" xr3:uid="{317EC404-B471-45FB-A05F-1AF197554A8D}" name="用途" dataDxfId="63"/>
    <tableColumn id="5" xr3:uid="{35041395-6901-420C-8247-E53B17A40A32}" name="单价" dataDxfId="62"/>
    <tableColumn id="6" xr3:uid="{7A60F68C-5A5D-4A97-9BB9-E3511EA7055F}" name="数量" dataDxfId="61"/>
    <tableColumn id="7" xr3:uid="{9635965B-F6AD-42ED-9F33-056C98CBF811}" name="支出/元" dataDxfId="60"/>
    <tableColumn id="9" xr3:uid="{334C2A5C-0DF9-4A2E-A5CF-EA40C599763A}" name="是否报销" dataDxfId="5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58" dataDxfId="56" headerRowBorderDxfId="57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55"/>
    <tableColumn id="2" xr3:uid="{E107DAB9-251A-4D55-A1BC-8F4AF4F97A59}" name="时间" dataDxfId="54"/>
    <tableColumn id="3" xr3:uid="{9C69235B-3281-4E22-8A20-7C80C8340EAB}" name="经办人" dataDxfId="53"/>
    <tableColumn id="4" xr3:uid="{7A1DCC9E-87F7-4406-B547-0821616BAD55}" name="用途" dataDxfId="52"/>
    <tableColumn id="5" xr3:uid="{6A8932AE-CD82-4F3B-B4AC-C07028B0AAEE}" name="单价" dataDxfId="51"/>
    <tableColumn id="6" xr3:uid="{54FFE737-4E58-4B44-B2F3-2DC5FEA2BF2B}" name="数量" dataDxfId="50"/>
    <tableColumn id="7" xr3:uid="{CA8C94D4-8329-47F9-AF49-5CA9E8FB6EC5}" name="支出/元" dataDxfId="49"/>
    <tableColumn id="9" xr3:uid="{060A2A99-E968-4DB1-B895-9E48A0BC84F1}" name="是否报销" dataDxfId="48"/>
    <tableColumn id="8" xr3:uid="{5ECAD182-A63B-485C-9FDD-E1152B4E2265}" name="备注" dataDxfId="4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46" dataDxfId="44" headerRowBorderDxfId="45">
  <autoFilter ref="A1:J1048576" xr:uid="{2510E16D-CB4F-4E71-86BD-27341E3D8524}"/>
  <tableColumns count="10">
    <tableColumn id="1" xr3:uid="{CEEFA365-B4B4-4E85-9C4E-DF5BF761BEF7}" name="序号" dataDxfId="43"/>
    <tableColumn id="2" xr3:uid="{979B7083-E6BE-40FC-8B8F-6299434CC936}" name="时间" dataDxfId="42"/>
    <tableColumn id="3" xr3:uid="{2E17970C-BEA7-433D-8CC9-4326F18FD63A}" name="类型" dataDxfId="41"/>
    <tableColumn id="4" xr3:uid="{BE4F2A28-45DE-4D9A-AFEE-F56DEEA7E4C4}" name="经办人" dataDxfId="40"/>
    <tableColumn id="5" xr3:uid="{9ACC1CD1-C674-4024-A5DB-27F3FB3D5B9B}" name="用途" dataDxfId="39"/>
    <tableColumn id="6" xr3:uid="{6A7100C2-73F8-4B49-A3C3-76733D39B7D1}" name="单价" dataDxfId="38"/>
    <tableColumn id="7" xr3:uid="{ED173F3A-F16B-4D00-819B-5659947F2069}" name="数量" dataDxfId="37"/>
    <tableColumn id="8" xr3:uid="{D95B396A-D57C-4295-BA16-D228F44A248C}" name="支出/元" dataDxfId="36"/>
    <tableColumn id="9" xr3:uid="{4E3A8CB5-9884-4B52-8B99-2B6D47E1E154}" name="是否报销" dataDxfId="35"/>
    <tableColumn id="10" xr3:uid="{E20A9CA9-7471-4D97-9727-FA08D1F94B8B}" name="备注" dataDxfId="3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3" dataDxfId="32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1"/>
    <tableColumn id="2" xr3:uid="{4051B773-6135-4C1F-A009-57CD2A24A159}" name="费用" dataDxfId="3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2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28" dataDxfId="27">
  <autoFilter ref="A1:C2" xr:uid="{C6B317DA-0C89-4027-A043-520E23F59449}"/>
  <tableColumns count="3">
    <tableColumn id="1" xr3:uid="{9F33DD8C-AB39-4D9E-B83C-2FC3F88D72EB}" name="项目" dataDxfId="26"/>
    <tableColumn id="2" xr3:uid="{C6581F80-912F-4BCB-B183-249891069F76}" name="金额" dataDxfId="25"/>
    <tableColumn id="3" xr3:uid="{CC7648F2-3C75-4099-BF49-44F03DAD42F2}" name="是否报销" dataDxfId="2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23" dataDxfId="22">
  <autoFilter ref="A1:C1048576" xr:uid="{8F1A52E7-958E-4FB1-9091-5A71B9B80E78}"/>
  <tableColumns count="3">
    <tableColumn id="1" xr3:uid="{35EE0FFE-F40C-44A3-B76C-56DC49B2C7BE}" name="时间" dataDxfId="21"/>
    <tableColumn id="2" xr3:uid="{8B7BA3DA-9FD2-4387-BDE3-D519ECE1BA93}" name="金额" dataDxfId="20"/>
    <tableColumn id="3" xr3:uid="{52E8B356-AA7A-4F9B-BA45-D04E2017228B}" name="备注" dataDxfId="19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18" dataDxfId="17" totalsRowDxfId="16">
  <autoFilter ref="A1:B5" xr:uid="{9E1A6191-4AC6-4137-9E01-693F8F4E51B6}"/>
  <tableColumns count="2">
    <tableColumn id="1" xr3:uid="{78463485-612E-47A8-9DD4-3C7551103164}" name="项目" totalsRowLabel="汇总" dataDxfId="15" totalsRowDxfId="14"/>
    <tableColumn id="2" xr3:uid="{94AE5AC4-9405-412C-A928-1004FEA4902F}" name="金额" totalsRowFunction="sum" dataDxfId="13" totalsRowDxfId="1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11" dataDxfId="10">
  <autoFilter ref="A1:D1048576" xr:uid="{3993F632-E3CD-463A-9665-2A6FA1D22A2E}"/>
  <tableColumns count="4">
    <tableColumn id="1" xr3:uid="{5468732A-C9E4-4BAE-B3F0-166353708C75}" name="时间" dataDxfId="9"/>
    <tableColumn id="2" xr3:uid="{1703EA6A-A68A-4CBF-8D0B-E6958326C4A0}" name="月总支出" dataDxfId="8"/>
    <tableColumn id="3" xr3:uid="{5AD5732F-B2D1-4DFC-A0D2-A8EF15683365}" name="项目" dataDxfId="7"/>
    <tableColumn id="4" xr3:uid="{47B333E5-F3E2-44CE-8B27-04287B31B66F}" name="金额/元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B1" workbookViewId="0">
      <pane ySplit="1" topLeftCell="A11" activePane="bottomLeft" state="frozen"/>
      <selection pane="bottomLeft" activeCell="E23" sqref="E23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12.9140625" style="15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16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A2" s="10">
        <v>1</v>
      </c>
      <c r="B2" s="15">
        <v>44961</v>
      </c>
      <c r="C2" s="15" t="s">
        <v>106</v>
      </c>
      <c r="D2" s="3" t="s">
        <v>7</v>
      </c>
      <c r="E2" s="3" t="s">
        <v>6</v>
      </c>
      <c r="H2" s="4">
        <v>460</v>
      </c>
      <c r="I2" s="3" t="s">
        <v>91</v>
      </c>
    </row>
    <row r="3" spans="1:10" x14ac:dyDescent="0.3">
      <c r="A3" s="10">
        <v>2</v>
      </c>
      <c r="B3" s="15">
        <v>44961</v>
      </c>
      <c r="C3" s="15" t="s">
        <v>108</v>
      </c>
      <c r="D3" s="3" t="s">
        <v>17</v>
      </c>
      <c r="E3" s="3" t="s">
        <v>18</v>
      </c>
      <c r="H3" s="4">
        <v>300</v>
      </c>
      <c r="I3" s="3" t="s">
        <v>91</v>
      </c>
    </row>
    <row r="4" spans="1:10" x14ac:dyDescent="0.3">
      <c r="A4" s="10">
        <v>3</v>
      </c>
      <c r="B4" s="17">
        <v>44961</v>
      </c>
      <c r="C4" s="15" t="s">
        <v>108</v>
      </c>
      <c r="D4" s="11" t="s">
        <v>27</v>
      </c>
      <c r="E4" s="11" t="s">
        <v>28</v>
      </c>
      <c r="F4" s="11"/>
      <c r="G4" s="11"/>
      <c r="H4" s="12">
        <v>100</v>
      </c>
      <c r="I4" s="3" t="s">
        <v>91</v>
      </c>
    </row>
    <row r="5" spans="1:10" x14ac:dyDescent="0.3">
      <c r="A5" s="10">
        <v>4</v>
      </c>
      <c r="B5" s="15">
        <v>44962</v>
      </c>
      <c r="C5" s="15" t="s">
        <v>105</v>
      </c>
      <c r="D5" s="3" t="s">
        <v>7</v>
      </c>
      <c r="E5" s="3" t="s">
        <v>21</v>
      </c>
      <c r="H5" s="4">
        <v>1089</v>
      </c>
      <c r="I5" s="3" t="s">
        <v>91</v>
      </c>
      <c r="J5" s="13"/>
    </row>
    <row r="6" spans="1:10" x14ac:dyDescent="0.3">
      <c r="A6" s="10">
        <v>5</v>
      </c>
      <c r="B6" s="15">
        <v>44962</v>
      </c>
      <c r="C6" s="15" t="s">
        <v>107</v>
      </c>
      <c r="D6" s="3" t="s">
        <v>15</v>
      </c>
      <c r="E6" s="3" t="s">
        <v>22</v>
      </c>
      <c r="F6" s="3">
        <v>50</v>
      </c>
      <c r="G6" s="3">
        <v>1</v>
      </c>
      <c r="H6" s="4">
        <v>50</v>
      </c>
      <c r="I6" s="3" t="s">
        <v>91</v>
      </c>
    </row>
    <row r="7" spans="1:10" x14ac:dyDescent="0.3">
      <c r="A7" s="10">
        <v>6</v>
      </c>
      <c r="B7" s="15">
        <v>44963</v>
      </c>
      <c r="C7" s="15" t="s">
        <v>106</v>
      </c>
      <c r="E7" s="3" t="s">
        <v>16</v>
      </c>
      <c r="H7" s="4">
        <v>420</v>
      </c>
      <c r="I7" s="3" t="s">
        <v>91</v>
      </c>
    </row>
    <row r="8" spans="1:10" x14ac:dyDescent="0.3">
      <c r="A8" s="10">
        <v>7</v>
      </c>
      <c r="B8" s="18">
        <v>44963</v>
      </c>
      <c r="C8" s="15" t="s">
        <v>105</v>
      </c>
      <c r="D8" s="13" t="s">
        <v>27</v>
      </c>
      <c r="E8" s="13" t="s">
        <v>26</v>
      </c>
      <c r="F8" s="13"/>
      <c r="G8" s="13"/>
      <c r="H8" s="14">
        <v>137</v>
      </c>
      <c r="I8" s="3" t="s">
        <v>91</v>
      </c>
    </row>
    <row r="9" spans="1:10" x14ac:dyDescent="0.3">
      <c r="A9" s="10">
        <v>8</v>
      </c>
      <c r="B9" s="15">
        <v>44964</v>
      </c>
      <c r="C9" s="15" t="s">
        <v>109</v>
      </c>
      <c r="D9" s="3" t="s">
        <v>19</v>
      </c>
      <c r="E9" s="3" t="s">
        <v>20</v>
      </c>
      <c r="H9" s="4">
        <v>50</v>
      </c>
      <c r="I9" s="3" t="s">
        <v>91</v>
      </c>
    </row>
    <row r="10" spans="1:10" x14ac:dyDescent="0.3">
      <c r="A10" s="10">
        <v>9</v>
      </c>
      <c r="B10" s="15">
        <v>44964</v>
      </c>
      <c r="C10" s="15" t="s">
        <v>107</v>
      </c>
      <c r="D10" s="3" t="s">
        <v>23</v>
      </c>
      <c r="E10" s="3" t="s">
        <v>24</v>
      </c>
      <c r="F10" s="3">
        <v>2</v>
      </c>
      <c r="G10" s="3">
        <v>6</v>
      </c>
      <c r="H10" s="4">
        <v>12</v>
      </c>
      <c r="I10" s="3" t="s">
        <v>91</v>
      </c>
    </row>
    <row r="11" spans="1:10" x14ac:dyDescent="0.3">
      <c r="A11" s="10">
        <v>10</v>
      </c>
      <c r="B11" s="15">
        <v>44965</v>
      </c>
      <c r="C11" s="15" t="s">
        <v>106</v>
      </c>
      <c r="D11" s="3" t="s">
        <v>33</v>
      </c>
      <c r="E11" s="3" t="s">
        <v>34</v>
      </c>
      <c r="H11" s="4">
        <v>420</v>
      </c>
      <c r="I11" s="3" t="s">
        <v>91</v>
      </c>
    </row>
    <row r="12" spans="1:10" x14ac:dyDescent="0.3">
      <c r="A12" s="10">
        <v>11</v>
      </c>
      <c r="B12" s="15">
        <v>44966</v>
      </c>
      <c r="C12" s="15" t="s">
        <v>107</v>
      </c>
      <c r="D12" s="3" t="s">
        <v>29</v>
      </c>
      <c r="E12" s="3" t="s">
        <v>30</v>
      </c>
      <c r="H12" s="4">
        <v>60</v>
      </c>
      <c r="I12" s="3" t="s">
        <v>91</v>
      </c>
    </row>
    <row r="13" spans="1:10" x14ac:dyDescent="0.3">
      <c r="A13" s="10">
        <v>12</v>
      </c>
      <c r="B13" s="15">
        <v>44966</v>
      </c>
      <c r="C13" s="15" t="s">
        <v>107</v>
      </c>
      <c r="D13" s="3" t="s">
        <v>29</v>
      </c>
      <c r="E13" s="3" t="s">
        <v>31</v>
      </c>
      <c r="H13" s="4">
        <v>35</v>
      </c>
      <c r="I13" s="3" t="s">
        <v>91</v>
      </c>
    </row>
    <row r="14" spans="1:10" x14ac:dyDescent="0.3">
      <c r="A14" s="10">
        <v>13</v>
      </c>
      <c r="B14" s="15">
        <v>44966</v>
      </c>
      <c r="C14" s="15" t="s">
        <v>107</v>
      </c>
      <c r="D14" s="3" t="s">
        <v>15</v>
      </c>
      <c r="E14" s="3" t="s">
        <v>32</v>
      </c>
      <c r="H14" s="4">
        <v>200</v>
      </c>
      <c r="I14" s="3" t="s">
        <v>91</v>
      </c>
    </row>
    <row r="15" spans="1:10" x14ac:dyDescent="0.3">
      <c r="A15" s="10">
        <v>14</v>
      </c>
      <c r="B15" s="15">
        <v>44968</v>
      </c>
      <c r="C15" s="15" t="s">
        <v>105</v>
      </c>
      <c r="D15" s="3" t="s">
        <v>15</v>
      </c>
      <c r="E15" s="3" t="s">
        <v>36</v>
      </c>
      <c r="H15" s="4">
        <v>305</v>
      </c>
      <c r="I15" s="3" t="s">
        <v>91</v>
      </c>
    </row>
    <row r="16" spans="1:10" x14ac:dyDescent="0.3">
      <c r="A16" s="10">
        <v>15</v>
      </c>
      <c r="B16" s="15">
        <v>44968</v>
      </c>
      <c r="C16" s="15" t="s">
        <v>107</v>
      </c>
      <c r="D16" s="3" t="s">
        <v>15</v>
      </c>
      <c r="E16" s="3" t="s">
        <v>37</v>
      </c>
      <c r="F16" s="3">
        <v>50</v>
      </c>
      <c r="G16" s="3">
        <v>2</v>
      </c>
      <c r="H16" s="4">
        <v>100</v>
      </c>
      <c r="I16" s="3" t="s">
        <v>91</v>
      </c>
    </row>
    <row r="17" spans="1:10" s="22" customFormat="1" x14ac:dyDescent="0.3">
      <c r="A17" s="10">
        <v>16</v>
      </c>
      <c r="B17" s="15">
        <v>44968</v>
      </c>
      <c r="C17" s="15" t="s">
        <v>107</v>
      </c>
      <c r="D17" s="3" t="s">
        <v>15</v>
      </c>
      <c r="E17" s="3" t="s">
        <v>39</v>
      </c>
      <c r="F17" s="3">
        <v>45</v>
      </c>
      <c r="G17" s="3">
        <v>2</v>
      </c>
      <c r="H17" s="4">
        <v>90</v>
      </c>
      <c r="I17" s="3" t="s">
        <v>91</v>
      </c>
      <c r="J17" s="3"/>
    </row>
    <row r="18" spans="1:10" s="22" customFormat="1" x14ac:dyDescent="0.3">
      <c r="A18" s="10">
        <v>17</v>
      </c>
      <c r="B18" s="15">
        <v>44970</v>
      </c>
      <c r="C18" s="15" t="s">
        <v>108</v>
      </c>
      <c r="D18" s="3" t="s">
        <v>35</v>
      </c>
      <c r="E18" s="3" t="s">
        <v>28</v>
      </c>
      <c r="F18" s="3"/>
      <c r="G18" s="3"/>
      <c r="H18" s="4">
        <v>100</v>
      </c>
      <c r="I18" s="3" t="s">
        <v>91</v>
      </c>
      <c r="J18" s="20"/>
    </row>
    <row r="19" spans="1:10" x14ac:dyDescent="0.3">
      <c r="A19" s="10">
        <v>18</v>
      </c>
      <c r="B19" s="15">
        <v>44970</v>
      </c>
      <c r="C19" s="15" t="s">
        <v>107</v>
      </c>
      <c r="D19" s="3" t="s">
        <v>15</v>
      </c>
      <c r="E19" s="3" t="s">
        <v>38</v>
      </c>
      <c r="F19" s="3">
        <v>15</v>
      </c>
      <c r="G19" s="3">
        <v>4</v>
      </c>
      <c r="H19" s="4">
        <v>60</v>
      </c>
      <c r="I19" s="3" t="s">
        <v>91</v>
      </c>
    </row>
    <row r="20" spans="1:10" x14ac:dyDescent="0.3">
      <c r="A20" s="10">
        <v>19</v>
      </c>
      <c r="B20" s="15">
        <v>44970</v>
      </c>
      <c r="C20" s="15" t="s">
        <v>107</v>
      </c>
      <c r="D20" s="3" t="s">
        <v>19</v>
      </c>
      <c r="E20" s="3" t="s">
        <v>50</v>
      </c>
      <c r="H20" s="4">
        <v>196</v>
      </c>
      <c r="I20" s="3" t="s">
        <v>91</v>
      </c>
    </row>
    <row r="21" spans="1:10" s="28" customFormat="1" x14ac:dyDescent="0.3">
      <c r="A21" s="10">
        <v>20</v>
      </c>
      <c r="B21" s="15">
        <v>44970</v>
      </c>
      <c r="C21" s="15" t="s">
        <v>107</v>
      </c>
      <c r="D21" s="3" t="s">
        <v>45</v>
      </c>
      <c r="E21" s="3" t="s">
        <v>46</v>
      </c>
      <c r="F21" s="3"/>
      <c r="G21" s="3"/>
      <c r="H21" s="4">
        <v>42</v>
      </c>
      <c r="I21" s="3" t="s">
        <v>91</v>
      </c>
      <c r="J21" s="30"/>
    </row>
    <row r="22" spans="1:10" s="28" customFormat="1" x14ac:dyDescent="0.3">
      <c r="A22" s="10">
        <v>21</v>
      </c>
      <c r="B22" s="33">
        <v>44971</v>
      </c>
      <c r="C22" s="15" t="s">
        <v>107</v>
      </c>
      <c r="D22" s="34" t="s">
        <v>15</v>
      </c>
      <c r="E22" s="34" t="s">
        <v>43</v>
      </c>
      <c r="F22" s="34"/>
      <c r="G22" s="34"/>
      <c r="H22" s="35">
        <v>1050</v>
      </c>
      <c r="I22" s="34" t="s">
        <v>91</v>
      </c>
      <c r="J22" s="3"/>
    </row>
    <row r="23" spans="1:10" s="22" customFormat="1" x14ac:dyDescent="0.3">
      <c r="A23" s="10">
        <v>22</v>
      </c>
      <c r="B23" s="29">
        <v>44971</v>
      </c>
      <c r="C23" s="15" t="s">
        <v>107</v>
      </c>
      <c r="D23" s="30" t="s">
        <v>15</v>
      </c>
      <c r="E23" s="30" t="s">
        <v>41</v>
      </c>
      <c r="F23" s="30">
        <v>45</v>
      </c>
      <c r="G23" s="30">
        <v>3</v>
      </c>
      <c r="H23" s="27">
        <v>135</v>
      </c>
      <c r="I23" s="3" t="s">
        <v>91</v>
      </c>
      <c r="J23" s="26"/>
    </row>
    <row r="24" spans="1:10" x14ac:dyDescent="0.3">
      <c r="A24" s="10">
        <v>23</v>
      </c>
      <c r="B24" s="15">
        <v>44972</v>
      </c>
      <c r="C24" s="15" t="s">
        <v>107</v>
      </c>
      <c r="D24" s="3" t="s">
        <v>19</v>
      </c>
      <c r="E24" s="3" t="s">
        <v>52</v>
      </c>
      <c r="H24" s="4">
        <v>305</v>
      </c>
      <c r="I24" s="3" t="s">
        <v>91</v>
      </c>
    </row>
    <row r="25" spans="1:10" x14ac:dyDescent="0.3">
      <c r="A25" s="10">
        <v>24</v>
      </c>
      <c r="B25" s="25">
        <v>44973</v>
      </c>
      <c r="C25" s="15" t="s">
        <v>106</v>
      </c>
      <c r="D25" s="26" t="s">
        <v>15</v>
      </c>
      <c r="E25" s="26" t="s">
        <v>47</v>
      </c>
      <c r="F25" s="26"/>
      <c r="G25" s="26"/>
      <c r="H25" s="27">
        <v>339</v>
      </c>
      <c r="I25" s="3" t="s">
        <v>91</v>
      </c>
      <c r="J25" s="20"/>
    </row>
    <row r="26" spans="1:10" x14ac:dyDescent="0.3">
      <c r="A26" s="10">
        <v>25</v>
      </c>
      <c r="B26" s="15">
        <v>44973</v>
      </c>
      <c r="C26" s="15" t="s">
        <v>106</v>
      </c>
      <c r="D26" s="3" t="s">
        <v>19</v>
      </c>
      <c r="E26" s="3" t="s">
        <v>51</v>
      </c>
      <c r="H26" s="4">
        <v>100</v>
      </c>
      <c r="I26" s="3" t="s">
        <v>91</v>
      </c>
    </row>
    <row r="27" spans="1:10" x14ac:dyDescent="0.3">
      <c r="A27" s="10">
        <v>26</v>
      </c>
      <c r="B27" s="15">
        <v>44977</v>
      </c>
      <c r="C27" s="15" t="s">
        <v>107</v>
      </c>
      <c r="D27" s="3" t="s">
        <v>19</v>
      </c>
      <c r="E27" s="3" t="s">
        <v>54</v>
      </c>
      <c r="H27" s="4">
        <v>36</v>
      </c>
      <c r="I27" s="3" t="s">
        <v>91</v>
      </c>
    </row>
    <row r="28" spans="1:10" x14ac:dyDescent="0.3">
      <c r="A28" s="10">
        <v>27</v>
      </c>
      <c r="B28" s="15">
        <v>44979</v>
      </c>
      <c r="C28" s="15" t="s">
        <v>107</v>
      </c>
      <c r="E28" s="3" t="s">
        <v>55</v>
      </c>
      <c r="F28" s="3">
        <v>650</v>
      </c>
      <c r="G28" s="3">
        <v>2</v>
      </c>
      <c r="H28" s="4">
        <v>1380</v>
      </c>
      <c r="I28" s="3" t="s">
        <v>91</v>
      </c>
    </row>
    <row r="29" spans="1:10" s="22" customFormat="1" x14ac:dyDescent="0.3">
      <c r="A29" s="10">
        <v>28</v>
      </c>
      <c r="B29" s="15">
        <v>44979</v>
      </c>
      <c r="C29" s="15" t="s">
        <v>105</v>
      </c>
      <c r="D29" s="3" t="s">
        <v>27</v>
      </c>
      <c r="E29" s="3" t="s">
        <v>67</v>
      </c>
      <c r="F29" s="3"/>
      <c r="G29" s="3"/>
      <c r="H29" s="4">
        <v>58.2</v>
      </c>
      <c r="I29" s="3" t="s">
        <v>91</v>
      </c>
      <c r="J29" s="3"/>
    </row>
    <row r="30" spans="1:10" s="28" customFormat="1" x14ac:dyDescent="0.3">
      <c r="A30" s="10">
        <v>29</v>
      </c>
      <c r="B30" s="15">
        <v>44980</v>
      </c>
      <c r="C30" s="15" t="s">
        <v>105</v>
      </c>
      <c r="D30" s="3" t="s">
        <v>7</v>
      </c>
      <c r="E30" s="3" t="s">
        <v>57</v>
      </c>
      <c r="F30" s="3"/>
      <c r="G30" s="3"/>
      <c r="H30" s="4">
        <v>698</v>
      </c>
      <c r="I30" s="3" t="s">
        <v>91</v>
      </c>
      <c r="J30" s="26"/>
    </row>
    <row r="31" spans="1:10" s="22" customFormat="1" x14ac:dyDescent="0.3">
      <c r="A31" s="10">
        <v>30</v>
      </c>
      <c r="B31" s="25">
        <v>44983</v>
      </c>
      <c r="C31" s="15" t="s">
        <v>106</v>
      </c>
      <c r="D31" s="26" t="s">
        <v>58</v>
      </c>
      <c r="E31" s="26" t="s">
        <v>59</v>
      </c>
      <c r="F31" s="26"/>
      <c r="G31" s="26"/>
      <c r="H31" s="27">
        <v>268</v>
      </c>
      <c r="I31" s="3" t="s">
        <v>91</v>
      </c>
      <c r="J31" s="20"/>
    </row>
  </sheetData>
  <phoneticPr fontId="3" type="noConversion"/>
  <conditionalFormatting sqref="I1:I1048576">
    <cfRule type="cellIs" dxfId="5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A9" sqref="A9"/>
    </sheetView>
  </sheetViews>
  <sheetFormatPr defaultRowHeight="14" x14ac:dyDescent="0.3"/>
  <cols>
    <col min="1" max="1" width="4.83203125" bestFit="1" customWidth="1"/>
    <col min="2" max="2" width="13.9140625" style="41" bestFit="1" customWidth="1"/>
    <col min="4" max="4" width="24.1640625" bestFit="1" customWidth="1"/>
    <col min="5" max="5" width="41.5" bestFit="1" customWidth="1"/>
    <col min="8" max="8" width="8.58203125" bestFit="1" customWidth="1"/>
    <col min="9" max="9" width="8.5" bestFit="1" customWidth="1"/>
  </cols>
  <sheetData>
    <row r="1" spans="1:10" s="3" customFormat="1" ht="14.5" thickBot="1" x14ac:dyDescent="0.35">
      <c r="A1" s="8" t="s">
        <v>25</v>
      </c>
      <c r="B1" s="39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A2" s="10">
        <v>20</v>
      </c>
      <c r="B2" s="40">
        <v>44970</v>
      </c>
      <c r="C2" s="19" t="s">
        <v>106</v>
      </c>
      <c r="D2" s="20" t="s">
        <v>17</v>
      </c>
      <c r="E2" s="20" t="s">
        <v>56</v>
      </c>
      <c r="F2" s="20"/>
      <c r="G2" s="20"/>
      <c r="H2" s="21">
        <v>130</v>
      </c>
      <c r="I2" s="3" t="s">
        <v>90</v>
      </c>
      <c r="J2" s="3"/>
    </row>
    <row r="3" spans="1:10" x14ac:dyDescent="0.3">
      <c r="A3" s="10">
        <v>27</v>
      </c>
      <c r="B3" s="40">
        <v>44977</v>
      </c>
      <c r="C3" s="19" t="s">
        <v>106</v>
      </c>
      <c r="D3" s="20"/>
      <c r="E3" s="20" t="s">
        <v>49</v>
      </c>
      <c r="F3" s="20"/>
      <c r="G3" s="20"/>
      <c r="H3" s="23">
        <v>28</v>
      </c>
      <c r="I3" s="3" t="s">
        <v>90</v>
      </c>
      <c r="J3" s="3"/>
    </row>
    <row r="4" spans="1:10" x14ac:dyDescent="0.3">
      <c r="A4" s="10">
        <v>33</v>
      </c>
      <c r="B4" s="40">
        <v>44983</v>
      </c>
      <c r="C4" s="19" t="s">
        <v>106</v>
      </c>
      <c r="D4" s="20"/>
      <c r="E4" s="20" t="s">
        <v>68</v>
      </c>
      <c r="F4" s="20"/>
      <c r="G4" s="20"/>
      <c r="H4" s="23">
        <v>46</v>
      </c>
      <c r="I4" s="3" t="s">
        <v>90</v>
      </c>
      <c r="J4" s="11"/>
    </row>
    <row r="5" spans="1:10" s="22" customFormat="1" x14ac:dyDescent="0.3">
      <c r="A5" s="20">
        <v>19</v>
      </c>
      <c r="B5" s="40">
        <v>45013</v>
      </c>
      <c r="C5" s="20"/>
      <c r="E5" s="20" t="s">
        <v>100</v>
      </c>
      <c r="F5" s="20"/>
      <c r="H5" s="23">
        <v>29</v>
      </c>
      <c r="I5" s="3" t="s">
        <v>90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4 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7" workbookViewId="0">
      <selection activeCell="D21" sqref="D21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25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2" t="s">
        <v>89</v>
      </c>
      <c r="I1" s="1" t="s">
        <v>5</v>
      </c>
    </row>
    <row r="2" spans="1:9" x14ac:dyDescent="0.3">
      <c r="A2" s="3">
        <v>1</v>
      </c>
      <c r="B2" s="9">
        <v>44986</v>
      </c>
      <c r="D2" s="3" t="s">
        <v>60</v>
      </c>
      <c r="G2" s="4">
        <v>2000</v>
      </c>
      <c r="H2" s="3" t="s">
        <v>91</v>
      </c>
    </row>
    <row r="3" spans="1:9" x14ac:dyDescent="0.3">
      <c r="A3" s="3">
        <v>2</v>
      </c>
      <c r="B3" s="9">
        <v>44986</v>
      </c>
      <c r="C3" s="3" t="s">
        <v>63</v>
      </c>
      <c r="D3" s="3" t="s">
        <v>61</v>
      </c>
      <c r="G3" s="4">
        <v>800</v>
      </c>
      <c r="H3" s="3" t="s">
        <v>91</v>
      </c>
    </row>
    <row r="4" spans="1:9" x14ac:dyDescent="0.3">
      <c r="A4" s="3">
        <v>3</v>
      </c>
      <c r="B4" s="9">
        <v>44986</v>
      </c>
      <c r="C4" s="3" t="s">
        <v>27</v>
      </c>
      <c r="D4" s="3" t="s">
        <v>95</v>
      </c>
      <c r="G4" s="4">
        <v>166</v>
      </c>
      <c r="H4" s="3" t="s">
        <v>91</v>
      </c>
    </row>
    <row r="5" spans="1:9" x14ac:dyDescent="0.3">
      <c r="A5" s="3">
        <v>4</v>
      </c>
      <c r="B5" s="9">
        <v>44988</v>
      </c>
      <c r="D5" s="3" t="s">
        <v>74</v>
      </c>
      <c r="G5" s="4">
        <v>870</v>
      </c>
      <c r="H5" s="3" t="s">
        <v>91</v>
      </c>
      <c r="I5" s="3" t="s">
        <v>94</v>
      </c>
    </row>
    <row r="6" spans="1:9" x14ac:dyDescent="0.3">
      <c r="A6" s="3">
        <v>5</v>
      </c>
      <c r="B6" s="9">
        <v>44989</v>
      </c>
      <c r="C6" s="3" t="s">
        <v>69</v>
      </c>
      <c r="D6" s="3" t="s">
        <v>103</v>
      </c>
      <c r="G6" s="4">
        <v>200</v>
      </c>
      <c r="H6" s="3" t="s">
        <v>91</v>
      </c>
    </row>
    <row r="7" spans="1:9" x14ac:dyDescent="0.3">
      <c r="A7" s="3">
        <v>6</v>
      </c>
      <c r="B7" s="9">
        <v>44989</v>
      </c>
      <c r="D7" s="3" t="s">
        <v>73</v>
      </c>
      <c r="G7" s="4">
        <v>5221</v>
      </c>
      <c r="H7" s="3" t="s">
        <v>91</v>
      </c>
    </row>
    <row r="8" spans="1:9" x14ac:dyDescent="0.3">
      <c r="A8" s="3">
        <v>7</v>
      </c>
      <c r="B8" s="9">
        <v>44994</v>
      </c>
      <c r="C8" s="3" t="s">
        <v>15</v>
      </c>
      <c r="D8" s="3" t="s">
        <v>70</v>
      </c>
      <c r="G8" s="4">
        <v>60</v>
      </c>
      <c r="H8" s="3" t="s">
        <v>91</v>
      </c>
    </row>
    <row r="9" spans="1:9" x14ac:dyDescent="0.3">
      <c r="A9" s="3">
        <v>8</v>
      </c>
      <c r="B9" s="9">
        <v>44995</v>
      </c>
      <c r="D9" s="3" t="s">
        <v>71</v>
      </c>
      <c r="G9" s="4">
        <v>150</v>
      </c>
      <c r="H9" s="3" t="s">
        <v>91</v>
      </c>
    </row>
    <row r="10" spans="1:9" x14ac:dyDescent="0.3">
      <c r="A10" s="3">
        <v>9</v>
      </c>
      <c r="B10" s="9">
        <v>44996</v>
      </c>
      <c r="C10" s="3" t="s">
        <v>19</v>
      </c>
      <c r="D10" s="3" t="s">
        <v>76</v>
      </c>
      <c r="G10" s="4">
        <v>210</v>
      </c>
      <c r="H10" s="3" t="s">
        <v>91</v>
      </c>
    </row>
    <row r="11" spans="1:9" x14ac:dyDescent="0.3">
      <c r="A11" s="3">
        <v>10</v>
      </c>
      <c r="B11" s="9">
        <v>44998</v>
      </c>
      <c r="C11" s="3" t="s">
        <v>15</v>
      </c>
      <c r="D11" s="3" t="s">
        <v>84</v>
      </c>
      <c r="G11" s="4">
        <v>154</v>
      </c>
      <c r="H11" s="3" t="s">
        <v>91</v>
      </c>
    </row>
    <row r="12" spans="1:9" x14ac:dyDescent="0.3">
      <c r="A12" s="3">
        <v>11</v>
      </c>
      <c r="B12" s="9">
        <v>45002</v>
      </c>
      <c r="C12" s="3" t="s">
        <v>35</v>
      </c>
      <c r="D12" s="3" t="s">
        <v>93</v>
      </c>
      <c r="G12" s="4">
        <v>70</v>
      </c>
      <c r="H12" s="3" t="s">
        <v>91</v>
      </c>
    </row>
    <row r="13" spans="1:9" x14ac:dyDescent="0.3">
      <c r="A13" s="3">
        <v>12</v>
      </c>
      <c r="B13" s="9">
        <v>45004</v>
      </c>
      <c r="C13" s="3" t="s">
        <v>27</v>
      </c>
      <c r="D13" s="3" t="s">
        <v>85</v>
      </c>
      <c r="G13" s="4">
        <v>200</v>
      </c>
      <c r="H13" s="3" t="s">
        <v>91</v>
      </c>
    </row>
    <row r="14" spans="1:9" x14ac:dyDescent="0.3">
      <c r="A14" s="3">
        <v>13</v>
      </c>
      <c r="B14" s="9">
        <v>45004</v>
      </c>
      <c r="C14" s="3" t="s">
        <v>87</v>
      </c>
      <c r="D14" s="3" t="s">
        <v>88</v>
      </c>
      <c r="G14" s="4">
        <v>125</v>
      </c>
      <c r="H14" s="3" t="s">
        <v>91</v>
      </c>
    </row>
    <row r="15" spans="1:9" x14ac:dyDescent="0.3">
      <c r="A15" s="3">
        <v>14</v>
      </c>
      <c r="B15" s="9">
        <v>45006</v>
      </c>
      <c r="D15" s="3" t="s">
        <v>92</v>
      </c>
      <c r="E15" s="3">
        <v>80</v>
      </c>
      <c r="F15" s="3">
        <v>4</v>
      </c>
      <c r="G15" s="4">
        <v>320</v>
      </c>
      <c r="H15" s="3" t="s">
        <v>91</v>
      </c>
    </row>
    <row r="16" spans="1:9" x14ac:dyDescent="0.3">
      <c r="A16" s="3">
        <v>15</v>
      </c>
      <c r="B16" s="9">
        <v>45006</v>
      </c>
      <c r="C16" s="3" t="s">
        <v>15</v>
      </c>
      <c r="D16" s="3" t="s">
        <v>86</v>
      </c>
      <c r="G16" s="4">
        <v>211</v>
      </c>
      <c r="H16" s="3" t="s">
        <v>91</v>
      </c>
    </row>
    <row r="17" spans="1:9" x14ac:dyDescent="0.3">
      <c r="A17" s="3">
        <v>16</v>
      </c>
      <c r="B17" s="9">
        <v>45006</v>
      </c>
      <c r="C17" s="3" t="s">
        <v>19</v>
      </c>
      <c r="D17" s="3" t="s">
        <v>96</v>
      </c>
      <c r="G17" s="4">
        <v>210</v>
      </c>
      <c r="H17" s="3" t="s">
        <v>91</v>
      </c>
    </row>
    <row r="18" spans="1:9" s="28" customFormat="1" x14ac:dyDescent="0.3">
      <c r="A18" s="3">
        <v>17</v>
      </c>
      <c r="B18" s="38">
        <v>45008</v>
      </c>
      <c r="C18" s="26" t="s">
        <v>15</v>
      </c>
      <c r="D18" s="26" t="s">
        <v>99</v>
      </c>
      <c r="E18" s="26"/>
      <c r="F18" s="26"/>
      <c r="G18" s="27">
        <v>2100</v>
      </c>
      <c r="H18" s="26" t="s">
        <v>91</v>
      </c>
      <c r="I18" s="26"/>
    </row>
    <row r="19" spans="1:9" s="22" customFormat="1" x14ac:dyDescent="0.3">
      <c r="A19" s="3">
        <v>18</v>
      </c>
      <c r="B19" s="9">
        <v>45009</v>
      </c>
      <c r="C19" s="3" t="s">
        <v>15</v>
      </c>
      <c r="D19" s="3" t="s">
        <v>98</v>
      </c>
      <c r="E19" s="3">
        <v>2</v>
      </c>
      <c r="F19" s="3">
        <v>10</v>
      </c>
      <c r="G19" s="4">
        <v>20</v>
      </c>
      <c r="H19" s="3" t="s">
        <v>91</v>
      </c>
      <c r="I19" s="3"/>
    </row>
    <row r="20" spans="1:9" x14ac:dyDescent="0.3">
      <c r="A20" s="3">
        <v>19</v>
      </c>
      <c r="B20" s="9">
        <v>45014</v>
      </c>
      <c r="C20" s="3" t="s">
        <v>15</v>
      </c>
      <c r="D20" s="3" t="s">
        <v>101</v>
      </c>
      <c r="G20" s="4">
        <v>150</v>
      </c>
      <c r="H20" s="3" t="s">
        <v>91</v>
      </c>
    </row>
    <row r="21" spans="1:9" x14ac:dyDescent="0.3">
      <c r="A21" s="3">
        <v>20</v>
      </c>
      <c r="B21" s="9">
        <v>45014</v>
      </c>
      <c r="C21" s="3" t="s">
        <v>15</v>
      </c>
      <c r="D21" s="3" t="s">
        <v>102</v>
      </c>
      <c r="G21" s="4">
        <v>70</v>
      </c>
      <c r="H21" s="3" t="s">
        <v>91</v>
      </c>
    </row>
    <row r="22" spans="1:9" x14ac:dyDescent="0.3">
      <c r="A22" s="3">
        <v>21</v>
      </c>
      <c r="B22" s="9">
        <v>45014</v>
      </c>
      <c r="D22" s="3" t="s">
        <v>116</v>
      </c>
      <c r="G22" s="4">
        <v>310</v>
      </c>
      <c r="H22" s="3" t="s">
        <v>91</v>
      </c>
    </row>
    <row r="23" spans="1:9" x14ac:dyDescent="0.3">
      <c r="A23" s="3">
        <v>22</v>
      </c>
      <c r="B23" s="9">
        <v>45015</v>
      </c>
      <c r="D23" s="3" t="s">
        <v>123</v>
      </c>
      <c r="G23" s="4">
        <v>1152</v>
      </c>
      <c r="H23" s="3" t="s">
        <v>91</v>
      </c>
    </row>
  </sheetData>
  <phoneticPr fontId="3" type="noConversion"/>
  <conditionalFormatting sqref="H1:H1048575">
    <cfRule type="cellIs" dxfId="4" priority="1" operator="equal">
      <formula>"否"</formula>
    </cfRule>
  </conditionalFormatting>
  <conditionalFormatting sqref="H2:H23">
    <cfRule type="containsText" dxfId="3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4"/>
  <sheetViews>
    <sheetView tabSelected="1" topLeftCell="B1" workbookViewId="0">
      <selection activeCell="E5" sqref="E5"/>
    </sheetView>
  </sheetViews>
  <sheetFormatPr defaultRowHeight="14" x14ac:dyDescent="0.3"/>
  <cols>
    <col min="1" max="1" width="12.9140625" style="3" customWidth="1"/>
    <col min="2" max="2" width="13.9140625" style="9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8" t="s">
        <v>0</v>
      </c>
      <c r="C1" s="16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89</v>
      </c>
      <c r="J1" s="1" t="s">
        <v>5</v>
      </c>
    </row>
    <row r="2" spans="1:10" x14ac:dyDescent="0.3">
      <c r="B2" s="9">
        <v>45019</v>
      </c>
      <c r="C2" s="15" t="s">
        <v>121</v>
      </c>
      <c r="D2" s="3" t="s">
        <v>15</v>
      </c>
      <c r="E2" s="3" t="s">
        <v>110</v>
      </c>
      <c r="F2" s="3">
        <v>0.8</v>
      </c>
      <c r="G2" s="3">
        <v>100</v>
      </c>
      <c r="H2" s="3">
        <v>100</v>
      </c>
    </row>
    <row r="3" spans="1:10" x14ac:dyDescent="0.3">
      <c r="B3" s="9">
        <v>45019</v>
      </c>
      <c r="C3" s="15" t="s">
        <v>121</v>
      </c>
      <c r="D3" s="3" t="s">
        <v>15</v>
      </c>
      <c r="E3" s="3" t="s">
        <v>112</v>
      </c>
      <c r="H3" s="3">
        <v>42</v>
      </c>
    </row>
    <row r="4" spans="1:10" x14ac:dyDescent="0.3">
      <c r="B4" s="9">
        <v>45020</v>
      </c>
      <c r="C4" s="15" t="s">
        <v>121</v>
      </c>
      <c r="E4" s="3" t="s">
        <v>113</v>
      </c>
      <c r="H4" s="3">
        <v>476</v>
      </c>
    </row>
    <row r="5" spans="1:10" x14ac:dyDescent="0.3">
      <c r="B5" s="9">
        <v>45027</v>
      </c>
      <c r="C5" s="15" t="s">
        <v>109</v>
      </c>
      <c r="E5" s="3" t="s">
        <v>71</v>
      </c>
      <c r="H5" s="3">
        <v>150</v>
      </c>
    </row>
    <row r="6" spans="1:10" x14ac:dyDescent="0.3">
      <c r="B6" s="9">
        <v>45027</v>
      </c>
      <c r="C6" s="15" t="s">
        <v>121</v>
      </c>
      <c r="D6" s="3" t="s">
        <v>27</v>
      </c>
      <c r="E6" s="3" t="s">
        <v>114</v>
      </c>
      <c r="H6" s="3">
        <v>630</v>
      </c>
    </row>
    <row r="7" spans="1:10" x14ac:dyDescent="0.3">
      <c r="B7" s="9">
        <v>45028</v>
      </c>
      <c r="C7" s="15" t="s">
        <v>109</v>
      </c>
      <c r="E7" s="3" t="s">
        <v>115</v>
      </c>
      <c r="H7" s="3">
        <v>200</v>
      </c>
    </row>
    <row r="8" spans="1:10" x14ac:dyDescent="0.3">
      <c r="B8" s="9">
        <v>45029</v>
      </c>
      <c r="C8" s="15" t="s">
        <v>121</v>
      </c>
      <c r="D8" s="3" t="s">
        <v>118</v>
      </c>
      <c r="E8" s="3" t="s">
        <v>117</v>
      </c>
      <c r="H8" s="3">
        <v>1000</v>
      </c>
    </row>
    <row r="9" spans="1:10" x14ac:dyDescent="0.3">
      <c r="B9" s="9">
        <v>45033</v>
      </c>
      <c r="C9" s="15" t="s">
        <v>122</v>
      </c>
      <c r="D9" s="3" t="s">
        <v>119</v>
      </c>
      <c r="E9" s="3" t="s">
        <v>120</v>
      </c>
      <c r="H9" s="3">
        <v>30</v>
      </c>
    </row>
    <row r="10" spans="1:10" x14ac:dyDescent="0.3">
      <c r="B10" s="9">
        <v>45037</v>
      </c>
      <c r="C10" s="15" t="s">
        <v>121</v>
      </c>
      <c r="E10" s="3" t="s">
        <v>125</v>
      </c>
      <c r="H10" s="3">
        <v>170</v>
      </c>
    </row>
    <row r="11" spans="1:10" x14ac:dyDescent="0.3">
      <c r="B11" s="9">
        <v>45039</v>
      </c>
      <c r="C11" s="15" t="s">
        <v>121</v>
      </c>
      <c r="D11" s="3" t="s">
        <v>15</v>
      </c>
      <c r="E11" s="3" t="s">
        <v>124</v>
      </c>
      <c r="F11" s="3">
        <v>30</v>
      </c>
      <c r="G11" s="3">
        <v>2</v>
      </c>
      <c r="H11" s="3">
        <v>60</v>
      </c>
    </row>
    <row r="12" spans="1:10" x14ac:dyDescent="0.3">
      <c r="B12" s="9">
        <v>45039</v>
      </c>
      <c r="C12" s="15" t="s">
        <v>121</v>
      </c>
      <c r="E12" s="3" t="s">
        <v>126</v>
      </c>
      <c r="H12" s="3">
        <v>200</v>
      </c>
    </row>
    <row r="13" spans="1:10" x14ac:dyDescent="0.3">
      <c r="B13" s="9">
        <v>45041</v>
      </c>
      <c r="C13" s="15" t="s">
        <v>121</v>
      </c>
      <c r="E13" s="3" t="s">
        <v>127</v>
      </c>
      <c r="H13" s="3">
        <v>500</v>
      </c>
    </row>
    <row r="14" spans="1:10" x14ac:dyDescent="0.3">
      <c r="C14" s="15" t="s">
        <v>121</v>
      </c>
      <c r="E14" s="3" t="s">
        <v>128</v>
      </c>
      <c r="H14" s="3">
        <v>581</v>
      </c>
    </row>
  </sheetData>
  <phoneticPr fontId="3" type="noConversion"/>
  <conditionalFormatting sqref="I1">
    <cfRule type="cellIs" dxfId="2" priority="1" operator="equal">
      <formula>"否"</formula>
    </cfRule>
  </conditionalFormatting>
  <dataValidations count="1">
    <dataValidation type="list" allowBlank="1" showInputMessage="1" showErrorMessage="1" sqref="C2:C14" xr:uid="{89469423-396A-491A-B8A5-58C5B2DA9BF7}">
      <formula1>"吃饭,办公用品,日常支出,维修,运费,代课"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4"/>
  <sheetViews>
    <sheetView workbookViewId="0">
      <selection activeCell="B5" sqref="B5"/>
    </sheetView>
  </sheetViews>
  <sheetFormatPr defaultRowHeight="14" x14ac:dyDescent="0.3"/>
  <cols>
    <col min="1" max="1" width="14.5" style="32" customWidth="1"/>
    <col min="2" max="2" width="22.75" style="4" customWidth="1"/>
  </cols>
  <sheetData>
    <row r="1" spans="1:2" x14ac:dyDescent="0.3">
      <c r="A1" s="32" t="s">
        <v>0</v>
      </c>
      <c r="B1" s="4" t="s">
        <v>72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  <row r="4" spans="1:2" x14ac:dyDescent="0.3">
      <c r="A4" s="32">
        <v>44986</v>
      </c>
      <c r="B4" s="4">
        <v>1262.76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64</v>
      </c>
      <c r="B2" s="31">
        <v>33468</v>
      </c>
    </row>
    <row r="3" spans="1:2" x14ac:dyDescent="0.3">
      <c r="A3" t="s">
        <v>65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D4" sqref="D4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89</v>
      </c>
    </row>
    <row r="2" spans="1:3" x14ac:dyDescent="0.3">
      <c r="A2" s="3" t="s">
        <v>83</v>
      </c>
      <c r="B2" s="3" t="s">
        <v>82</v>
      </c>
      <c r="C2" s="3" t="s">
        <v>90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42</v>
      </c>
    </row>
    <row r="3" spans="1:3" x14ac:dyDescent="0.3">
      <c r="A3" s="15">
        <v>44965</v>
      </c>
      <c r="B3" s="4">
        <v>196310</v>
      </c>
      <c r="C3" s="3" t="s">
        <v>44</v>
      </c>
    </row>
    <row r="4" spans="1:3" x14ac:dyDescent="0.3">
      <c r="A4" s="15">
        <v>44978</v>
      </c>
      <c r="B4" s="4">
        <v>7000</v>
      </c>
      <c r="C4" s="3" t="s">
        <v>53</v>
      </c>
    </row>
    <row r="5" spans="1:3" x14ac:dyDescent="0.3">
      <c r="A5" s="15">
        <v>44984</v>
      </c>
      <c r="B5" s="4">
        <v>10000</v>
      </c>
      <c r="C5" s="3" t="s">
        <v>62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B3" sqref="B3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77</v>
      </c>
      <c r="B1" s="3" t="s">
        <v>8</v>
      </c>
    </row>
    <row r="2" spans="1:2" x14ac:dyDescent="0.3">
      <c r="A2" s="3" t="s">
        <v>65</v>
      </c>
      <c r="B2" s="3">
        <v>1250</v>
      </c>
    </row>
    <row r="3" spans="1:2" x14ac:dyDescent="0.3">
      <c r="A3" s="3" t="s">
        <v>78</v>
      </c>
      <c r="B3" s="3">
        <v>833</v>
      </c>
    </row>
    <row r="4" spans="1:2" x14ac:dyDescent="0.3">
      <c r="A4" s="3" t="s">
        <v>79</v>
      </c>
      <c r="B4" s="3">
        <v>50</v>
      </c>
    </row>
    <row r="5" spans="1:2" x14ac:dyDescent="0.3">
      <c r="A5" s="3" t="s">
        <v>80</v>
      </c>
      <c r="B5" s="3">
        <v>204</v>
      </c>
    </row>
    <row r="6" spans="1:2" x14ac:dyDescent="0.3">
      <c r="A6" s="3" t="s">
        <v>81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2"/>
  <sheetViews>
    <sheetView workbookViewId="0">
      <selection activeCell="D11" sqref="D11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3.1640625" style="36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8595.2000000000007</v>
      </c>
      <c r="C2" s="7" t="s">
        <v>12</v>
      </c>
      <c r="D2" s="6">
        <f>SUM(表2[[#All],[金额]])</f>
        <v>214822</v>
      </c>
    </row>
    <row r="3" spans="1:4" x14ac:dyDescent="0.3">
      <c r="A3" s="5">
        <v>44986</v>
      </c>
      <c r="B3" s="4">
        <f>SUM('3月支出'!G$1:G$1048575)</f>
        <v>14769</v>
      </c>
      <c r="C3" s="7" t="s">
        <v>13</v>
      </c>
      <c r="D3" s="6">
        <f>SUM(B:B)+D6+D7</f>
        <v>206220.75</v>
      </c>
    </row>
    <row r="4" spans="1:4" x14ac:dyDescent="0.3">
      <c r="A4" s="5">
        <v>45018</v>
      </c>
      <c r="B4" s="4">
        <f>SUM('4月支出'!H:H)</f>
        <v>4139</v>
      </c>
      <c r="C4" s="6" t="s">
        <v>14</v>
      </c>
      <c r="D4" s="6">
        <f>D2-D3</f>
        <v>8601.25</v>
      </c>
    </row>
    <row r="6" spans="1:4" x14ac:dyDescent="0.3">
      <c r="C6" s="3" t="s">
        <v>66</v>
      </c>
      <c r="D6" s="36">
        <f>SUM('校服、作业本、课后服务支出'!B:B)</f>
        <v>176268</v>
      </c>
    </row>
    <row r="7" spans="1:4" x14ac:dyDescent="0.3">
      <c r="C7" s="3" t="s">
        <v>75</v>
      </c>
      <c r="D7" s="36">
        <f>SUM(表6[[#All],[费用]])</f>
        <v>2449.5500000000002</v>
      </c>
    </row>
    <row r="9" spans="1:4" x14ac:dyDescent="0.3">
      <c r="C9" s="3" t="s">
        <v>97</v>
      </c>
      <c r="D9" s="36">
        <f>表8[[#Totals],[金额]]</f>
        <v>2337</v>
      </c>
    </row>
    <row r="10" spans="1:4" x14ac:dyDescent="0.3">
      <c r="C10" s="24" t="s">
        <v>48</v>
      </c>
      <c r="D10" s="37">
        <f>621.39</f>
        <v>621.39</v>
      </c>
    </row>
    <row r="12" spans="1:4" x14ac:dyDescent="0.3">
      <c r="C12" s="3" t="s">
        <v>111</v>
      </c>
      <c r="D12" s="36">
        <f>D4-D9-D10</f>
        <v>5642.86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2月支出</vt:lpstr>
      <vt:lpstr>3月支出</vt:lpstr>
      <vt:lpstr>4月支出</vt:lpstr>
      <vt:lpstr>电费</vt:lpstr>
      <vt:lpstr>校服、作业本、课后服务支出</vt:lpstr>
      <vt:lpstr>手续费</vt:lpstr>
      <vt:lpstr>收入</vt:lpstr>
      <vt:lpstr>谭献劲</vt:lpstr>
      <vt:lpstr>计账</vt:lpstr>
      <vt:lpstr>未报销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2023-04-26T01:15:49Z</dcterms:modified>
</cp:coreProperties>
</file>