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69D5342-6D83-4745-9F95-F4E159138EC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测试" sheetId="3" r:id="rId1"/>
    <sheet name="生产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" i="3" l="1"/>
  <c r="N14" i="3"/>
  <c r="M14" i="3"/>
  <c r="J14" i="3"/>
  <c r="E15" i="3"/>
  <c r="D15" i="3"/>
  <c r="M13" i="3"/>
  <c r="O13" i="3"/>
  <c r="J13" i="3"/>
  <c r="J12" i="3"/>
  <c r="K12" i="3" s="1"/>
  <c r="M12" i="3" s="1"/>
  <c r="M15" i="3" s="1"/>
  <c r="N15" i="3" s="1"/>
  <c r="O12" i="3"/>
  <c r="E24" i="1" l="1"/>
  <c r="K27" i="1" s="1"/>
  <c r="F24" i="1"/>
  <c r="G24" i="1"/>
  <c r="K6" i="1"/>
  <c r="L6" i="1" s="1"/>
  <c r="H6" i="1" s="1"/>
  <c r="N6" i="1" s="1"/>
  <c r="O6" i="1" s="1"/>
  <c r="K7" i="1"/>
  <c r="L7" i="1" s="1"/>
  <c r="H7" i="1" s="1"/>
  <c r="N7" i="1" s="1"/>
  <c r="O7" i="1" s="1"/>
  <c r="K8" i="1"/>
  <c r="L8" i="1" s="1"/>
  <c r="H8" i="1" s="1"/>
  <c r="N8" i="1" s="1"/>
  <c r="O8" i="1" s="1"/>
  <c r="K9" i="1"/>
  <c r="L9" i="1" s="1"/>
  <c r="H9" i="1" s="1"/>
  <c r="N9" i="1" s="1"/>
  <c r="O9" i="1" s="1"/>
  <c r="K10" i="1"/>
  <c r="L10" i="1" s="1"/>
  <c r="K11" i="1"/>
  <c r="L11" i="1" s="1"/>
  <c r="H11" i="1" s="1"/>
  <c r="N11" i="1" s="1"/>
  <c r="O11" i="1" s="1"/>
  <c r="I11" i="1" s="1"/>
  <c r="K12" i="1"/>
  <c r="L12" i="1" s="1"/>
  <c r="N12" i="1" s="1"/>
  <c r="O12" i="1" s="1"/>
  <c r="K13" i="1"/>
  <c r="L13" i="1" s="1"/>
  <c r="N13" i="1" s="1"/>
  <c r="O13" i="1" s="1"/>
  <c r="K14" i="1"/>
  <c r="L14" i="1" s="1"/>
  <c r="H14" i="1" s="1"/>
  <c r="N14" i="1" s="1"/>
  <c r="O14" i="1" s="1"/>
  <c r="I14" i="1" s="1"/>
  <c r="K15" i="1"/>
  <c r="L15" i="1" s="1"/>
  <c r="H15" i="1" s="1"/>
  <c r="N15" i="1" s="1"/>
  <c r="O15" i="1" s="1"/>
  <c r="K16" i="1"/>
  <c r="L16" i="1" s="1"/>
  <c r="N16" i="1" s="1"/>
  <c r="O16" i="1" s="1"/>
  <c r="K17" i="1"/>
  <c r="L17" i="1" s="1"/>
  <c r="N17" i="1" s="1"/>
  <c r="O17" i="1" s="1"/>
  <c r="K18" i="1"/>
  <c r="L18" i="1" s="1"/>
  <c r="K19" i="1"/>
  <c r="L19" i="1" s="1"/>
  <c r="H19" i="1" s="1"/>
  <c r="K20" i="1"/>
  <c r="L20" i="1" s="1"/>
  <c r="H20" i="1" s="1"/>
  <c r="K21" i="1"/>
  <c r="L21" i="1" s="1"/>
  <c r="H21" i="1" s="1"/>
  <c r="K22" i="1"/>
  <c r="L22" i="1" s="1"/>
  <c r="K23" i="1"/>
  <c r="L23" i="1" s="1"/>
  <c r="H23" i="1" s="1"/>
  <c r="D33" i="3"/>
  <c r="C33" i="3"/>
  <c r="B33" i="3"/>
  <c r="J9" i="3"/>
  <c r="K9" i="3" s="1"/>
  <c r="M9" i="3" s="1"/>
  <c r="N9" i="3" s="1"/>
  <c r="O9" i="3" s="1"/>
  <c r="J8" i="3"/>
  <c r="K8" i="3" s="1"/>
  <c r="M8" i="3" s="1"/>
  <c r="N8" i="3" s="1"/>
  <c r="O8" i="3" s="1"/>
  <c r="J7" i="3"/>
  <c r="K7" i="3" s="1"/>
  <c r="M7" i="3" s="1"/>
  <c r="N7" i="3" s="1"/>
  <c r="O7" i="3" s="1"/>
  <c r="J6" i="3"/>
  <c r="K6" i="3" s="1"/>
  <c r="M6" i="3" s="1"/>
  <c r="N6" i="3" s="1"/>
  <c r="O6" i="3" s="1"/>
  <c r="J5" i="3"/>
  <c r="K5" i="3" s="1"/>
  <c r="M5" i="3" s="1"/>
  <c r="N5" i="3" s="1"/>
  <c r="O5" i="3" s="1"/>
  <c r="L27" i="1"/>
  <c r="K5" i="1"/>
  <c r="L5" i="1" s="1"/>
  <c r="H5" i="1" s="1"/>
  <c r="N19" i="1" l="1"/>
  <c r="O19" i="1" s="1"/>
  <c r="H22" i="1"/>
  <c r="N22" i="1" s="1"/>
  <c r="O22" i="1" s="1"/>
  <c r="N21" i="1"/>
  <c r="O21" i="1" s="1"/>
  <c r="N20" i="1"/>
  <c r="O20" i="1" s="1"/>
  <c r="H18" i="1"/>
  <c r="N18" i="1" s="1"/>
  <c r="O18" i="1" s="1"/>
  <c r="I18" i="1" s="1"/>
  <c r="H10" i="1"/>
  <c r="N10" i="1" s="1"/>
  <c r="O10" i="1" s="1"/>
  <c r="I15" i="1"/>
  <c r="E33" i="3"/>
  <c r="F33" i="3" s="1"/>
  <c r="G33" i="3" s="1"/>
  <c r="I24" i="1" l="1"/>
  <c r="N5" i="1"/>
  <c r="O5" i="1" s="1"/>
  <c r="H24" i="1"/>
  <c r="M27" i="1" s="1"/>
  <c r="N27" i="1" s="1"/>
  <c r="O27" i="1" s="1"/>
  <c r="N23" i="1"/>
  <c r="O23" i="1" s="1"/>
</calcChain>
</file>

<file path=xl/sharedStrings.xml><?xml version="1.0" encoding="utf-8"?>
<sst xmlns="http://schemas.openxmlformats.org/spreadsheetml/2006/main" count="148" uniqueCount="77">
  <si>
    <t>平台名称</t>
    <phoneticPr fontId="1" type="noConversion"/>
  </si>
  <si>
    <t>系数</t>
    <phoneticPr fontId="1" type="noConversion"/>
  </si>
  <si>
    <t>价格</t>
    <phoneticPr fontId="1" type="noConversion"/>
  </si>
  <si>
    <t xml:space="preserve">支出  </t>
    <phoneticPr fontId="1" type="noConversion"/>
  </si>
  <si>
    <t>单价</t>
    <phoneticPr fontId="1" type="noConversion"/>
  </si>
  <si>
    <t>实时单渠道表</t>
  </si>
  <si>
    <t>实时单渠道表</t>
    <phoneticPr fontId="1" type="noConversion"/>
  </si>
  <si>
    <t>历史单渠道表</t>
    <phoneticPr fontId="1" type="noConversion"/>
  </si>
  <si>
    <t>日期</t>
    <phoneticPr fontId="1" type="noConversion"/>
  </si>
  <si>
    <t>注册人数</t>
    <phoneticPr fontId="1" type="noConversion"/>
  </si>
  <si>
    <t>放款人数</t>
    <phoneticPr fontId="1" type="noConversion"/>
  </si>
  <si>
    <t>总点击数</t>
    <phoneticPr fontId="1" type="noConversion"/>
  </si>
  <si>
    <t>支出</t>
    <phoneticPr fontId="1" type="noConversion"/>
  </si>
  <si>
    <t>链接</t>
    <phoneticPr fontId="1" type="noConversion"/>
  </si>
  <si>
    <t>点击数</t>
    <phoneticPr fontId="1" type="noConversion"/>
  </si>
  <si>
    <t>总支出=注册人数*系数*贷超单价</t>
    <phoneticPr fontId="1" type="noConversion"/>
  </si>
  <si>
    <t>单价=总支出/放款人数</t>
    <phoneticPr fontId="1" type="noConversion"/>
  </si>
  <si>
    <t>贷超总表（实时）</t>
    <phoneticPr fontId="1" type="noConversion"/>
  </si>
  <si>
    <t>弹溜溜a</t>
    <phoneticPr fontId="1" type="noConversion"/>
  </si>
  <si>
    <t>https://h5.juxinda360.com/?sourceid=xy50d5yv</t>
  </si>
  <si>
    <t>百融a</t>
  </si>
  <si>
    <t>https://h5.juxinda360.com/?sourceid=aq1gfhpy</t>
  </si>
  <si>
    <t>亚美时创a</t>
  </si>
  <si>
    <t>https://h5.juxinda360.com/?sourceid=nkungqt5</t>
  </si>
  <si>
    <t>随便借</t>
    <phoneticPr fontId="1" type="noConversion"/>
  </si>
  <si>
    <t>百融c</t>
    <phoneticPr fontId="1" type="noConversion"/>
  </si>
  <si>
    <t>https://h5.juxinda360.com/?sourceid=fdek5wp6</t>
  </si>
  <si>
    <t>https://h5.juxinda360.com/?sourceid=oidzc9ta</t>
  </si>
  <si>
    <t>单价=总支出/放款人数(四舍五入保留两位)</t>
    <phoneticPr fontId="1" type="noConversion"/>
  </si>
  <si>
    <t>总支出=注册人数*系数*贷超单价(注册人数向上取整)</t>
    <phoneticPr fontId="1" type="noConversion"/>
  </si>
  <si>
    <t>注册人数1</t>
    <phoneticPr fontId="1" type="noConversion"/>
  </si>
  <si>
    <t>注册人数2</t>
    <phoneticPr fontId="1" type="noConversion"/>
  </si>
  <si>
    <t>基数</t>
    <phoneticPr fontId="1" type="noConversion"/>
  </si>
  <si>
    <t>齐天大圣</t>
    <phoneticPr fontId="1" type="noConversion"/>
  </si>
  <si>
    <t>https://h5.juxinda360.com/?sourceid=k7wwxr09</t>
  </si>
  <si>
    <t>四舍五入</t>
    <phoneticPr fontId="1" type="noConversion"/>
  </si>
  <si>
    <t>弹溜溜b</t>
    <phoneticPr fontId="1" type="noConversion"/>
  </si>
  <si>
    <t>弹溜溜c</t>
    <phoneticPr fontId="1" type="noConversion"/>
  </si>
  <si>
    <r>
      <rPr>
        <sz val="7"/>
        <color rgb="FF2C3E50"/>
        <rFont val="宋体"/>
        <family val="3"/>
        <charset val="134"/>
      </rPr>
      <t>百融</t>
    </r>
    <r>
      <rPr>
        <sz val="7"/>
        <color rgb="FF2C3E50"/>
        <rFont val="Arial"/>
        <family val="2"/>
      </rPr>
      <t>a</t>
    </r>
    <phoneticPr fontId="1" type="noConversion"/>
  </si>
  <si>
    <t>百融b</t>
    <phoneticPr fontId="1" type="noConversion"/>
  </si>
  <si>
    <r>
      <rPr>
        <sz val="7"/>
        <color rgb="FF2C3E50"/>
        <rFont val="宋体"/>
        <family val="3"/>
        <charset val="134"/>
      </rPr>
      <t>亚美时创</t>
    </r>
    <r>
      <rPr>
        <sz val="7"/>
        <color rgb="FF2C3E50"/>
        <rFont val="Arial"/>
        <family val="2"/>
      </rPr>
      <t>b</t>
    </r>
    <phoneticPr fontId="1" type="noConversion"/>
  </si>
  <si>
    <t>https://h5.juxinda360.com/?sourceid=iort8Awj</t>
    <phoneticPr fontId="1" type="noConversion"/>
  </si>
  <si>
    <t>https://h5.juxinda360.com/?sourceid=9zzwp5pb</t>
    <phoneticPr fontId="1" type="noConversion"/>
  </si>
  <si>
    <t>https://h5.juxinda360.com/?sourceid=9byy6bs1</t>
    <phoneticPr fontId="1" type="noConversion"/>
  </si>
  <si>
    <t>https://h5.juxinda360.com/?sourceid=jrvaitcv</t>
    <phoneticPr fontId="1" type="noConversion"/>
  </si>
  <si>
    <r>
      <rPr>
        <sz val="7"/>
        <color rgb="FF2C3E50"/>
        <rFont val="宋体"/>
        <family val="3"/>
        <charset val="134"/>
      </rPr>
      <t>亚美时创</t>
    </r>
    <r>
      <rPr>
        <sz val="7"/>
        <color rgb="FF2C3E50"/>
        <rFont val="Arial"/>
        <family val="3"/>
        <charset val="134"/>
      </rPr>
      <t>c</t>
    </r>
    <phoneticPr fontId="1" type="noConversion"/>
  </si>
  <si>
    <t>https://h5.juxinda360.com/?sourceid=lesle5gb</t>
    <phoneticPr fontId="1" type="noConversion"/>
  </si>
  <si>
    <r>
      <rPr>
        <sz val="7"/>
        <color rgb="FF2C3E50"/>
        <rFont val="宋体"/>
        <family val="3"/>
        <charset val="134"/>
      </rPr>
      <t>亚美时创</t>
    </r>
    <r>
      <rPr>
        <sz val="7"/>
        <color rgb="FF2C3E50"/>
        <rFont val="Arial"/>
        <family val="3"/>
        <charset val="134"/>
      </rPr>
      <t>d</t>
    </r>
    <phoneticPr fontId="1" type="noConversion"/>
  </si>
  <si>
    <t>https://h5.juxinda360.com/?sourceid=3f8p7tjd</t>
    <phoneticPr fontId="1" type="noConversion"/>
  </si>
  <si>
    <r>
      <rPr>
        <sz val="7"/>
        <color rgb="FF2C3E50"/>
        <rFont val="宋体"/>
        <family val="3"/>
        <charset val="134"/>
      </rPr>
      <t>弹溜溜</t>
    </r>
    <r>
      <rPr>
        <sz val="7"/>
        <color rgb="FF2C3E50"/>
        <rFont val="Arial"/>
        <family val="3"/>
        <charset val="134"/>
      </rPr>
      <t>new</t>
    </r>
    <phoneticPr fontId="1" type="noConversion"/>
  </si>
  <si>
    <t>https://h5.juxinda360.com/?sourceid=em27eujm</t>
    <phoneticPr fontId="1" type="noConversion"/>
  </si>
  <si>
    <t>钱多多</t>
    <phoneticPr fontId="1" type="noConversion"/>
  </si>
  <si>
    <r>
      <rPr>
        <sz val="7"/>
        <color rgb="FF2C3E50"/>
        <rFont val="宋体"/>
        <family val="3"/>
        <charset val="134"/>
      </rPr>
      <t>弹</t>
    </r>
    <r>
      <rPr>
        <sz val="7"/>
        <color rgb="FF2C3E50"/>
        <rFont val="Arial"/>
        <family val="3"/>
        <charset val="134"/>
      </rPr>
      <t xml:space="preserve">sixsix </t>
    </r>
    <phoneticPr fontId="1" type="noConversion"/>
  </si>
  <si>
    <t>https://h5.juxinda360.com/?sourceid=lt239vl1</t>
    <phoneticPr fontId="1" type="noConversion"/>
  </si>
  <si>
    <t>https://h5.juxinda360.com/?sourceid=oyy1obnp</t>
    <phoneticPr fontId="1" type="noConversion"/>
  </si>
  <si>
    <t>百融d</t>
    <phoneticPr fontId="1" type="noConversion"/>
  </si>
  <si>
    <t>https://h5.juxinda360.com/?sourceid=4t0rh1wr</t>
    <phoneticPr fontId="1" type="noConversion"/>
  </si>
  <si>
    <t>聚信达冀颖</t>
    <phoneticPr fontId="1" type="noConversion"/>
  </si>
  <si>
    <t>https://h5.juxinda360.com/?sourceid=vvozb5de</t>
    <phoneticPr fontId="1" type="noConversion"/>
  </si>
  <si>
    <t xml:space="preserve">百融ab </t>
    <phoneticPr fontId="1" type="noConversion"/>
  </si>
  <si>
    <t>https://h5.juxinda360.com/?sourceid=ezpu43gv</t>
    <phoneticPr fontId="1" type="noConversion"/>
  </si>
  <si>
    <t>百融cd</t>
    <phoneticPr fontId="1" type="noConversion"/>
  </si>
  <si>
    <t>https://h5.juxinda360.com/?sourceid=swot2zhj</t>
    <phoneticPr fontId="1" type="noConversion"/>
  </si>
  <si>
    <t xml:space="preserve">随便借b </t>
    <phoneticPr fontId="1" type="noConversion"/>
  </si>
  <si>
    <t>https://h5.juxinda360.com/?sourceid=tfpuegjf</t>
    <phoneticPr fontId="1" type="noConversion"/>
  </si>
  <si>
    <t>总点击量</t>
    <phoneticPr fontId="1" type="noConversion"/>
  </si>
  <si>
    <t>注册总人数</t>
    <phoneticPr fontId="1" type="noConversion"/>
  </si>
  <si>
    <t>放款总人数</t>
    <phoneticPr fontId="1" type="noConversion"/>
  </si>
  <si>
    <t>昨日注册人数</t>
    <phoneticPr fontId="1" type="noConversion"/>
  </si>
  <si>
    <t>取整数</t>
    <phoneticPr fontId="1" type="noConversion"/>
  </si>
  <si>
    <t>放款每户单价</t>
    <phoneticPr fontId="1" type="noConversion"/>
  </si>
  <si>
    <t>哈哈</t>
    <phoneticPr fontId="1" type="noConversion"/>
  </si>
  <si>
    <t>http://h5.super.com/landingPage?sourceid=0ol518pf</t>
    <phoneticPr fontId="1" type="noConversion"/>
  </si>
  <si>
    <t>李四</t>
    <phoneticPr fontId="1" type="noConversion"/>
  </si>
  <si>
    <t>http://h5.super.com/landingPage?sourceid=r5tycwqq</t>
  </si>
  <si>
    <t>来借钱</t>
    <phoneticPr fontId="1" type="noConversion"/>
  </si>
  <si>
    <t>http://h5.super.com/landingPage?sourceid=7867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</si>
</sst>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2C3E50"/>
      <name val="Arial"/>
      <family val="2"/>
    </font>
    <font>
      <sz val="7"/>
      <color rgb="FF2C3E50"/>
      <name val="宋体"/>
      <family val="3"/>
      <charset val="134"/>
    </font>
    <font>
      <sz val="7"/>
      <color rgb="FF2C3E50"/>
      <name val="Arial"/>
      <family val="3"/>
      <charset val="134"/>
    </font>
    <font>
      <u/>
      <sz val="11"/>
      <color theme="10"/>
      <name val="等线"/>
      <family val="2"/>
      <scheme val="minor"/>
    </font>
    <font>
      <sz val="8"/>
      <name val="等线"/>
      <family val="2"/>
      <scheme val="minor"/>
    </font>
    <font>
      <sz val="8"/>
      <name val="Arial"/>
      <family val="2"/>
    </font>
    <font>
      <u/>
      <sz val="9"/>
      <color theme="10"/>
      <name val="等线"/>
      <family val="2"/>
      <scheme val="minor"/>
    </font>
    <font>
      <u/>
      <sz val="8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5.super.com/landingPage?sourceid=7867" TargetMode="External"/><Relationship Id="rId1" Type="http://schemas.openxmlformats.org/officeDocument/2006/relationships/hyperlink" Target="http://h5.super.com/landingPage?sourceid=0ol518p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5.juxinda360.com/?sourceid=lt239vl1" TargetMode="External"/><Relationship Id="rId13" Type="http://schemas.openxmlformats.org/officeDocument/2006/relationships/hyperlink" Target="https://h5.juxinda360.com/?sourceid=swot2zhj" TargetMode="External"/><Relationship Id="rId3" Type="http://schemas.openxmlformats.org/officeDocument/2006/relationships/hyperlink" Target="https://h5.juxinda360.com/?sourceid=9byy6bs1" TargetMode="External"/><Relationship Id="rId7" Type="http://schemas.openxmlformats.org/officeDocument/2006/relationships/hyperlink" Target="https://h5.juxinda360.com/?sourceid=em27eujm" TargetMode="External"/><Relationship Id="rId12" Type="http://schemas.openxmlformats.org/officeDocument/2006/relationships/hyperlink" Target="https://h5.juxinda360.com/?sourceid=ezpu43gv" TargetMode="External"/><Relationship Id="rId2" Type="http://schemas.openxmlformats.org/officeDocument/2006/relationships/hyperlink" Target="https://h5.juxinda360.com/?sourceid=9zzwp5pb" TargetMode="External"/><Relationship Id="rId1" Type="http://schemas.openxmlformats.org/officeDocument/2006/relationships/hyperlink" Target="https://h5.juxinda360.com/?sourceid=iort8Awj" TargetMode="External"/><Relationship Id="rId6" Type="http://schemas.openxmlformats.org/officeDocument/2006/relationships/hyperlink" Target="https://h5.juxinda360.com/?sourceid=3f8p7tjd" TargetMode="External"/><Relationship Id="rId11" Type="http://schemas.openxmlformats.org/officeDocument/2006/relationships/hyperlink" Target="https://h5.juxinda360.com/?sourceid=vvozb5de" TargetMode="External"/><Relationship Id="rId5" Type="http://schemas.openxmlformats.org/officeDocument/2006/relationships/hyperlink" Target="https://h5.juxinda360.com/?sourceid=lesle5gb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h5.juxinda360.com/?sourceid=4t0rh1wr" TargetMode="External"/><Relationship Id="rId4" Type="http://schemas.openxmlformats.org/officeDocument/2006/relationships/hyperlink" Target="https://h5.juxinda360.com/?sourceid=jrvaitcv" TargetMode="External"/><Relationship Id="rId9" Type="http://schemas.openxmlformats.org/officeDocument/2006/relationships/hyperlink" Target="https://h5.juxinda360.com/?sourceid=oyy1obnp" TargetMode="External"/><Relationship Id="rId14" Type="http://schemas.openxmlformats.org/officeDocument/2006/relationships/hyperlink" Target="https://h5.juxinda360.com/?sourceid=tfpueg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48E-B355-409F-9F56-7467AD405A48}">
  <dimension ref="A1:O33"/>
  <sheetViews>
    <sheetView tabSelected="1" topLeftCell="A10" workbookViewId="0">
      <selection activeCell="F17" sqref="F17"/>
    </sheetView>
  </sheetViews>
  <sheetFormatPr defaultRowHeight="14" x14ac:dyDescent="0.3"/>
  <cols>
    <col min="1" max="1" width="9.5" style="2" bestFit="1" customWidth="1"/>
    <col min="2" max="2" width="9.75" style="2" customWidth="1"/>
    <col min="3" max="3" width="34.4140625" style="2" customWidth="1"/>
    <col min="4" max="10" width="8.6640625" style="2"/>
    <col min="11" max="11" width="8.58203125" style="2" customWidth="1"/>
    <col min="12" max="13" width="8.6640625" style="2"/>
    <col min="14" max="14" width="8.6640625" style="2" customWidth="1"/>
    <col min="15" max="15" width="8.6640625" style="2"/>
    <col min="16" max="16" width="10.83203125" style="2" customWidth="1"/>
    <col min="17" max="16384" width="8.6640625" style="2"/>
  </cols>
  <sheetData>
    <row r="1" spans="1:15" x14ac:dyDescent="0.3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3">
      <c r="A2" s="22" t="s">
        <v>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3">
      <c r="A3" s="22" t="s">
        <v>28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3">
      <c r="A4" s="1" t="s">
        <v>8</v>
      </c>
      <c r="B4" s="1" t="s">
        <v>0</v>
      </c>
      <c r="C4" s="1" t="s">
        <v>13</v>
      </c>
      <c r="D4" s="1" t="s">
        <v>30</v>
      </c>
      <c r="E4" s="1" t="s">
        <v>10</v>
      </c>
      <c r="F4" s="1" t="s">
        <v>14</v>
      </c>
      <c r="G4" s="1" t="s">
        <v>12</v>
      </c>
      <c r="H4" s="1" t="s">
        <v>4</v>
      </c>
      <c r="I4" s="1" t="s">
        <v>1</v>
      </c>
      <c r="J4" s="1" t="s">
        <v>32</v>
      </c>
      <c r="K4" s="1" t="s">
        <v>31</v>
      </c>
      <c r="L4" s="1" t="s">
        <v>2</v>
      </c>
      <c r="M4" s="1" t="s">
        <v>3</v>
      </c>
      <c r="N4" s="1" t="s">
        <v>4</v>
      </c>
      <c r="O4" s="1" t="s">
        <v>35</v>
      </c>
    </row>
    <row r="5" spans="1:15" x14ac:dyDescent="0.2">
      <c r="A5" s="3">
        <v>43329</v>
      </c>
      <c r="B5" s="1" t="s">
        <v>33</v>
      </c>
      <c r="C5" s="5" t="s">
        <v>34</v>
      </c>
      <c r="D5" s="1">
        <v>4</v>
      </c>
      <c r="E5" s="1">
        <v>3</v>
      </c>
      <c r="F5" s="1"/>
      <c r="G5" s="1"/>
      <c r="H5" s="1"/>
      <c r="I5" s="1">
        <v>0.25</v>
      </c>
      <c r="J5" s="1">
        <f>D5*I5</f>
        <v>1</v>
      </c>
      <c r="K5" s="1">
        <f>_xlfn.CEILING.MATH(J5)</f>
        <v>1</v>
      </c>
      <c r="L5" s="1">
        <v>0.5</v>
      </c>
      <c r="M5" s="1">
        <f>K5*L5</f>
        <v>0.5</v>
      </c>
      <c r="N5" s="1">
        <f>M5/E5</f>
        <v>0.16666666666666666</v>
      </c>
      <c r="O5" s="1">
        <f>ROUND(N5,2)</f>
        <v>0.17</v>
      </c>
    </row>
    <row r="6" spans="1:15" x14ac:dyDescent="0.2">
      <c r="A6" s="3">
        <v>43329</v>
      </c>
      <c r="B6" s="4" t="s">
        <v>20</v>
      </c>
      <c r="C6" s="4" t="s">
        <v>21</v>
      </c>
      <c r="D6" s="1">
        <v>11</v>
      </c>
      <c r="E6" s="1">
        <v>1</v>
      </c>
      <c r="F6" s="1">
        <v>11</v>
      </c>
      <c r="G6" s="1"/>
      <c r="H6" s="1"/>
      <c r="I6" s="1">
        <v>0.6</v>
      </c>
      <c r="J6" s="1">
        <f t="shared" ref="J6:J14" si="0">D6*I6</f>
        <v>6.6</v>
      </c>
      <c r="K6" s="1">
        <f t="shared" ref="K6:K12" si="1">_xlfn.CEILING.MATH(J6)</f>
        <v>7</v>
      </c>
      <c r="L6" s="1">
        <v>12</v>
      </c>
      <c r="M6" s="1">
        <f t="shared" ref="M6:M9" si="2">K6*L6</f>
        <v>84</v>
      </c>
      <c r="N6" s="1">
        <f t="shared" ref="N6:N9" si="3">M6/E6</f>
        <v>84</v>
      </c>
      <c r="O6" s="1">
        <f t="shared" ref="O6:O12" si="4">ROUND(N6,2)</f>
        <v>84</v>
      </c>
    </row>
    <row r="7" spans="1:15" x14ac:dyDescent="0.2">
      <c r="A7" s="3">
        <v>43329</v>
      </c>
      <c r="B7" s="4" t="s">
        <v>22</v>
      </c>
      <c r="C7" s="4" t="s">
        <v>23</v>
      </c>
      <c r="D7" s="1">
        <v>13</v>
      </c>
      <c r="E7" s="1">
        <v>37</v>
      </c>
      <c r="F7" s="1">
        <v>11</v>
      </c>
      <c r="G7" s="1"/>
      <c r="H7" s="1"/>
      <c r="I7" s="1">
        <v>0.9</v>
      </c>
      <c r="J7" s="1">
        <f t="shared" si="0"/>
        <v>11.700000000000001</v>
      </c>
      <c r="K7" s="1">
        <f t="shared" si="1"/>
        <v>12</v>
      </c>
      <c r="L7" s="1">
        <v>12</v>
      </c>
      <c r="M7" s="1">
        <f t="shared" si="2"/>
        <v>144</v>
      </c>
      <c r="N7" s="1">
        <f t="shared" si="3"/>
        <v>3.8918918918918921</v>
      </c>
      <c r="O7" s="1">
        <f t="shared" si="4"/>
        <v>3.89</v>
      </c>
    </row>
    <row r="8" spans="1:15" x14ac:dyDescent="0.2">
      <c r="A8" s="3">
        <v>43329</v>
      </c>
      <c r="B8" s="1" t="s">
        <v>24</v>
      </c>
      <c r="C8" s="4" t="s">
        <v>26</v>
      </c>
      <c r="D8" s="1">
        <v>14</v>
      </c>
      <c r="E8" s="1">
        <v>1</v>
      </c>
      <c r="F8" s="1">
        <v>11</v>
      </c>
      <c r="G8" s="1"/>
      <c r="H8" s="1"/>
      <c r="I8" s="1">
        <v>0.9</v>
      </c>
      <c r="J8" s="21">
        <f t="shared" si="0"/>
        <v>12.6</v>
      </c>
      <c r="K8" s="21">
        <f t="shared" si="1"/>
        <v>13</v>
      </c>
      <c r="L8" s="21">
        <v>11</v>
      </c>
      <c r="M8" s="21">
        <f t="shared" si="2"/>
        <v>143</v>
      </c>
      <c r="N8" s="21">
        <f t="shared" si="3"/>
        <v>143</v>
      </c>
      <c r="O8" s="21">
        <f t="shared" si="4"/>
        <v>143</v>
      </c>
    </row>
    <row r="9" spans="1:15" x14ac:dyDescent="0.2">
      <c r="A9" s="3">
        <v>43329</v>
      </c>
      <c r="B9" s="1" t="s">
        <v>25</v>
      </c>
      <c r="C9" s="4" t="s">
        <v>27</v>
      </c>
      <c r="D9" s="1">
        <v>15</v>
      </c>
      <c r="E9" s="1">
        <v>3</v>
      </c>
      <c r="F9" s="1">
        <v>11</v>
      </c>
      <c r="G9" s="1"/>
      <c r="H9" s="1"/>
      <c r="I9" s="1">
        <v>0.6</v>
      </c>
      <c r="J9" s="21">
        <f t="shared" si="0"/>
        <v>9</v>
      </c>
      <c r="K9" s="21">
        <f t="shared" si="1"/>
        <v>9</v>
      </c>
      <c r="L9" s="21">
        <v>12</v>
      </c>
      <c r="M9" s="21">
        <f t="shared" si="2"/>
        <v>108</v>
      </c>
      <c r="N9" s="21">
        <f t="shared" si="3"/>
        <v>36</v>
      </c>
      <c r="O9" s="21">
        <f t="shared" si="4"/>
        <v>36</v>
      </c>
    </row>
    <row r="10" spans="1:15" x14ac:dyDescent="0.3">
      <c r="J10" s="27"/>
      <c r="K10" s="27"/>
      <c r="L10" s="27"/>
      <c r="M10" s="27"/>
      <c r="N10" s="27"/>
      <c r="O10" s="27"/>
    </row>
    <row r="11" spans="1:15" x14ac:dyDescent="0.3">
      <c r="J11" s="27"/>
      <c r="K11" s="27"/>
      <c r="L11" s="27"/>
      <c r="M11" s="27"/>
      <c r="N11" s="27"/>
      <c r="O11" s="27"/>
    </row>
    <row r="12" spans="1:15" x14ac:dyDescent="0.3">
      <c r="A12" s="3">
        <v>43350</v>
      </c>
      <c r="B12" s="21" t="s">
        <v>71</v>
      </c>
      <c r="C12" s="29" t="s">
        <v>72</v>
      </c>
      <c r="D12" s="21">
        <v>1</v>
      </c>
      <c r="E12" s="21">
        <v>0</v>
      </c>
      <c r="F12" s="21">
        <v>5</v>
      </c>
      <c r="I12" s="21">
        <v>0.12</v>
      </c>
      <c r="J12" s="21">
        <f t="shared" si="0"/>
        <v>0.12</v>
      </c>
      <c r="K12" s="21">
        <f t="shared" si="1"/>
        <v>1</v>
      </c>
      <c r="L12" s="21">
        <v>21.12</v>
      </c>
      <c r="M12" s="21">
        <f>K12*L12</f>
        <v>21.12</v>
      </c>
      <c r="N12" s="21">
        <v>21.12</v>
      </c>
      <c r="O12" s="21">
        <f t="shared" si="4"/>
        <v>21.12</v>
      </c>
    </row>
    <row r="13" spans="1:15" x14ac:dyDescent="0.3">
      <c r="A13" s="3">
        <v>43350</v>
      </c>
      <c r="B13" s="21" t="s">
        <v>73</v>
      </c>
      <c r="C13" s="29" t="s">
        <v>74</v>
      </c>
      <c r="D13" s="21">
        <v>1</v>
      </c>
      <c r="E13" s="21">
        <v>0</v>
      </c>
      <c r="F13" s="21">
        <v>1</v>
      </c>
      <c r="I13" s="21">
        <v>1</v>
      </c>
      <c r="J13" s="21">
        <f t="shared" si="0"/>
        <v>1</v>
      </c>
      <c r="K13" s="21">
        <v>1</v>
      </c>
      <c r="L13" s="21">
        <v>25.52</v>
      </c>
      <c r="M13" s="21">
        <f>K13*L13</f>
        <v>25.52</v>
      </c>
      <c r="N13" s="21">
        <v>25.52</v>
      </c>
      <c r="O13" s="21">
        <f t="shared" ref="O13:O14" si="5">ROUND(N13,2)</f>
        <v>25.52</v>
      </c>
    </row>
    <row r="14" spans="1:15" x14ac:dyDescent="0.3">
      <c r="A14" s="3">
        <v>43350</v>
      </c>
      <c r="B14" s="21" t="s">
        <v>75</v>
      </c>
      <c r="C14" s="30" t="s">
        <v>76</v>
      </c>
      <c r="D14" s="21">
        <v>1</v>
      </c>
      <c r="E14" s="21">
        <v>1</v>
      </c>
      <c r="F14" s="21">
        <v>3</v>
      </c>
      <c r="I14" s="21">
        <v>1</v>
      </c>
      <c r="J14" s="21">
        <f t="shared" si="0"/>
        <v>1</v>
      </c>
      <c r="K14" s="21">
        <v>1</v>
      </c>
      <c r="L14" s="21">
        <v>100</v>
      </c>
      <c r="M14" s="21">
        <f>K14*L14</f>
        <v>100</v>
      </c>
      <c r="N14" s="21">
        <f>M14/E14</f>
        <v>100</v>
      </c>
      <c r="O14" s="21">
        <f t="shared" si="5"/>
        <v>100</v>
      </c>
    </row>
    <row r="15" spans="1:15" x14ac:dyDescent="0.3">
      <c r="C15" s="26"/>
      <c r="D15" s="28">
        <f>SUM(D12:D14)</f>
        <v>3</v>
      </c>
      <c r="E15" s="28">
        <f t="shared" ref="E15" si="6">SUM(E12:E14)</f>
        <v>1</v>
      </c>
      <c r="I15" s="27"/>
      <c r="J15" s="27"/>
      <c r="K15" s="27"/>
      <c r="L15" s="27"/>
      <c r="M15" s="28">
        <f>SUM(M12:M14)</f>
        <v>146.63999999999999</v>
      </c>
      <c r="N15" s="28">
        <f>M15/E15</f>
        <v>146.63999999999999</v>
      </c>
      <c r="O15" s="27"/>
    </row>
    <row r="16" spans="1:15" x14ac:dyDescent="0.3">
      <c r="C16" s="26"/>
      <c r="D16" s="27"/>
      <c r="E16" s="27"/>
      <c r="I16" s="27"/>
      <c r="J16" s="27"/>
      <c r="K16" s="27"/>
      <c r="L16" s="27"/>
      <c r="M16" s="27"/>
      <c r="N16" s="27"/>
      <c r="O16" s="27"/>
    </row>
    <row r="17" spans="1:15" x14ac:dyDescent="0.3">
      <c r="C17" s="26"/>
      <c r="D17" s="27"/>
      <c r="E17" s="27"/>
      <c r="I17" s="27"/>
      <c r="J17" s="27"/>
      <c r="K17" s="27"/>
      <c r="L17" s="27"/>
      <c r="M17" s="27"/>
      <c r="N17" s="27"/>
      <c r="O17" s="27"/>
    </row>
    <row r="18" spans="1:15" x14ac:dyDescent="0.3">
      <c r="C18" s="26"/>
      <c r="D18" s="27"/>
      <c r="E18" s="27"/>
      <c r="I18" s="27"/>
      <c r="J18" s="27"/>
      <c r="K18" s="27"/>
      <c r="L18" s="27"/>
      <c r="M18" s="27"/>
      <c r="N18" s="27"/>
      <c r="O18" s="27"/>
    </row>
    <row r="19" spans="1:15" ht="56.5" customHeight="1" x14ac:dyDescent="0.3"/>
    <row r="20" spans="1:15" x14ac:dyDescent="0.3">
      <c r="A20" s="22" t="s">
        <v>5</v>
      </c>
      <c r="B20" s="22"/>
      <c r="C20" s="22"/>
      <c r="D20" s="22"/>
      <c r="E20" s="22"/>
      <c r="F20" s="22"/>
      <c r="G20" s="22"/>
    </row>
    <row r="21" spans="1:15" x14ac:dyDescent="0.3">
      <c r="A21" s="22" t="s">
        <v>15</v>
      </c>
      <c r="B21" s="22"/>
      <c r="C21" s="22"/>
      <c r="D21" s="22"/>
      <c r="E21" s="22"/>
      <c r="F21" s="22"/>
      <c r="G21" s="22"/>
    </row>
    <row r="22" spans="1:15" x14ac:dyDescent="0.3">
      <c r="A22" s="22" t="s">
        <v>16</v>
      </c>
      <c r="B22" s="22"/>
      <c r="C22" s="22"/>
      <c r="D22" s="22"/>
      <c r="E22" s="22"/>
      <c r="F22" s="22"/>
      <c r="G22" s="22"/>
    </row>
    <row r="23" spans="1:15" x14ac:dyDescent="0.3">
      <c r="A23" s="1" t="s">
        <v>8</v>
      </c>
      <c r="B23" s="1" t="s">
        <v>0</v>
      </c>
      <c r="C23" s="1" t="s">
        <v>9</v>
      </c>
      <c r="D23" s="1" t="s">
        <v>10</v>
      </c>
      <c r="E23" s="1" t="s">
        <v>14</v>
      </c>
      <c r="F23" s="1" t="s">
        <v>12</v>
      </c>
      <c r="G23" s="1" t="s">
        <v>4</v>
      </c>
    </row>
    <row r="24" spans="1:15" x14ac:dyDescent="0.3">
      <c r="A24" s="3">
        <v>43328</v>
      </c>
      <c r="B24" s="1" t="s">
        <v>18</v>
      </c>
      <c r="C24" s="1">
        <v>10</v>
      </c>
      <c r="D24" s="1">
        <v>2</v>
      </c>
      <c r="E24" s="1">
        <v>111</v>
      </c>
      <c r="F24" s="1"/>
      <c r="G24" s="1"/>
    </row>
    <row r="25" spans="1:15" x14ac:dyDescent="0.2">
      <c r="A25" s="3">
        <v>43328</v>
      </c>
      <c r="B25" s="4" t="s">
        <v>20</v>
      </c>
      <c r="C25" s="1"/>
      <c r="D25" s="1"/>
      <c r="E25" s="1"/>
      <c r="F25" s="1"/>
      <c r="G25" s="1"/>
    </row>
    <row r="26" spans="1:15" x14ac:dyDescent="0.2">
      <c r="A26" s="3">
        <v>43328</v>
      </c>
      <c r="B26" s="4" t="s">
        <v>22</v>
      </c>
      <c r="C26" s="1"/>
      <c r="D26" s="1"/>
      <c r="E26" s="1"/>
      <c r="F26" s="1"/>
      <c r="G26" s="1"/>
    </row>
    <row r="27" spans="1:15" x14ac:dyDescent="0.3">
      <c r="A27" s="3">
        <v>43328</v>
      </c>
      <c r="B27" s="1" t="s">
        <v>24</v>
      </c>
      <c r="C27" s="1"/>
      <c r="D27" s="1"/>
      <c r="E27" s="1"/>
      <c r="F27" s="1"/>
      <c r="G27" s="1"/>
    </row>
    <row r="28" spans="1:15" x14ac:dyDescent="0.3">
      <c r="A28" s="3">
        <v>43328</v>
      </c>
      <c r="B28" s="1" t="s">
        <v>25</v>
      </c>
      <c r="C28" s="1"/>
      <c r="D28" s="1"/>
      <c r="E28" s="1"/>
      <c r="F28" s="1"/>
      <c r="G28" s="1"/>
    </row>
    <row r="31" spans="1:15" x14ac:dyDescent="0.3">
      <c r="A31" s="22" t="s">
        <v>17</v>
      </c>
      <c r="B31" s="22"/>
      <c r="C31" s="22"/>
      <c r="D31" s="22"/>
      <c r="E31" s="22"/>
      <c r="F31" s="22"/>
      <c r="G31" s="22"/>
    </row>
    <row r="32" spans="1:15" x14ac:dyDescent="0.3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4</v>
      </c>
      <c r="G32" s="1" t="s">
        <v>35</v>
      </c>
    </row>
    <row r="33" spans="1:7" x14ac:dyDescent="0.3">
      <c r="A33" s="3">
        <v>43329</v>
      </c>
      <c r="B33" s="1">
        <f>SUM(D5:D9)</f>
        <v>57</v>
      </c>
      <c r="C33" s="1">
        <f>SUM(E5:E9)</f>
        <v>45</v>
      </c>
      <c r="D33" s="1">
        <f>SUM(F5:F9)</f>
        <v>44</v>
      </c>
      <c r="E33" s="1">
        <f>SUM(M5:M9)</f>
        <v>479.5</v>
      </c>
      <c r="F33" s="1">
        <f>E33/C33</f>
        <v>10.655555555555555</v>
      </c>
      <c r="G33" s="1">
        <f>ROUND(F33,2)</f>
        <v>10.66</v>
      </c>
    </row>
  </sheetData>
  <mergeCells count="7">
    <mergeCell ref="A3:O3"/>
    <mergeCell ref="A2:O2"/>
    <mergeCell ref="A1:O1"/>
    <mergeCell ref="A31:G31"/>
    <mergeCell ref="A20:G20"/>
    <mergeCell ref="A21:G21"/>
    <mergeCell ref="A22:G22"/>
  </mergeCells>
  <phoneticPr fontId="1" type="noConversion"/>
  <hyperlinks>
    <hyperlink ref="C12" r:id="rId1" xr:uid="{9D1D989B-8B49-4466-9363-EE9C51EB4902}"/>
    <hyperlink ref="C14" r:id="rId2" xr:uid="{0CEB2C70-4899-48A8-86CF-50E271C664A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8"/>
  <sheetViews>
    <sheetView workbookViewId="0">
      <selection activeCell="P21" sqref="P21"/>
    </sheetView>
  </sheetViews>
  <sheetFormatPr defaultRowHeight="14" x14ac:dyDescent="0.3"/>
  <cols>
    <col min="1" max="1" width="5" style="2" customWidth="1"/>
    <col min="2" max="2" width="9.5" style="2" bestFit="1" customWidth="1"/>
    <col min="3" max="3" width="9.75" style="2" customWidth="1"/>
    <col min="4" max="4" width="13.08203125" style="14" hidden="1" customWidth="1"/>
    <col min="5" max="5" width="10.33203125" style="2" customWidth="1"/>
    <col min="6" max="6" width="11.83203125" style="2" customWidth="1"/>
    <col min="7" max="8" width="8.6640625" style="2"/>
    <col min="9" max="9" width="12.5" style="2" customWidth="1"/>
    <col min="10" max="10" width="10.33203125" style="2" customWidth="1"/>
    <col min="11" max="11" width="8.6640625" style="2"/>
    <col min="12" max="12" width="12.75" style="2" customWidth="1"/>
    <col min="13" max="13" width="8.6640625" style="2"/>
    <col min="14" max="14" width="11.9140625" style="2" customWidth="1"/>
    <col min="15" max="15" width="10.9140625" style="2" customWidth="1"/>
    <col min="16" max="16" width="10.83203125" style="2" customWidth="1"/>
    <col min="17" max="16384" width="8.6640625" style="2"/>
  </cols>
  <sheetData>
    <row r="1" spans="2:15" x14ac:dyDescent="0.3">
      <c r="B1" s="22" t="s">
        <v>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15" x14ac:dyDescent="0.3">
      <c r="B2" s="22" t="s">
        <v>29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15" x14ac:dyDescent="0.3">
      <c r="B3" s="22" t="s">
        <v>28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6" t="s">
        <v>8</v>
      </c>
      <c r="C4" s="6" t="s">
        <v>0</v>
      </c>
      <c r="D4" s="11" t="s">
        <v>13</v>
      </c>
      <c r="E4" s="6" t="s">
        <v>30</v>
      </c>
      <c r="F4" s="6" t="s">
        <v>10</v>
      </c>
      <c r="G4" s="6" t="s">
        <v>14</v>
      </c>
      <c r="H4" s="6" t="s">
        <v>3</v>
      </c>
      <c r="I4" s="6" t="s">
        <v>70</v>
      </c>
      <c r="J4" s="1" t="s">
        <v>1</v>
      </c>
      <c r="K4" s="1" t="s">
        <v>32</v>
      </c>
      <c r="L4" s="1" t="s">
        <v>31</v>
      </c>
      <c r="M4" s="1" t="s">
        <v>2</v>
      </c>
      <c r="N4" s="1" t="s">
        <v>4</v>
      </c>
      <c r="O4" s="1" t="s">
        <v>35</v>
      </c>
    </row>
    <row r="5" spans="2:15" x14ac:dyDescent="0.2">
      <c r="B5" s="7">
        <v>43329</v>
      </c>
      <c r="C5" s="6" t="s">
        <v>18</v>
      </c>
      <c r="D5" s="12" t="s">
        <v>19</v>
      </c>
      <c r="E5" s="6">
        <v>0</v>
      </c>
      <c r="F5" s="6">
        <v>0</v>
      </c>
      <c r="G5" s="6">
        <v>0</v>
      </c>
      <c r="H5" s="6">
        <f t="shared" ref="H5:H11" si="0">L5*M5</f>
        <v>0</v>
      </c>
      <c r="I5" s="6">
        <v>0</v>
      </c>
      <c r="J5" s="1">
        <v>0.9</v>
      </c>
      <c r="K5" s="1">
        <f>E5*J5</f>
        <v>0</v>
      </c>
      <c r="L5" s="1">
        <f>_xlfn.CEILING.MATH(K5)</f>
        <v>0</v>
      </c>
      <c r="M5" s="1">
        <v>11</v>
      </c>
      <c r="N5" s="1" t="e">
        <f t="shared" ref="N5:N23" si="1">H5/F5</f>
        <v>#DIV/0!</v>
      </c>
      <c r="O5" s="1" t="e">
        <f>ROUND(N5,2)</f>
        <v>#DIV/0!</v>
      </c>
    </row>
    <row r="6" spans="2:15" x14ac:dyDescent="0.25">
      <c r="B6" s="7">
        <v>43329</v>
      </c>
      <c r="C6" s="6" t="s">
        <v>36</v>
      </c>
      <c r="D6" s="13" t="s">
        <v>41</v>
      </c>
      <c r="E6" s="6">
        <v>0</v>
      </c>
      <c r="F6" s="6">
        <v>0</v>
      </c>
      <c r="G6" s="6">
        <v>0</v>
      </c>
      <c r="H6" s="6">
        <f t="shared" si="0"/>
        <v>0</v>
      </c>
      <c r="I6" s="6">
        <v>0</v>
      </c>
      <c r="J6" s="1">
        <v>0.9</v>
      </c>
      <c r="K6" s="1">
        <f t="shared" ref="K6:K23" si="2">E6*J6</f>
        <v>0</v>
      </c>
      <c r="L6" s="1">
        <f t="shared" ref="L6:L23" si="3">_xlfn.CEILING.MATH(K6)</f>
        <v>0</v>
      </c>
      <c r="M6" s="1">
        <v>11</v>
      </c>
      <c r="N6" s="1" t="e">
        <f t="shared" si="1"/>
        <v>#DIV/0!</v>
      </c>
      <c r="O6" s="1" t="e">
        <f t="shared" ref="O6:O23" si="4">ROUND(N6,2)</f>
        <v>#DIV/0!</v>
      </c>
    </row>
    <row r="7" spans="2:15" x14ac:dyDescent="0.25">
      <c r="B7" s="7">
        <v>43329</v>
      </c>
      <c r="C7" s="6" t="s">
        <v>37</v>
      </c>
      <c r="D7" s="13" t="s">
        <v>42</v>
      </c>
      <c r="E7" s="6">
        <v>1</v>
      </c>
      <c r="F7" s="6">
        <v>0</v>
      </c>
      <c r="G7" s="6">
        <v>3</v>
      </c>
      <c r="H7" s="6">
        <f t="shared" si="0"/>
        <v>11</v>
      </c>
      <c r="I7" s="6">
        <v>0</v>
      </c>
      <c r="J7" s="1">
        <v>0.9</v>
      </c>
      <c r="K7" s="1">
        <f t="shared" si="2"/>
        <v>0.9</v>
      </c>
      <c r="L7" s="1">
        <f t="shared" si="3"/>
        <v>1</v>
      </c>
      <c r="M7" s="1">
        <v>11</v>
      </c>
      <c r="N7" s="1" t="e">
        <f t="shared" si="1"/>
        <v>#DIV/0!</v>
      </c>
      <c r="O7" s="1" t="e">
        <f t="shared" si="4"/>
        <v>#DIV/0!</v>
      </c>
    </row>
    <row r="8" spans="2:15" x14ac:dyDescent="0.2">
      <c r="B8" s="7">
        <v>43329</v>
      </c>
      <c r="C8" s="9" t="s">
        <v>38</v>
      </c>
      <c r="D8" s="12" t="s">
        <v>21</v>
      </c>
      <c r="E8" s="6">
        <v>19</v>
      </c>
      <c r="F8" s="6">
        <v>0</v>
      </c>
      <c r="G8" s="6">
        <v>114</v>
      </c>
      <c r="H8" s="6">
        <f t="shared" si="0"/>
        <v>144</v>
      </c>
      <c r="I8" s="6">
        <v>0</v>
      </c>
      <c r="J8" s="1">
        <v>0.6</v>
      </c>
      <c r="K8" s="1">
        <f t="shared" si="2"/>
        <v>11.4</v>
      </c>
      <c r="L8" s="1">
        <f t="shared" si="3"/>
        <v>12</v>
      </c>
      <c r="M8" s="1">
        <v>12</v>
      </c>
      <c r="N8" s="1" t="e">
        <f t="shared" si="1"/>
        <v>#DIV/0!</v>
      </c>
      <c r="O8" s="1" t="e">
        <f t="shared" si="4"/>
        <v>#DIV/0!</v>
      </c>
    </row>
    <row r="9" spans="2:15" x14ac:dyDescent="0.25">
      <c r="B9" s="7">
        <v>43329</v>
      </c>
      <c r="C9" s="10" t="s">
        <v>39</v>
      </c>
      <c r="D9" s="13" t="s">
        <v>43</v>
      </c>
      <c r="E9" s="6">
        <v>1</v>
      </c>
      <c r="F9" s="6">
        <v>0</v>
      </c>
      <c r="G9" s="6">
        <v>1</v>
      </c>
      <c r="H9" s="6">
        <f t="shared" si="0"/>
        <v>12</v>
      </c>
      <c r="I9" s="6">
        <v>0</v>
      </c>
      <c r="J9" s="1">
        <v>0.9</v>
      </c>
      <c r="K9" s="1">
        <f t="shared" si="2"/>
        <v>0.9</v>
      </c>
      <c r="L9" s="1">
        <f t="shared" si="3"/>
        <v>1</v>
      </c>
      <c r="M9" s="1">
        <v>12</v>
      </c>
      <c r="N9" s="1" t="e">
        <f t="shared" si="1"/>
        <v>#DIV/0!</v>
      </c>
      <c r="O9" s="1" t="e">
        <f t="shared" si="4"/>
        <v>#DIV/0!</v>
      </c>
    </row>
    <row r="10" spans="2:15" x14ac:dyDescent="0.2">
      <c r="B10" s="7">
        <v>43329</v>
      </c>
      <c r="C10" s="8" t="s">
        <v>22</v>
      </c>
      <c r="D10" s="12" t="s">
        <v>23</v>
      </c>
      <c r="E10" s="6">
        <v>0</v>
      </c>
      <c r="F10" s="6">
        <v>0</v>
      </c>
      <c r="G10" s="6">
        <v>0</v>
      </c>
      <c r="H10" s="6">
        <f t="shared" si="0"/>
        <v>0</v>
      </c>
      <c r="I10" s="6">
        <v>0</v>
      </c>
      <c r="J10" s="1">
        <v>0.9</v>
      </c>
      <c r="K10" s="1">
        <f t="shared" si="2"/>
        <v>0</v>
      </c>
      <c r="L10" s="1">
        <f t="shared" si="3"/>
        <v>0</v>
      </c>
      <c r="M10" s="1">
        <v>12</v>
      </c>
      <c r="N10" s="1" t="e">
        <f t="shared" si="1"/>
        <v>#DIV/0!</v>
      </c>
      <c r="O10" s="1" t="e">
        <f t="shared" si="4"/>
        <v>#DIV/0!</v>
      </c>
    </row>
    <row r="11" spans="2:15" x14ac:dyDescent="0.25">
      <c r="B11" s="7">
        <v>43329</v>
      </c>
      <c r="C11" s="9" t="s">
        <v>40</v>
      </c>
      <c r="D11" s="13" t="s">
        <v>44</v>
      </c>
      <c r="E11" s="6">
        <v>18</v>
      </c>
      <c r="F11" s="6">
        <v>1</v>
      </c>
      <c r="G11" s="6">
        <v>95</v>
      </c>
      <c r="H11" s="6">
        <f t="shared" si="0"/>
        <v>204</v>
      </c>
      <c r="I11" s="6">
        <f>O11</f>
        <v>204</v>
      </c>
      <c r="J11" s="1">
        <v>0.9</v>
      </c>
      <c r="K11" s="1">
        <f t="shared" si="2"/>
        <v>16.2</v>
      </c>
      <c r="L11" s="1">
        <f t="shared" si="3"/>
        <v>17</v>
      </c>
      <c r="M11" s="1">
        <v>12</v>
      </c>
      <c r="N11" s="1">
        <f t="shared" si="1"/>
        <v>204</v>
      </c>
      <c r="O11" s="1">
        <f t="shared" si="4"/>
        <v>204</v>
      </c>
    </row>
    <row r="12" spans="2:15" x14ac:dyDescent="0.25">
      <c r="B12" s="7">
        <v>43329</v>
      </c>
      <c r="C12" s="9" t="s">
        <v>45</v>
      </c>
      <c r="D12" s="13" t="s">
        <v>46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1">
        <v>0.9</v>
      </c>
      <c r="K12" s="1">
        <f t="shared" si="2"/>
        <v>0</v>
      </c>
      <c r="L12" s="1">
        <f t="shared" si="3"/>
        <v>0</v>
      </c>
      <c r="M12" s="1">
        <v>12</v>
      </c>
      <c r="N12" s="1" t="e">
        <f t="shared" si="1"/>
        <v>#DIV/0!</v>
      </c>
      <c r="O12" s="1" t="e">
        <f t="shared" si="4"/>
        <v>#DIV/0!</v>
      </c>
    </row>
    <row r="13" spans="2:15" x14ac:dyDescent="0.25">
      <c r="B13" s="7">
        <v>43329</v>
      </c>
      <c r="C13" s="9" t="s">
        <v>47</v>
      </c>
      <c r="D13" s="13" t="s">
        <v>48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1">
        <v>0.9</v>
      </c>
      <c r="K13" s="1">
        <f t="shared" si="2"/>
        <v>0</v>
      </c>
      <c r="L13" s="1">
        <f t="shared" si="3"/>
        <v>0</v>
      </c>
      <c r="M13" s="1">
        <v>12</v>
      </c>
      <c r="N13" s="1" t="e">
        <f t="shared" si="1"/>
        <v>#DIV/0!</v>
      </c>
      <c r="O13" s="1" t="e">
        <f t="shared" si="4"/>
        <v>#DIV/0!</v>
      </c>
    </row>
    <row r="14" spans="2:15" x14ac:dyDescent="0.25">
      <c r="B14" s="7">
        <v>43329</v>
      </c>
      <c r="C14" s="9" t="s">
        <v>49</v>
      </c>
      <c r="D14" s="13" t="s">
        <v>50</v>
      </c>
      <c r="E14" s="6">
        <v>113</v>
      </c>
      <c r="F14" s="6">
        <v>9</v>
      </c>
      <c r="G14" s="6">
        <v>327</v>
      </c>
      <c r="H14" s="6">
        <f>L14*M14</f>
        <v>1122</v>
      </c>
      <c r="I14" s="6">
        <f>O14</f>
        <v>124.67</v>
      </c>
      <c r="J14" s="1">
        <v>0.9</v>
      </c>
      <c r="K14" s="1">
        <f t="shared" si="2"/>
        <v>101.7</v>
      </c>
      <c r="L14" s="1">
        <f t="shared" si="3"/>
        <v>102</v>
      </c>
      <c r="M14" s="1">
        <v>11</v>
      </c>
      <c r="N14" s="1">
        <f t="shared" si="1"/>
        <v>124.66666666666667</v>
      </c>
      <c r="O14" s="1">
        <f t="shared" si="4"/>
        <v>124.67</v>
      </c>
    </row>
    <row r="15" spans="2:15" x14ac:dyDescent="0.2">
      <c r="B15" s="7">
        <v>43329</v>
      </c>
      <c r="C15" s="6" t="s">
        <v>24</v>
      </c>
      <c r="D15" s="12" t="s">
        <v>26</v>
      </c>
      <c r="E15" s="6">
        <v>179</v>
      </c>
      <c r="F15" s="6">
        <v>12</v>
      </c>
      <c r="G15" s="6">
        <v>507</v>
      </c>
      <c r="H15" s="6">
        <f>L15*M15</f>
        <v>1782</v>
      </c>
      <c r="I15" s="6">
        <f>O15</f>
        <v>148.5</v>
      </c>
      <c r="J15" s="1">
        <v>0.9</v>
      </c>
      <c r="K15" s="1">
        <f t="shared" si="2"/>
        <v>161.1</v>
      </c>
      <c r="L15" s="1">
        <f t="shared" si="3"/>
        <v>162</v>
      </c>
      <c r="M15" s="1">
        <v>11</v>
      </c>
      <c r="N15" s="1">
        <f t="shared" si="1"/>
        <v>148.5</v>
      </c>
      <c r="O15" s="1">
        <f t="shared" si="4"/>
        <v>148.5</v>
      </c>
    </row>
    <row r="16" spans="2:15" x14ac:dyDescent="0.25">
      <c r="B16" s="7">
        <v>43329</v>
      </c>
      <c r="C16" s="10" t="s">
        <v>51</v>
      </c>
      <c r="D16" s="13" t="s">
        <v>53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">
        <v>0.9</v>
      </c>
      <c r="K16" s="1">
        <f t="shared" si="2"/>
        <v>0</v>
      </c>
      <c r="L16" s="1">
        <f t="shared" si="3"/>
        <v>0</v>
      </c>
      <c r="M16" s="1">
        <v>11</v>
      </c>
      <c r="N16" s="1" t="e">
        <f t="shared" si="1"/>
        <v>#DIV/0!</v>
      </c>
      <c r="O16" s="1" t="e">
        <f t="shared" si="4"/>
        <v>#DIV/0!</v>
      </c>
    </row>
    <row r="17" spans="2:18" x14ac:dyDescent="0.25">
      <c r="B17" s="7">
        <v>43329</v>
      </c>
      <c r="C17" s="9" t="s">
        <v>52</v>
      </c>
      <c r="D17" s="13" t="s">
        <v>54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1">
        <v>0.9</v>
      </c>
      <c r="K17" s="1">
        <f t="shared" si="2"/>
        <v>0</v>
      </c>
      <c r="L17" s="1">
        <f t="shared" si="3"/>
        <v>0</v>
      </c>
      <c r="M17" s="1">
        <v>11</v>
      </c>
      <c r="N17" s="1" t="e">
        <f t="shared" si="1"/>
        <v>#DIV/0!</v>
      </c>
      <c r="O17" s="1" t="e">
        <f t="shared" si="4"/>
        <v>#DIV/0!</v>
      </c>
    </row>
    <row r="18" spans="2:18" x14ac:dyDescent="0.2">
      <c r="B18" s="7">
        <v>43329</v>
      </c>
      <c r="C18" s="16" t="s">
        <v>25</v>
      </c>
      <c r="D18" s="17" t="s">
        <v>27</v>
      </c>
      <c r="E18" s="16">
        <v>89</v>
      </c>
      <c r="F18" s="16">
        <v>3</v>
      </c>
      <c r="G18" s="16">
        <v>413</v>
      </c>
      <c r="H18" s="6">
        <f>L18*M18</f>
        <v>648</v>
      </c>
      <c r="I18" s="6">
        <f>O18</f>
        <v>216</v>
      </c>
      <c r="J18" s="1">
        <v>0.6</v>
      </c>
      <c r="K18" s="1">
        <f t="shared" si="2"/>
        <v>53.4</v>
      </c>
      <c r="L18" s="1">
        <f t="shared" si="3"/>
        <v>54</v>
      </c>
      <c r="M18" s="18">
        <v>12</v>
      </c>
      <c r="N18" s="1">
        <f t="shared" si="1"/>
        <v>216</v>
      </c>
      <c r="O18" s="1">
        <f t="shared" si="4"/>
        <v>216</v>
      </c>
    </row>
    <row r="19" spans="2:18" x14ac:dyDescent="0.3">
      <c r="B19" s="7">
        <v>43329</v>
      </c>
      <c r="C19" s="6" t="s">
        <v>55</v>
      </c>
      <c r="D19" s="19" t="s">
        <v>56</v>
      </c>
      <c r="E19" s="6">
        <v>3</v>
      </c>
      <c r="F19" s="6">
        <v>0</v>
      </c>
      <c r="G19" s="6">
        <v>6</v>
      </c>
      <c r="H19" s="6">
        <f>L19*M19</f>
        <v>24</v>
      </c>
      <c r="I19" s="6">
        <v>0</v>
      </c>
      <c r="J19" s="1">
        <v>0.6</v>
      </c>
      <c r="K19" s="1">
        <f t="shared" si="2"/>
        <v>1.7999999999999998</v>
      </c>
      <c r="L19" s="1">
        <f t="shared" si="3"/>
        <v>2</v>
      </c>
      <c r="M19" s="1">
        <v>12</v>
      </c>
      <c r="N19" s="1" t="e">
        <f t="shared" si="1"/>
        <v>#DIV/0!</v>
      </c>
      <c r="O19" s="1" t="e">
        <f t="shared" si="4"/>
        <v>#DIV/0!</v>
      </c>
    </row>
    <row r="20" spans="2:18" x14ac:dyDescent="0.3">
      <c r="B20" s="7">
        <v>43329</v>
      </c>
      <c r="C20" s="6" t="s">
        <v>57</v>
      </c>
      <c r="D20" s="19" t="s">
        <v>58</v>
      </c>
      <c r="E20" s="6">
        <v>0</v>
      </c>
      <c r="F20" s="6">
        <v>0</v>
      </c>
      <c r="G20" s="6">
        <v>0</v>
      </c>
      <c r="H20" s="6">
        <f t="shared" ref="H20:H23" si="5">L20*M20</f>
        <v>0</v>
      </c>
      <c r="I20" s="6">
        <v>0</v>
      </c>
      <c r="J20" s="1">
        <v>0.9</v>
      </c>
      <c r="K20" s="1">
        <f t="shared" si="2"/>
        <v>0</v>
      </c>
      <c r="L20" s="1">
        <f t="shared" si="3"/>
        <v>0</v>
      </c>
      <c r="M20" s="1">
        <v>0</v>
      </c>
      <c r="N20" s="1" t="e">
        <f t="shared" si="1"/>
        <v>#DIV/0!</v>
      </c>
      <c r="O20" s="1" t="e">
        <f t="shared" si="4"/>
        <v>#DIV/0!</v>
      </c>
    </row>
    <row r="21" spans="2:18" x14ac:dyDescent="0.3">
      <c r="B21" s="7">
        <v>43329</v>
      </c>
      <c r="C21" s="6" t="s">
        <v>59</v>
      </c>
      <c r="D21" s="19" t="s">
        <v>60</v>
      </c>
      <c r="E21" s="6">
        <v>0</v>
      </c>
      <c r="F21" s="6">
        <v>0</v>
      </c>
      <c r="G21" s="6">
        <v>0</v>
      </c>
      <c r="H21" s="6">
        <f t="shared" si="5"/>
        <v>0</v>
      </c>
      <c r="I21" s="6">
        <v>0</v>
      </c>
      <c r="J21" s="1">
        <v>0.9</v>
      </c>
      <c r="K21" s="1">
        <f t="shared" si="2"/>
        <v>0</v>
      </c>
      <c r="L21" s="1">
        <f t="shared" si="3"/>
        <v>0</v>
      </c>
      <c r="M21" s="1">
        <v>12</v>
      </c>
      <c r="N21" s="1" t="e">
        <f t="shared" si="1"/>
        <v>#DIV/0!</v>
      </c>
      <c r="O21" s="1" t="e">
        <f t="shared" si="4"/>
        <v>#DIV/0!</v>
      </c>
    </row>
    <row r="22" spans="2:18" x14ac:dyDescent="0.3">
      <c r="B22" s="7">
        <v>43329</v>
      </c>
      <c r="C22" s="6" t="s">
        <v>61</v>
      </c>
      <c r="D22" s="19" t="s">
        <v>62</v>
      </c>
      <c r="E22" s="6">
        <v>0</v>
      </c>
      <c r="F22" s="6">
        <v>0</v>
      </c>
      <c r="G22" s="6">
        <v>0</v>
      </c>
      <c r="H22" s="6">
        <f t="shared" si="5"/>
        <v>0</v>
      </c>
      <c r="I22" s="6">
        <v>0</v>
      </c>
      <c r="J22" s="1">
        <v>0.9</v>
      </c>
      <c r="K22" s="1">
        <f t="shared" si="2"/>
        <v>0</v>
      </c>
      <c r="L22" s="1">
        <f t="shared" si="3"/>
        <v>0</v>
      </c>
      <c r="M22" s="1">
        <v>12</v>
      </c>
      <c r="N22" s="1" t="e">
        <f t="shared" si="1"/>
        <v>#DIV/0!</v>
      </c>
      <c r="O22" s="1" t="e">
        <f t="shared" si="4"/>
        <v>#DIV/0!</v>
      </c>
    </row>
    <row r="23" spans="2:18" x14ac:dyDescent="0.3">
      <c r="B23" s="7">
        <v>43329</v>
      </c>
      <c r="C23" s="6" t="s">
        <v>63</v>
      </c>
      <c r="D23" s="19" t="s">
        <v>64</v>
      </c>
      <c r="E23" s="6">
        <v>1</v>
      </c>
      <c r="F23" s="6">
        <v>0</v>
      </c>
      <c r="G23" s="6">
        <v>16</v>
      </c>
      <c r="H23" s="6">
        <f t="shared" si="5"/>
        <v>11</v>
      </c>
      <c r="I23" s="6">
        <v>0</v>
      </c>
      <c r="J23" s="1">
        <v>0.9</v>
      </c>
      <c r="K23" s="1">
        <f t="shared" si="2"/>
        <v>0.9</v>
      </c>
      <c r="L23" s="1">
        <f t="shared" si="3"/>
        <v>1</v>
      </c>
      <c r="M23" s="1">
        <v>11</v>
      </c>
      <c r="N23" s="1" t="e">
        <f t="shared" si="1"/>
        <v>#DIV/0!</v>
      </c>
      <c r="O23" s="1" t="e">
        <f t="shared" si="4"/>
        <v>#DIV/0!</v>
      </c>
      <c r="R23" s="20"/>
    </row>
    <row r="24" spans="2:18" x14ac:dyDescent="0.3">
      <c r="E24" s="2">
        <f>SUM(E5:E23)</f>
        <v>424</v>
      </c>
      <c r="F24" s="2">
        <f>SUM(F5:F23)</f>
        <v>25</v>
      </c>
      <c r="G24" s="2">
        <f t="shared" ref="G24:H24" si="6">SUM(G5:G23)</f>
        <v>1482</v>
      </c>
      <c r="H24" s="2">
        <f t="shared" si="6"/>
        <v>3958</v>
      </c>
      <c r="I24" s="2">
        <f>SUM(I5:I23)</f>
        <v>693.17000000000007</v>
      </c>
    </row>
    <row r="25" spans="2:18" x14ac:dyDescent="0.3">
      <c r="B25" s="23" t="s">
        <v>7</v>
      </c>
      <c r="C25" s="24"/>
      <c r="D25" s="24"/>
      <c r="E25" s="24"/>
      <c r="F25" s="24"/>
      <c r="G25" s="24"/>
      <c r="H25" s="25"/>
      <c r="J25" s="23" t="s">
        <v>17</v>
      </c>
      <c r="K25" s="24"/>
      <c r="L25" s="24"/>
      <c r="M25" s="24"/>
      <c r="N25" s="24"/>
      <c r="O25" s="24"/>
      <c r="P25" s="25"/>
    </row>
    <row r="26" spans="2:18" x14ac:dyDescent="0.3">
      <c r="B26" s="23" t="s">
        <v>15</v>
      </c>
      <c r="C26" s="24"/>
      <c r="D26" s="24"/>
      <c r="E26" s="24"/>
      <c r="F26" s="24"/>
      <c r="G26" s="24"/>
      <c r="H26" s="25"/>
      <c r="J26" s="1" t="s">
        <v>8</v>
      </c>
      <c r="K26" s="1" t="s">
        <v>9</v>
      </c>
      <c r="L26" s="1" t="s">
        <v>10</v>
      </c>
      <c r="M26" s="1" t="s">
        <v>12</v>
      </c>
      <c r="N26" s="1" t="s">
        <v>70</v>
      </c>
      <c r="O26" s="1" t="s">
        <v>35</v>
      </c>
    </row>
    <row r="27" spans="2:18" x14ac:dyDescent="0.3">
      <c r="B27" s="23" t="s">
        <v>16</v>
      </c>
      <c r="C27" s="24"/>
      <c r="D27" s="24"/>
      <c r="E27" s="24"/>
      <c r="F27" s="24"/>
      <c r="G27" s="24"/>
      <c r="H27" s="25"/>
      <c r="J27" s="3">
        <v>43329</v>
      </c>
      <c r="K27" s="1">
        <f>E24</f>
        <v>424</v>
      </c>
      <c r="L27" s="1">
        <f>SUM(F5:F18)</f>
        <v>25</v>
      </c>
      <c r="M27" s="1">
        <f>H24</f>
        <v>3958</v>
      </c>
      <c r="N27" s="1">
        <f>M27/L27</f>
        <v>158.32</v>
      </c>
      <c r="O27" s="1">
        <f>ROUND(N27,2)</f>
        <v>158.32</v>
      </c>
    </row>
    <row r="28" spans="2:18" x14ac:dyDescent="0.3">
      <c r="B28" s="1" t="s">
        <v>0</v>
      </c>
      <c r="C28" s="1" t="s">
        <v>65</v>
      </c>
      <c r="D28" s="15" t="s">
        <v>66</v>
      </c>
      <c r="E28" s="1" t="s">
        <v>67</v>
      </c>
      <c r="F28" s="6" t="s">
        <v>68</v>
      </c>
      <c r="G28" s="1" t="s">
        <v>1</v>
      </c>
      <c r="H28" s="1" t="s">
        <v>69</v>
      </c>
    </row>
    <row r="29" spans="2:18" x14ac:dyDescent="0.3">
      <c r="B29" s="6" t="s">
        <v>18</v>
      </c>
      <c r="C29" s="1"/>
      <c r="D29" s="15">
        <v>10</v>
      </c>
      <c r="E29" s="1">
        <v>2</v>
      </c>
      <c r="F29" s="1">
        <v>111</v>
      </c>
      <c r="G29" s="1"/>
      <c r="H29" s="1"/>
    </row>
    <row r="30" spans="2:18" x14ac:dyDescent="0.3">
      <c r="B30" s="6" t="s">
        <v>36</v>
      </c>
      <c r="C30" s="1"/>
      <c r="D30" s="15"/>
      <c r="E30" s="1"/>
      <c r="F30" s="1"/>
      <c r="G30" s="1"/>
      <c r="H30" s="1"/>
    </row>
    <row r="31" spans="2:18" x14ac:dyDescent="0.3">
      <c r="B31" s="6" t="s">
        <v>37</v>
      </c>
      <c r="C31" s="1"/>
      <c r="D31" s="15"/>
      <c r="E31" s="1"/>
      <c r="F31" s="1"/>
      <c r="G31" s="1"/>
      <c r="H31" s="1"/>
    </row>
    <row r="32" spans="2:18" x14ac:dyDescent="0.2">
      <c r="B32" s="9" t="s">
        <v>38</v>
      </c>
      <c r="C32" s="1"/>
      <c r="D32" s="15"/>
      <c r="E32" s="1"/>
      <c r="F32" s="1"/>
      <c r="G32" s="1"/>
      <c r="H32" s="1"/>
    </row>
    <row r="33" spans="2:8" x14ac:dyDescent="0.15">
      <c r="B33" s="10" t="s">
        <v>39</v>
      </c>
      <c r="C33" s="1"/>
      <c r="D33" s="15"/>
      <c r="E33" s="1"/>
      <c r="F33" s="1"/>
      <c r="G33" s="1"/>
      <c r="H33" s="1"/>
    </row>
    <row r="34" spans="2:8" x14ac:dyDescent="0.2">
      <c r="B34" s="8" t="s">
        <v>22</v>
      </c>
      <c r="C34" s="1"/>
      <c r="D34" s="15"/>
      <c r="E34" s="1"/>
      <c r="F34" s="1"/>
      <c r="G34" s="1"/>
      <c r="H34" s="1"/>
    </row>
    <row r="35" spans="2:8" x14ac:dyDescent="0.2">
      <c r="B35" s="9" t="s">
        <v>40</v>
      </c>
      <c r="C35" s="1"/>
      <c r="D35" s="15"/>
      <c r="E35" s="1"/>
      <c r="F35" s="1"/>
      <c r="G35" s="1"/>
      <c r="H35" s="1"/>
    </row>
    <row r="36" spans="2:8" x14ac:dyDescent="0.2">
      <c r="B36" s="9" t="s">
        <v>45</v>
      </c>
      <c r="C36" s="1"/>
      <c r="D36" s="15"/>
      <c r="E36" s="1"/>
      <c r="F36" s="1"/>
      <c r="G36" s="1"/>
      <c r="H36" s="1"/>
    </row>
    <row r="37" spans="2:8" x14ac:dyDescent="0.2">
      <c r="B37" s="9" t="s">
        <v>47</v>
      </c>
      <c r="C37" s="1"/>
      <c r="D37" s="15"/>
      <c r="E37" s="1"/>
      <c r="F37" s="1"/>
      <c r="G37" s="1"/>
      <c r="H37" s="1"/>
    </row>
    <row r="38" spans="2:8" x14ac:dyDescent="0.2">
      <c r="B38" s="9" t="s">
        <v>49</v>
      </c>
      <c r="C38" s="1"/>
      <c r="D38" s="15"/>
      <c r="E38" s="1"/>
      <c r="F38" s="1"/>
      <c r="G38" s="1"/>
      <c r="H38" s="1"/>
    </row>
    <row r="39" spans="2:8" x14ac:dyDescent="0.3">
      <c r="B39" s="6" t="s">
        <v>24</v>
      </c>
      <c r="C39" s="1"/>
      <c r="D39" s="15"/>
      <c r="E39" s="1"/>
      <c r="F39" s="1"/>
      <c r="G39" s="1"/>
      <c r="H39" s="1"/>
    </row>
    <row r="40" spans="2:8" x14ac:dyDescent="0.15">
      <c r="B40" s="10" t="s">
        <v>51</v>
      </c>
      <c r="C40" s="1"/>
      <c r="D40" s="15"/>
      <c r="E40" s="1"/>
      <c r="F40" s="1"/>
      <c r="G40" s="1"/>
      <c r="H40" s="1"/>
    </row>
    <row r="41" spans="2:8" x14ac:dyDescent="0.2">
      <c r="B41" s="9" t="s">
        <v>52</v>
      </c>
      <c r="C41" s="1"/>
      <c r="D41" s="15"/>
      <c r="E41" s="1"/>
      <c r="F41" s="1"/>
      <c r="G41" s="1"/>
      <c r="H41" s="1"/>
    </row>
    <row r="42" spans="2:8" x14ac:dyDescent="0.3">
      <c r="B42" s="6" t="s">
        <v>25</v>
      </c>
      <c r="C42" s="1"/>
      <c r="D42" s="15"/>
      <c r="E42" s="1"/>
      <c r="F42" s="1"/>
      <c r="G42" s="1"/>
      <c r="H42" s="1"/>
    </row>
    <row r="43" spans="2:8" x14ac:dyDescent="0.3">
      <c r="B43" s="6" t="s">
        <v>55</v>
      </c>
      <c r="C43" s="1"/>
      <c r="D43" s="15"/>
      <c r="E43" s="1"/>
      <c r="F43" s="1"/>
      <c r="G43" s="1"/>
      <c r="H43" s="1"/>
    </row>
    <row r="44" spans="2:8" x14ac:dyDescent="0.3">
      <c r="B44" s="6" t="s">
        <v>57</v>
      </c>
      <c r="C44" s="1"/>
      <c r="D44" s="15"/>
      <c r="E44" s="1"/>
      <c r="F44" s="1"/>
      <c r="G44" s="1"/>
      <c r="H44" s="1"/>
    </row>
    <row r="45" spans="2:8" x14ac:dyDescent="0.3">
      <c r="B45" s="6" t="s">
        <v>59</v>
      </c>
      <c r="C45" s="1"/>
      <c r="D45" s="15"/>
      <c r="E45" s="1"/>
      <c r="F45" s="1"/>
      <c r="G45" s="1"/>
      <c r="H45" s="1"/>
    </row>
    <row r="46" spans="2:8" x14ac:dyDescent="0.3">
      <c r="B46" s="6" t="s">
        <v>61</v>
      </c>
      <c r="C46" s="1"/>
      <c r="D46" s="15"/>
      <c r="E46" s="1"/>
      <c r="F46" s="1"/>
      <c r="G46" s="1"/>
      <c r="H46" s="1"/>
    </row>
    <row r="47" spans="2:8" x14ac:dyDescent="0.3">
      <c r="B47" s="6" t="s">
        <v>63</v>
      </c>
      <c r="C47" s="1"/>
      <c r="D47" s="15"/>
      <c r="E47" s="1"/>
      <c r="F47" s="1"/>
      <c r="G47" s="1"/>
      <c r="H47" s="1"/>
    </row>
    <row r="48" spans="2:8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</sheetData>
  <mergeCells count="7">
    <mergeCell ref="J25:P25"/>
    <mergeCell ref="B25:H25"/>
    <mergeCell ref="B27:H27"/>
    <mergeCell ref="B26:H26"/>
    <mergeCell ref="B1:O1"/>
    <mergeCell ref="B2:O2"/>
    <mergeCell ref="B3:O3"/>
  </mergeCells>
  <phoneticPr fontId="1" type="noConversion"/>
  <hyperlinks>
    <hyperlink ref="D6" r:id="rId1" xr:uid="{7C5CA89A-5B5E-4B45-BFA7-E9D77C91FF28}"/>
    <hyperlink ref="D7" r:id="rId2" xr:uid="{823BBAE5-391D-445D-914C-6CFB79BED256}"/>
    <hyperlink ref="D9" r:id="rId3" xr:uid="{173C9DC9-7E36-495B-9974-0D2AEF3204D6}"/>
    <hyperlink ref="D11" r:id="rId4" xr:uid="{E60679C2-9846-436D-A7E9-4A215060171E}"/>
    <hyperlink ref="D12" r:id="rId5" xr:uid="{3C5FACA7-C4BF-4EC0-A61C-FDB52D9893E9}"/>
    <hyperlink ref="D13" r:id="rId6" xr:uid="{3C746A1A-597E-4E09-AD58-A88B5D09D80B}"/>
    <hyperlink ref="D14" r:id="rId7" xr:uid="{B445300D-BCD4-432C-B89E-71EA577D860D}"/>
    <hyperlink ref="D16" r:id="rId8" xr:uid="{24D4294B-B0A3-4A4A-9E4F-AE96700ECED7}"/>
    <hyperlink ref="D17" r:id="rId9" xr:uid="{96046CC4-C62E-41FF-80AE-8715D1611783}"/>
    <hyperlink ref="D19" r:id="rId10" xr:uid="{4601D119-D860-444F-AFA4-15102A8A8132}"/>
    <hyperlink ref="D20" r:id="rId11" xr:uid="{61EF376B-43E1-4F08-B3EE-C330F9D48566}"/>
    <hyperlink ref="D21" r:id="rId12" xr:uid="{3F6321DA-8D9A-4B8E-991D-FAD418FECE85}"/>
    <hyperlink ref="D22" r:id="rId13" xr:uid="{65A29E29-8007-4706-ACC6-27F31E6999A2}"/>
    <hyperlink ref="D23" r:id="rId14" xr:uid="{A543B3BF-6DC0-41FA-889C-FD2C33D9440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生产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2018-09-07T11:06:33Z</dcterms:modified>
</cp:coreProperties>
</file>