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package.core-properties+xml" PartName="/docProps/core0.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Core" Target="docProps/core0.xml" Type="http://schemas.openxmlformats.org/officedocument/2006/relationships/metadata/core-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work\竞赛\大创\大创数据\"/>
    </mc:Choice>
  </mc:AlternateContent>
  <xr:revisionPtr revIDLastSave="0" documentId="13_ncr:1_{C228283D-E3D1-4053-B927-84D4B498EEF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2" i="1"/>
  <c r="M3" i="1"/>
  <c r="L3" i="1"/>
  <c r="L7" i="1"/>
  <c r="M6" i="1"/>
  <c r="M7" i="1"/>
  <c r="M15" i="1"/>
  <c r="M14" i="1"/>
  <c r="M13" i="1"/>
  <c r="M18" i="1"/>
  <c r="M21" i="1"/>
  <c r="M20" i="1"/>
  <c r="M23" i="1"/>
  <c r="M27" i="1"/>
  <c r="L33" i="1"/>
  <c r="M38" i="1"/>
  <c r="M30" i="1"/>
  <c r="M31" i="1"/>
  <c r="M32" i="1"/>
  <c r="M33" i="1"/>
  <c r="M34" i="1"/>
  <c r="M35" i="1"/>
  <c r="M29" i="1"/>
  <c r="M40" i="1"/>
  <c r="L40" i="1"/>
  <c r="M42" i="1"/>
  <c r="M46" i="1"/>
  <c r="L51" i="1"/>
  <c r="M53" i="1"/>
  <c r="M54" i="1"/>
  <c r="M49" i="1"/>
  <c r="M50" i="1"/>
  <c r="M51" i="1"/>
  <c r="M48" i="1"/>
  <c r="M59" i="1"/>
  <c r="M58" i="1"/>
  <c r="L59" i="1"/>
  <c r="M64" i="1"/>
  <c r="L64" i="1"/>
  <c r="M70" i="1"/>
  <c r="M69" i="1"/>
  <c r="M71" i="1"/>
  <c r="M80" i="1"/>
  <c r="M79" i="1"/>
  <c r="M77" i="1"/>
  <c r="L77" i="1"/>
  <c r="M83" i="1"/>
  <c r="M82" i="1"/>
  <c r="L83" i="1"/>
  <c r="M92" i="1"/>
  <c r="M91" i="1"/>
  <c r="M89" i="1"/>
  <c r="M87" i="1"/>
  <c r="L87" i="1"/>
  <c r="L95" i="1"/>
  <c r="M95" i="1"/>
  <c r="M97" i="1"/>
  <c r="M100" i="1"/>
  <c r="M99" i="1"/>
  <c r="M103" i="1"/>
  <c r="M104" i="1"/>
  <c r="M106" i="1"/>
  <c r="M109" i="1"/>
  <c r="M112" i="1"/>
  <c r="M113" i="1"/>
  <c r="M116" i="1"/>
  <c r="M119" i="1"/>
  <c r="M121" i="1"/>
  <c r="M123" i="1"/>
  <c r="M126" i="1"/>
  <c r="M127" i="1"/>
  <c r="L129" i="1"/>
  <c r="M129" i="1"/>
  <c r="L132" i="1"/>
  <c r="M133" i="1"/>
  <c r="M132" i="1"/>
  <c r="L135" i="1"/>
  <c r="L138" i="1"/>
  <c r="M136" i="1"/>
  <c r="M137" i="1"/>
  <c r="M138" i="1"/>
  <c r="M139" i="1"/>
  <c r="M135" i="1"/>
  <c r="M143" i="1"/>
  <c r="M4" i="1"/>
  <c r="M5" i="1"/>
  <c r="M8" i="1"/>
  <c r="M9" i="1"/>
  <c r="M10" i="1"/>
  <c r="M11" i="1"/>
  <c r="M12" i="1"/>
  <c r="M16" i="1"/>
  <c r="M17" i="1"/>
  <c r="M19" i="1"/>
  <c r="M22" i="1"/>
  <c r="M24" i="1"/>
  <c r="M25" i="1"/>
  <c r="M26" i="1"/>
  <c r="M28" i="1"/>
  <c r="M36" i="1"/>
  <c r="M37" i="1"/>
  <c r="M39" i="1"/>
  <c r="M41" i="1"/>
  <c r="M43" i="1"/>
  <c r="M44" i="1"/>
  <c r="M45" i="1"/>
  <c r="M47" i="1"/>
  <c r="M52" i="1"/>
  <c r="M55" i="1"/>
  <c r="M56" i="1"/>
  <c r="M57" i="1"/>
  <c r="M60" i="1"/>
  <c r="M61" i="1"/>
  <c r="M62" i="1"/>
  <c r="M63" i="1"/>
  <c r="M65" i="1"/>
  <c r="M66" i="1"/>
  <c r="M67" i="1"/>
  <c r="M68" i="1"/>
  <c r="M72" i="1"/>
  <c r="M73" i="1"/>
  <c r="M74" i="1"/>
  <c r="M75" i="1"/>
  <c r="M76" i="1"/>
  <c r="M78" i="1"/>
  <c r="M81" i="1"/>
  <c r="M84" i="1"/>
  <c r="M85" i="1"/>
  <c r="M86" i="1"/>
  <c r="M88" i="1"/>
  <c r="M90" i="1"/>
  <c r="M93" i="1"/>
  <c r="M94" i="1"/>
  <c r="M96" i="1"/>
  <c r="M98" i="1"/>
  <c r="M101" i="1"/>
  <c r="M102" i="1"/>
  <c r="M105" i="1"/>
  <c r="M107" i="1"/>
  <c r="M108" i="1"/>
  <c r="M110" i="1"/>
  <c r="M111" i="1"/>
  <c r="M114" i="1"/>
  <c r="M115" i="1"/>
  <c r="M117" i="1"/>
  <c r="M118" i="1"/>
  <c r="M120" i="1"/>
  <c r="M122" i="1"/>
  <c r="M124" i="1"/>
  <c r="M125" i="1"/>
  <c r="M128" i="1"/>
  <c r="M130" i="1"/>
  <c r="M131" i="1"/>
  <c r="M134" i="1"/>
  <c r="M140" i="1"/>
  <c r="M141" i="1"/>
  <c r="M142" i="1"/>
  <c r="M144" i="1"/>
  <c r="M2" i="1"/>
  <c r="L4" i="1"/>
  <c r="L5" i="1"/>
  <c r="L6" i="1"/>
  <c r="L8" i="1"/>
  <c r="L9" i="1"/>
  <c r="L10" i="1"/>
  <c r="L11" i="1"/>
  <c r="L12" i="1"/>
  <c r="L13" i="1"/>
  <c r="L14" i="1"/>
  <c r="L15" i="1"/>
  <c r="L16" i="1"/>
  <c r="L17" i="1"/>
  <c r="L18" i="1"/>
  <c r="L19" i="1"/>
  <c r="L20" i="1"/>
  <c r="L21" i="1"/>
  <c r="L22" i="1"/>
  <c r="L23" i="1"/>
  <c r="L24" i="1"/>
  <c r="L25" i="1"/>
  <c r="L26" i="1"/>
  <c r="L27" i="1"/>
  <c r="L28" i="1"/>
  <c r="L29" i="1"/>
  <c r="L30" i="1"/>
  <c r="L31" i="1"/>
  <c r="L32" i="1"/>
  <c r="L34" i="1"/>
  <c r="L35" i="1"/>
  <c r="L36" i="1"/>
  <c r="L37" i="1"/>
  <c r="L38" i="1"/>
  <c r="L39" i="1"/>
  <c r="L41" i="1"/>
  <c r="L42" i="1"/>
  <c r="L43" i="1"/>
  <c r="L44" i="1"/>
  <c r="L45" i="1"/>
  <c r="L46" i="1"/>
  <c r="L47" i="1"/>
  <c r="L48" i="1"/>
  <c r="L49" i="1"/>
  <c r="L50" i="1"/>
  <c r="L52" i="1"/>
  <c r="L53" i="1"/>
  <c r="L54" i="1"/>
  <c r="L55" i="1"/>
  <c r="L56" i="1"/>
  <c r="L57" i="1"/>
  <c r="L58" i="1"/>
  <c r="L60" i="1"/>
  <c r="L61" i="1"/>
  <c r="L62" i="1"/>
  <c r="L63" i="1"/>
  <c r="L65" i="1"/>
  <c r="L66" i="1"/>
  <c r="L67" i="1"/>
  <c r="L68" i="1"/>
  <c r="L69" i="1"/>
  <c r="L70" i="1"/>
  <c r="L71" i="1"/>
  <c r="L72" i="1"/>
  <c r="L73" i="1"/>
  <c r="L74" i="1"/>
  <c r="L75" i="1"/>
  <c r="L76" i="1"/>
  <c r="L78" i="1"/>
  <c r="L79" i="1"/>
  <c r="L80" i="1"/>
  <c r="L81" i="1"/>
  <c r="L82" i="1"/>
  <c r="L84" i="1"/>
  <c r="L85" i="1"/>
  <c r="L86" i="1"/>
  <c r="L88" i="1"/>
  <c r="L89" i="1"/>
  <c r="L90" i="1"/>
  <c r="L91" i="1"/>
  <c r="L92" i="1"/>
  <c r="L93" i="1"/>
  <c r="L94"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30" i="1"/>
  <c r="L131" i="1"/>
  <c r="L133" i="1"/>
  <c r="L134" i="1"/>
  <c r="L136" i="1"/>
  <c r="L137" i="1"/>
  <c r="L139" i="1"/>
  <c r="L140" i="1"/>
  <c r="L141" i="1"/>
  <c r="L142" i="1"/>
  <c r="L143" i="1"/>
  <c r="L144" i="1"/>
  <c r="L2" i="1"/>
  <c r="D27" i="1"/>
  <c r="D7" i="1"/>
  <c r="C138" i="1"/>
  <c r="C135" i="1"/>
  <c r="C132" i="1"/>
  <c r="C129" i="1"/>
  <c r="C95" i="1"/>
  <c r="C87" i="1"/>
  <c r="C83" i="1"/>
  <c r="C77" i="1"/>
  <c r="C64" i="1"/>
  <c r="C59" i="1"/>
  <c r="C51" i="1"/>
  <c r="C40" i="1"/>
  <c r="C33" i="1"/>
  <c r="C7" i="1"/>
  <c r="C3" i="1"/>
  <c r="D3" i="1"/>
  <c r="D4" i="1"/>
  <c r="D5" i="1"/>
  <c r="D8" i="1"/>
  <c r="D9" i="1"/>
  <c r="D10" i="1"/>
  <c r="D13" i="1"/>
  <c r="D14" i="1"/>
  <c r="D15" i="1"/>
  <c r="D16" i="1"/>
  <c r="D17" i="1"/>
  <c r="D18" i="1"/>
  <c r="D19" i="1"/>
  <c r="D20" i="1"/>
  <c r="D21" i="1"/>
  <c r="D23" i="1"/>
  <c r="D25" i="1"/>
  <c r="D26" i="1"/>
  <c r="D28" i="1"/>
  <c r="D30" i="1"/>
  <c r="D31" i="1"/>
  <c r="D32" i="1"/>
  <c r="D33" i="1"/>
  <c r="D34" i="1"/>
  <c r="D35" i="1"/>
  <c r="D36" i="1"/>
  <c r="D37" i="1"/>
  <c r="D38" i="1"/>
  <c r="D39" i="1"/>
  <c r="D40" i="1"/>
  <c r="D43" i="1"/>
  <c r="D44" i="1"/>
  <c r="D45" i="1"/>
  <c r="D46" i="1"/>
  <c r="D47" i="1"/>
  <c r="D48" i="1"/>
  <c r="D50" i="1"/>
  <c r="D51" i="1"/>
  <c r="D52" i="1"/>
  <c r="D54" i="1"/>
  <c r="D55" i="1"/>
  <c r="D56" i="1"/>
  <c r="D57" i="1"/>
  <c r="D58" i="1"/>
  <c r="D60" i="1"/>
  <c r="D61" i="1"/>
  <c r="D62" i="1"/>
  <c r="D63" i="1"/>
  <c r="D64" i="1"/>
  <c r="D68" i="1"/>
  <c r="D69" i="1"/>
  <c r="D70" i="1"/>
  <c r="D71" i="1"/>
  <c r="D72" i="1"/>
  <c r="D73" i="1"/>
  <c r="D74" i="1"/>
  <c r="D75" i="1"/>
  <c r="D76" i="1"/>
  <c r="D77" i="1"/>
  <c r="D78" i="1"/>
  <c r="D79" i="1"/>
  <c r="D80" i="1"/>
  <c r="D81" i="1"/>
  <c r="D82" i="1"/>
  <c r="D83" i="1"/>
  <c r="D84" i="1"/>
  <c r="D85" i="1"/>
  <c r="D87" i="1"/>
  <c r="D88" i="1"/>
  <c r="D90" i="1"/>
  <c r="D91" i="1"/>
  <c r="D92" i="1"/>
  <c r="D94" i="1"/>
  <c r="D95" i="1"/>
  <c r="D96" i="1"/>
  <c r="D98" i="1"/>
  <c r="D99" i="1"/>
  <c r="D100" i="1"/>
  <c r="D101" i="1"/>
  <c r="D102" i="1"/>
  <c r="D103" i="1"/>
  <c r="D104" i="1"/>
  <c r="D105" i="1"/>
  <c r="D106" i="1"/>
  <c r="D107" i="1"/>
  <c r="D108" i="1"/>
  <c r="D109" i="1"/>
  <c r="D110" i="1"/>
  <c r="D111" i="1"/>
  <c r="D112" i="1"/>
  <c r="D114" i="1"/>
  <c r="D115" i="1"/>
  <c r="D117" i="1"/>
  <c r="D118" i="1"/>
  <c r="D119" i="1"/>
  <c r="D120" i="1"/>
  <c r="D121" i="1"/>
  <c r="D122" i="1"/>
  <c r="D123" i="1"/>
  <c r="D124" i="1"/>
  <c r="D125" i="1"/>
  <c r="D126" i="1"/>
  <c r="D127" i="1"/>
  <c r="D130" i="1"/>
  <c r="D131" i="1"/>
  <c r="D134" i="1"/>
  <c r="D136" i="1"/>
  <c r="D137" i="1"/>
  <c r="D139" i="1"/>
  <c r="D140" i="1"/>
  <c r="D141" i="1"/>
  <c r="D143" i="1"/>
  <c r="D144" i="1"/>
  <c r="C4" i="1"/>
  <c r="C5" i="1"/>
  <c r="C6" i="1"/>
  <c r="C8" i="1"/>
  <c r="C9" i="1"/>
  <c r="C10" i="1"/>
  <c r="C11" i="1"/>
  <c r="C12" i="1"/>
  <c r="C13" i="1"/>
  <c r="C14" i="1"/>
  <c r="C15" i="1"/>
  <c r="C16" i="1"/>
  <c r="C17" i="1"/>
  <c r="C18" i="1"/>
  <c r="C19" i="1"/>
  <c r="C20" i="1"/>
  <c r="C21" i="1"/>
  <c r="C22" i="1"/>
  <c r="C23" i="1"/>
  <c r="C24" i="1"/>
  <c r="C25" i="1"/>
  <c r="C26" i="1"/>
  <c r="C27" i="1"/>
  <c r="C28" i="1"/>
  <c r="C29" i="1"/>
  <c r="C30" i="1"/>
  <c r="C31" i="1"/>
  <c r="C32" i="1"/>
  <c r="C34" i="1"/>
  <c r="C35" i="1"/>
  <c r="C36" i="1"/>
  <c r="C37" i="1"/>
  <c r="C38" i="1"/>
  <c r="C39" i="1"/>
  <c r="C41" i="1"/>
  <c r="C42" i="1"/>
  <c r="C43" i="1"/>
  <c r="C44" i="1"/>
  <c r="C45" i="1"/>
  <c r="C46" i="1"/>
  <c r="C47" i="1"/>
  <c r="C48" i="1"/>
  <c r="C49" i="1"/>
  <c r="C50" i="1"/>
  <c r="C52" i="1"/>
  <c r="C53" i="1"/>
  <c r="C54" i="1"/>
  <c r="C55" i="1"/>
  <c r="C56" i="1"/>
  <c r="C57" i="1"/>
  <c r="C58" i="1"/>
  <c r="C60" i="1"/>
  <c r="C61" i="1"/>
  <c r="C62" i="1"/>
  <c r="C63" i="1"/>
  <c r="C65" i="1"/>
  <c r="C66" i="1"/>
  <c r="C67" i="1"/>
  <c r="C68" i="1"/>
  <c r="C69" i="1"/>
  <c r="C70" i="1"/>
  <c r="C71" i="1"/>
  <c r="C72" i="1"/>
  <c r="C73" i="1"/>
  <c r="C74" i="1"/>
  <c r="C75" i="1"/>
  <c r="C76" i="1"/>
  <c r="C78" i="1"/>
  <c r="C79" i="1"/>
  <c r="C80" i="1"/>
  <c r="C81" i="1"/>
  <c r="C82" i="1"/>
  <c r="C84" i="1"/>
  <c r="C85" i="1"/>
  <c r="C86" i="1"/>
  <c r="C88" i="1"/>
  <c r="C89" i="1"/>
  <c r="C90" i="1"/>
  <c r="C91" i="1"/>
  <c r="C92" i="1"/>
  <c r="C93" i="1"/>
  <c r="C94"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30" i="1"/>
  <c r="C131" i="1"/>
  <c r="C133" i="1"/>
  <c r="C134" i="1"/>
  <c r="C136" i="1"/>
  <c r="C137" i="1"/>
  <c r="C139" i="1"/>
  <c r="C140" i="1"/>
  <c r="C141" i="1"/>
  <c r="C142" i="1"/>
  <c r="C143" i="1"/>
  <c r="C144" i="1"/>
  <c r="D2" i="1"/>
  <c r="C2" i="1"/>
</calcChain>
</file>

<file path=xl/sharedStrings.xml><?xml version="1.0" encoding="utf-8"?>
<sst xmlns="http://schemas.openxmlformats.org/spreadsheetml/2006/main" count="1328" uniqueCount="290">
  <si>
    <t>name</t>
  </si>
  <si>
    <t>salary</t>
  </si>
  <si>
    <t>city</t>
  </si>
  <si>
    <t>area</t>
  </si>
  <si>
    <t>exp</t>
  </si>
  <si>
    <t>degree</t>
  </si>
  <si>
    <t>detail</t>
  </si>
  <si>
    <t/>
  </si>
  <si>
    <t>人力资源专员</t>
  </si>
  <si>
    <t>6千-8千</t>
  </si>
  <si>
    <t>北京</t>
  </si>
  <si>
    <t>丰台区</t>
  </si>
  <si>
    <t>1-3年</t>
  </si>
  <si>
    <t>大专</t>
  </si>
  <si>
    <t>职位描述薪酬福利员工关系招聘岗位职责：
1、根据公司战略目标完成部门人力资源规划，部门年度人力预算、岗位编制设置及岗位说明梳理工作；
2、根据部门年度招聘计划，进行人员招聘工作，包括岗位发布、简历筛选、面试沟通、资料提报等；
3、建立部门人才储备库，并及时进行更新维护、提报；
4、负责部门员工的入职、转正、转岗、离职手续办理；
5、协助部门负责人完成员工的绩效面谈并提供绩效指导，及考核体系不断更新完善；
6、负责部门培训需求收集、计划整理及报批后的实施工作，更新完善根据部门年度培训计划；
7、掌握部门业务模式，发现问题并及时与相关人员进行沟通提出解决方案；
8、领导安排的其他工作。
任职要求：
1、统招专科及以上学历，人力资源、管理学及其他专业；
2、2年以上HRBP工作经验者或人事专员工作经验者优先；
3、性格开朗，较强的沟通表达能力，善于发现问题并进行沟通解决；
4、较强的执行能力和应变能力，能及时接受领导指示并快速回应及执行；
5、有较强的适应能力及团队合作意识，能快速能入团队并开展工作。</t>
  </si>
  <si>
    <t>1万-1.5万</t>
  </si>
  <si>
    <t>海淀区</t>
  </si>
  <si>
    <t>3-5年</t>
  </si>
  <si>
    <t>本科</t>
  </si>
  <si>
    <t>职位描述HRBP 工作内容： 1.负责关键岗位的招聘工作，快速理解岗位要求，并能独立进行岗位的搜索和匹配工作； 2.为团队的发展提供支持，承担HRBP职能，为团队发展也业务提供人力支持工作； 3.协助公司培训工作的设计，协助组织和具体跟进工作，逐步搭建公司的培训体系； 4.协助公司推动文化和公司氛围的建设和业务的发展； 5.参与人力部门的日常工作及年度项目工作； 
 任职要求： 1.统招本科及以上学历，3年以上人力资源工作经验； 2.具备优秀的招聘能力能力，有医疗器械或医疗科技相关工作经验者优先； 3.熟悉国家相关的人力资源政策，可独立操作社保公积金，工作居住证，人才申报等的处理工作； 4.自我驱动，爱思考，认真负责，积极进取，能承担一定的工作压力，能适应公司快速发展的工作节奏。</t>
  </si>
  <si>
    <t>7千-8千</t>
  </si>
  <si>
    <t>大兴区</t>
  </si>
  <si>
    <t>经验不限</t>
  </si>
  <si>
    <t>职位描述人力资源服务岗位职责： 1.负责公司各招聘网站招聘信息的发布、维护和管理工作 2.负责搜集简历，对简历进行筛选、分类，对通过筛选的人员进行面试安排和通知 3.记录、登记面试结果，对初试通过的人员进行复试安排 4.负责通知通过面试的人员，办理新员工的入职手续 5.协助负责员工的档案管理工作 6.领导交办的其他工作 
 岗位要求： 1. 本科及以上学历，人力资源管理相关专业、有相关工作经验者优先 2. 有人力资源服务行业经验者有限</t>
  </si>
  <si>
    <t>7千-9千</t>
  </si>
  <si>
    <t>职位描述培训员工关系薪酬福利招聘企业文化岗位工作职责：
1.协助上级领导开展人力资源规划工作，参与制定企业人力资源规划方案； 
2.协助完善人力资源制度，制定各岗位的岗位职责； 
3.协助开展日常招聘工作项，执行招聘计划，进行招聘渠道的维护、简历的筛选、参与面试评价以及招聘效果的及时反馈； 
4.协助开展员工关系工作项，执行办理员工的入、转、调、离手续，劳动合同签订与解除，相关劳动合同纠纷事宜； 
5.协助组织与执行公司的培训项，负责检查、监督培训签到情况、考试考核以及结果汇报；
6.协助进行公司员工考勤数据核对、工资与考核数据整理核对并及时上报； 
7.完成领导安排的其他相关工作。
任职条件：
1.统招大专以上学历，人力资源、行政管理等相关专业； 
2.1年以上人力资源相关工作经验，熟悉人力资源各模块，并对期中1到2个有具体实操经验；有物流行业工作者优先考虑； 
3.参与过人力资源管理、劳动法律法规等方面的培训指导，熟悉北京地区或全国其他地区的法律法规现行政策； 
4.积极乐观，工作认真、有一定的承压能力，具体良好的团队协作与人际沟通能力； 
5.会开车、持有相关人力资源证书者优先考虑。</t>
  </si>
  <si>
    <t>9千-1.7万·15薪</t>
  </si>
  <si>
    <t>朝阳区</t>
  </si>
  <si>
    <t>职位描述咨询公司 职责描述: 详细描述主要职责： 1、协助人力资源信息化系统的整体实施建设，协助解决HR各模块业务优化及个性化需求； 2、结合日常业务发展需要，持续对HR系统进行升级 3、维护人力资源应用数据可视化平台 任职要求： 1.信息管理与信息系统、管理类等专业 2、有较强责任心和敬业精神，良好的组织协调能力和沟通能力，较强的分析、解决问题的能力。 3、突出的表达能力。 4.具有一定活动策划能力。 5.具有一定数据分析能力，具备系统性分析思维</t>
  </si>
  <si>
    <t>1万-1.3万</t>
  </si>
  <si>
    <t>职位描述招聘组织发展培训员工关系岗位职责： 1、负责招聘计划，选择招聘渠道，广告发布，简历筛选，面试组织，人员录用等工作； 2、开展新员工入职培训，以及其他培训的组织实施，培训效果反馈； 3、负责员工入职、离职、五险一金等相关工作落实及人力数据统计； 4、劳动合同的签订、续订及职工档案的建立； 5、负责员工福利项工作的开展和落实。 6、其他领导交办工作。 任职资格：   1.本科及以上学历，硕士研究生优先：人力资源管理、工商管理、企业管理等管理类相关专业；    2.1-5年工作经验，有集团企业绩效管理、人工成本管控、子公司管控等工作经验优先；    3.人力资源管理师证书、经济师职称证书等优先。</t>
  </si>
  <si>
    <t>职位描述人力资源岗位职责： 
   1.执行并完善公司人事制度与计划，培训与发展，绩效评估、员工社会保障福利等方面的管理工作；  2. 根据招聘信息，筛选应聘人员简历，并通知初步筛选合格人员参加面试；  3. 负责公司人员的社保、公积金缴纳、基数核定、解答员工疑问等相关工作；  4. 负责员工异动（入职、转正、升降、任命、离职）等手续的办理；建立和维护人事档案、员工花名册，及时更新员工的个人信息及资料；负责公司员工劳动合同的签订、变更、续签和日常管理工作；  5. 完成领导交办的其他工作任务。  任职要求：  1.本科及以上学历，人力资源相关专业优先；  2.从事人力资源工作1年以上，熟悉人力资源管理知识，及国家劳动人事法规、劳动法的基础知识；  3.具有优秀的书面、口头表达能力，较强的沟通领悟能力、判断决策能力、应变能力；  4.吃苦耐劳，工作细致认真，原则性强，有良好的的执行力和职业素养；  5.有强烈的责任感和敬业精神，公平公正、做事严谨，能承受较大的工作压力。</t>
  </si>
  <si>
    <t>1年以下</t>
  </si>
  <si>
    <t>职位描述人力资源管理资料管理岗位职责：1. 行政人事基础工作：如考勤、员工信息、绩效考核，社保公积金、档案，办公用品、宿舍、固定资产管理等相关工作；2. 项目各类业务合同管理跟进，包括签订、费用对账催收、开票送票、系统维护等；
3. 负责劳保用品、工服、常规工作耗材申购、发放、回收及管理工作；4. 负责常用物资申购、验货、出入库及库存管理，各类费用审核、对帐、报销等；5. 完成日常信息沟通传达及催办各种事项，完成上级管理部门以及其他领导交办的工作。任职要求：1.35岁以下，统招大专（含）以上学历，人力资源、财务管理、会计学等相关专业；2.1年以上人事行政或财务相关工作经验；3.熟悉OA协同办公平台系统尤佳；4.沟通协调能力佳，有工作责任心，抗压能力强。</t>
  </si>
  <si>
    <t>职位描述人力资源管理工作内容：电话招聘，帮公司招聘需要的人。  
  薪资待遇：底薪加提成</t>
  </si>
  <si>
    <t>6千-8千·13薪</t>
  </si>
  <si>
    <t>西城区</t>
  </si>
  <si>
    <t>职位描述甲方公司员工关系招聘培训1.岗位职责 （1）负责公司人力资源系统信息维护和更新； （2）协助部门负责人完成人力资源日常管理工作，开展人员招聘、培训、职称评定、人事关系转移等事宜； （3）负责跟踪、落实人力资源年度、月度各类报表/报告； （4）公司领导交办的其他工作。 2.任职条件 （1）具有国家认可（认证）的境内、外高等院校大学本科（含）以上学历，人力资源管理、工商管理或信息管理等专业优先； （2）具有从事人力资源管理相关工作经验，同等条件下，具有专业职称或专业技能证书的优先； （3）熟练运用office软件（word、excel、ppt）及相关技巧，有较强的文字功底，可独立撰写各类报告、方案等； （4）原则上年龄不超过40周岁； （5）沟通协调能力强，认真、负责，具有良好的团队协作精神，执行力强； （6）遵守宪法和法律，具有良好的道德品德和职业操守，无违法违纪记录； （7）共产党员优先； （8）特别优秀者可适当放宽上述条件。</t>
  </si>
  <si>
    <t>职位描述人力资源管理外联SSC  技能要求：  人力资源管理，外联     一.执行人力资源管理体系，掌握人事政策法规       二.人力资源工作       1.与各机构HRBP建立联系       2.办理入职、离职、转正、调动、续签等流程       3.人事系统维护       4.保管人员档案       三.培训工作       四.招聘工作       五.外联工作       六.薪酬核算</t>
  </si>
  <si>
    <t>8千-1万</t>
  </si>
  <si>
    <t>东城区</t>
  </si>
  <si>
    <t>职位描述员工关系招聘1.     重点负责公司员工关系管理、社保公积金管理、考勤管理等工作； 2.     负责员工入职、离职、岗位调动和劳动合同签订等相关办理工作; 3.     建立、维护人事档案，办理和更新劳动合同； 4.     负责协助完成公司员工活动等相关工作 5.     配合部门经理完成其他人力资源工作。 任职要求： 1.      本科及以上学历，人力资源管理、工商管理或相关专业 2.     3-5年相关工作经验 3.     熟练使用办公软件。</t>
  </si>
  <si>
    <t>8千-1.3万</t>
  </si>
  <si>
    <t>硕士</t>
  </si>
  <si>
    <t>职位描述管理经验员工关系薪酬福利培训组织发展招聘综合人力部门HRBP岗位职责： 1、招聘和入职管理：与部门经理和招聘团队合作，编写招聘公告，筛选简历，安排面试，负责办理新员工的入职手续并组织开展入职培训。  2、员工关系管理：作为员工的主要联系人，与员工建立良好的关系，处理员工问题，了解员工需求，提供支持和解决方案。  3、培训和发展管理：协助制定和实施公司的培训和发展计划。  4、绩效管理：协助制定和实施绩效管理计划，包括制定目标、绩效评估、绩效奖励和激励机制，确保员工的绩效得到有效管理和激励。  5、法律合规管理：确保公司符合劳动法和相关法律法规的规定，协助处理劳动纠纷。  6、数据分析和报告：负责收集和分析员工数据，向管理层提供人力资源方面的建议和决策支持。   任职要求：    1、硕士及以上学历优先；    2、人力资源、企业管理、工商管理等相关专业优先；    3、具有良好的学习能力、沟通能力、协调能力和抗压能力，组织纪律性强，注重团队协作；    4、具有良好的道德修养和职业操守，诚实守信，责任心强，擅于发现问题并积极主动推进解决问题。</t>
  </si>
  <si>
    <t>6千-1万</t>
  </si>
  <si>
    <t>职位描述招聘人才寻访高级人才推荐猎头岗位职责：1、针对客户招聘需求，明确人才寻访方向和目标；2、利用有效工具，搜索、筛选候选人；3、与目标候选人沟通，准确传达客户需求，多维度进行评估，完成评估报告；4、候选人成功推荐后的跟踪和服务，促进企业和人选的融合。
任职要求：1、大专以上学历，专业不限；人力资源、心理学、社会学等优先考虑；2、良好的学习和分析判断能力；3、良好的语言表达能力。</t>
  </si>
  <si>
    <t>职位描述OA系统资料管理人力资源管理1、根据医院的人力资源规划及年度工作计划，实施人力资源各模块工作2、确保员工关系相关工作输的及时性、合法性3、确保薪酬绩效、福利准确及时的发放4、确保人力资源信息化系统内医院相关信息维护的及时性、准确性1、依据国家法律法规和地方政策，结合集团管理制度及医院实际情况，协助制定相关人力资源管理制度2、依据医院的组织架构、岗位设置及编制规划，实施医院的人才招聘选拔工作3、负责协助制定或完善医院培训制度，及培训计划的制定、实施和效果评估工作4、协助部门负责人和医院科室主任开展绩效考核管理工作5、负责依据薪酬绩效方案进行薪酬奖金核算及发放6、负责日常从事基础事务和员工劳动关系处理7、负责落实集团及省区人力资源政策，及时报送人力资源报表，起草、收发、保管文件8、负责医院员工人事档案 的日常维护主数据及时更新9、负责人力资源信息化系统的操作10、完成上级领导安排的其他任务</t>
  </si>
  <si>
    <t>无经验</t>
  </si>
  <si>
    <t>职位描述员工关系薪酬福利培训组织发展房地产/建筑招聘岗位职责：  1、负责员工的入职、离职、转正、调动等手续的办理和员工档案信息的更新；  2、负责员工社保的增员、减员、工伤、报销等日常工作；  3、负责统计员工的考勤和核算每月的工资；  4、协助部门建立健全公司的招聘、培训、薪酬、绩效等体系的建设工作；  5、领导交办的其他工作。  任职要求：  1、本科以上学历，人力资源管理相关专业；  2、熟悉了解国家各项人事法规政策；  3、工作认真负责，能够熟练使用office办公软件，  4、具有良好的沟通能力和书写能力。</t>
  </si>
  <si>
    <t>人力专员</t>
  </si>
  <si>
    <t>职位描述招聘猎头经验综合人力部门 【岗位职责】 1、负责公司日常人力工作； 2、负责公司招聘工作； 3、领导交办的临时任务。 
 【我们对你的要求】 1、本科及以上，1年以上工作经验，人力资源管理、工商管理专业优先； 2、热爱人力工作，有明确的职业规划，希望能在人力方面有所发展； 3、具备良好的职业操守，工作细致认真，具有极强的责任心和使命感； 4、具有良好的人际沟通和协调能力，能够与公司其他部门同事做好人力对接工作； 5、具备管理意识，目标感强有自己的想法，可对公司内部存在的人力问题进行分析和建议； ... 【我们可以为你提供】 1、职级工资+绩效奖金+年底激励包 2、五险一金、节日礼品、生日福利、定期体检、员工旅游、部门活动！九洲将为你提供每年不少于1次的涨薪机会，我们希望你既要有梦想，也要有面包； 3、九洲可提供充分的试错平台，有机会接触到人力部门的各类人力工作； 4、晋升机会多，只要您的目标感明确，我们都可以满足； 5、工作环境舒适，各种绿植，你需要的所有办公设备统统为你准备好！公司对所有的小伙伴提供下午茶定时供应，花茶、咖啡、零食、水果、冰箱、微波炉应有尽有； 7、轻松愉悦的工作氛围！公司扁平管理，可以让你轻松融入，给你温暖，教你技能，伴你成长！ ... 我们欢迎能够和我们有共同信念的你加入，迎接挑战、分享成长过程中的痛苦与欢乐！</t>
  </si>
  <si>
    <t>职位描述员工关系岗位职责：1、协助完成入转调离、考勤统计等工作；
2、人事信息系统，人事花名册的录入及维护；3、负责社保公积金相关事宜，协助员工各项福利申请；4、负责协助执行部门其他模块工作；5、完成上级领导安排的其他工作。任职资格：
1、本科学历，人力资源管理、工商管理等专业优先；2、1-2年员工关系工作经验，熟练操作办公软件，SSC经验者优先录取；3、细心踏实，敬业，有责任心；
4、结果导向，具有良好的沟通协调能力、跨部门协作能力；5、离职状态，能立即到岗者优先。</t>
  </si>
  <si>
    <t>职位描述招聘1、根据用人需求，制定招聘计划，按照职位需求进行职位创建、发布、刷新、管理等工作，对招聘情况进行全面管控，有效开展招聘工作；2、对于校园招聘、短期批量招聘、紧急项目需求等项目招聘进行洽谈与沟通，拟定招聘计划及方案，并组织实施；3、对招聘渠道进行开拓和维护，建立人才储备机制，维护企业人才储备库，做好简历管理工作；4、负责员工招聘、入职、离职、调任、升职等手续的办理，各项文档收集整理；5、协同开展新员工入职培训、业务培训，执行培训计划，联系组织外部培训以及培训效果的跟踪、反馈；6、配合完成部门各项临时性工作安排；7、协同维护员工劳动关系，促进和谐人企关系 。任职资格
1、大专以上学历
2、有相关人事经验，优先录取
3、沟通能力强，善于交流，普通话标准
4、团队精神强，做事认真扎实，有原则性</t>
  </si>
  <si>
    <t>职位描述培训管理经验招聘集团公司经验猎头经验岗位职责：1.负责建立公司培训体系及员工能力开发，制定年度培训计划，统筹年度培训工作的开展；2.分析公司人力资源情况，依据人力资源需求组织实施简历筛选、笔试面试、入职手续办理等招聘入职全流程工作；3.负责协助部长起草组织机构、职位编制；结合部门及子公司情况，协助部长完成干部的选拔、聘用、配置等工作4.根据公司发展规划，协助部长起草人力资源体系文件及各项规章制度；5.负责定期整理、汇总、更新维护员工信息；6.完成领导交办的其他工作。
岗位要求1.本科及以上学历，人力资源相关专业；2.中共党员优先；3.有工作经验，特别是熟悉人力资源各模块流程者优先；4.有较好的沟通和语言表达能力，文字能力强。工作细致认真，有责任心。具有一定的法律知识基础，善于学习总结。</t>
  </si>
  <si>
    <t>6千-9千·14薪</t>
  </si>
  <si>
    <t>朝阳门</t>
  </si>
  <si>
    <t>职位描述甲方公司SSC员工关系企业服务 1．负责员工的人事手续、社保、公积金、入离职等业务办理，提供专业的咨询意见； 2．负责系统数据录入，数据维护，数据分析，制作客户需要的表单； 3．人事服务流程梳理、改善，保证良好的客户体验； 4．维系良好的客户关系，做好商务层面沟通，寻求与客户的深层次合作； 
 任职要求： 1.  本科以上学历，专业不限； 2.  认可人力资源服务行业，较好的沟通表达能力 
 办公地点就近原则：朝阳门、百子湾、国贸、望京、西二旗、三元桥</t>
  </si>
  <si>
    <t>5千-1万</t>
  </si>
  <si>
    <t>职位描述招聘 岗位职责： 1、建立健全员工台账，做好人事档案管理工作，及时掌握人员增减变化； 2、协助人力资源部负责人完成招聘工作，招聘平台维护、简历筛选、面试邀约以及发放offer等工作； 3、负责职工各项社会保险及住房公积金的增减员办理工作； 4、负责职工劳动合同的签订、续订、变更、解除、终止等工作； 5、协助部门领导完成培训课程的挑选、发放培训通知以及组织安排培训等工作； 6、完成公司月度、季度、年度人力资源相关的统计报告； 7、完成领导交代的其他工作。 
 任职要求： 1、具有相关专业本科及以上学历；并有相关工作经验的优先。 2、对企业人力资源有深入了解和研究。 3、熟悉国家劳动人事政策、劳动法规及劳动合同的执行要素。熟练各类社会保险的管理规定。 4、工作计划性强，作风严谨，有亲和力。有良好的口头及书面表达能力，抗压性。</t>
  </si>
  <si>
    <t>6千-9千·13薪</t>
  </si>
  <si>
    <t>职位描述员工关系培训招聘  岗位职责：  1、协助人事经理进行人员招聘；  2、组织并参与员工培训；  3、员工关系的具体实施（入离调转，劳动合同管理、员工关怀等）；  4、五险一金操作及其相关业务；  5、企业文化建设，员工活动组织；  6、日常行政事务性工作（办公用品采购及领用，水电费等）；  7、领导安排的其他工作。  
  任职要求：  1、本科及以上学历，人力资源等相关专业优先；  2、1年以上人事行政相关经验；  3、良好的沟通能力、协调能力、组织能力。</t>
  </si>
  <si>
    <t>职位描述员工关系人力资源规划招聘企业文化岗位职责：
1. 办理公司内部员工入职、离职手续，建立内部员工档案，管理员工劳动合同的签订、续签；
2.员工离职善后处理工作；
3.负责员工社保、公积金办理、员工增减员办理、月报社保、公积金明细定制和制表；
4.协助人事总监办理积分落户、工作居住证等手续的工作；
5.员工打卡考勤，工资核算；
6.负责员工入职前期工作不限于安排工位、公司宣传资料介绍等；
7.协助人事总监处理劳动纠纷案件资料的整理。
8.招聘前期工作：发布需求、筛选简历、联系候选人、预约面试、安排面试等。
岗位要求：
1.人力资源相关专业，有工作经验优先考虑；
2.有责任心，听从领导安排；
3.工作认真细心。</t>
  </si>
  <si>
    <t>职位描述员工关系薪酬福利综合人力部门  岗位职责：  1、 执行并完善员工入职、转正、异动、离职等相关政策及流程，定期提交人力相关报表数据；  2、建立和维护人事档案、员工花名册，及时更新员工的个人信息和资料  3、负责社保、公积金、工作居住证、积分落户等相关工作；  4、负责节假日礼品、下午茶、员工福利的发放等其他人事相关工作。  
  任职要求：  1、统招本科以上学历，人力资源管理等相关专业；  2、员工关系、社保等相关工作1年以上经验，熟悉国家法律法规；  3、具备较强的逻辑思维能力和综合分析能力、执行力，能承受较大工作压力；  4、具备良好的语言表达及沟通、协调能力及团队意识。</t>
  </si>
  <si>
    <t>7千-1.1万</t>
  </si>
  <si>
    <t>职位描述员工关系培训企业服务甲方公司招聘【岗位职责】1、人力资源六大模块均有所了解，以招聘为主；2、负责公司人员招聘工作，包括但不限于筛选简历、邀约面试、面试情况跟踪等；3、员工入离职、转正、花名册等工作，维护公司人事信息管理系统；4、对简历进行筛选、电话邀约并安排面试，对接面试；5、负责入转调离手续办理；6、协助完成领导交办等事务性工作。 【任职要求】1.人力资源管理、心理学、工商管理等相关专业，或有过人力资源相关实习经历；2.熟悉招聘渠道，具备一定沟通能力和演讲能力；3.对待工作积极主动、严谨细致、有耐心和责任心。 【福利待遇】1.工作时间：9-18:00，周末双休，按国家法定节假日休假；2.舒适的办公环境；3.入职缴纳五险一金，转正缴纳六险一金，入职满一年后缴纳七险一金；4.员工可享受生日、节日及各种福利；
5.提供住宿。</t>
  </si>
  <si>
    <t>5千-6千</t>
  </si>
  <si>
    <t>职位描述线下零售电商综合人力部门主要工作职责：1.负责上级部门有关人事政策的贯彻与落实。2.负责各级各类岗位设置、核定与日常管理。3.牵头负责内设机构设置、调整和变更，核定职能部门职责。4.协助院党委、行政做好业务干部聘任、综合目标考核等工作。5.负责人员招聘、岗前培训、办理职工入职、离职、退休等人事关系手续。6.根据管理权限，负责职工年度考核、奖惩工作。7.负责职工考勤、请销假等劳动纪律及职工工资、津（补） 贴以及福利等薪酬管理工作。 8.负责职工人事档案的使用、整理、归档、保管和等工作。任职要求：1、本科及以上学历，三年以上相关工作经验。2、热爱工艺美术行业。3、具有胜任本职工作所必备的专业知识、工作经验和较强的沟通能力。4、熟练办公室工作流程、有较强的公文写作能力。5、有驾驶证，驾驶经验两年以上。</t>
  </si>
  <si>
    <t>7千-1.4万·15薪</t>
  </si>
  <si>
    <t>职位描述人力资源管理培训员工关系人力资源规划组织发展绩效管理招聘企业文化  岗位职责：  1. 协助人力资源负责人做好人力资源管理相关工作；  2. 负责劳动合同和相关协议的管理维护；  3. 办理员工录用、迁调、奖惩、离职等相关手续；  4. 协助完善公司人事等规章制度，完善内部沟通渠道；  5. 协同人力资源部经理和法律顾问处理有关劳动争议；  6. 营造良好公司企业文化，策划员工活动，构建员工与公司之间的和谐关系。  7. 部门负责人交办的其他工作。  职位要求：  1. 本科及以上学历，人力资源管理、经济管理等相关专业。  2. 上市公司及集团化人力资源管理工作或实习经验者优先；  3. 国有企业干部管理、人才发展、组织发展相关工作经验优先；  4. 熟悉国家、企业关于合同管理、招聘录用等方面的法律法规及政策；  5. 具备较强的沟通能力和团队合作意识，责任心强，工作积极主动、细致认真，抗压能力强。  6. 有企业宣传、员工活动组织、公众号运维等经验者优先。</t>
  </si>
  <si>
    <t>职位描述员工关系绩效管理薪酬福利培训招聘企业文化五险一金、周末双休、节日福利、绩效奖金、额外补贴等
  主要职能  1、负责公司劳动、工资、人事、福利综合管理工作  2、负责建立员工的王作业绩档案,组织对干部进行绩效评估的工作。  3、公司工资、奖金、加班费的审核及支付管理  4、建立人员、技术、信息管理档案  
  5、负责员工培训工作,做好岗前、素质、专业培训9、负责处理劳务纠纷  6、完成领导交办的其他工作。
岗位要求：
1.大专及以上学历
2.党员优先
3.擅长培训和绩效模块优先
4.有医药行业工作经历优先录用，能力强可放宽
5.思维逻辑清晰，做事仔细
6.有1年以上人力从业经验</t>
  </si>
  <si>
    <t>职位描述招聘培训薪酬福利员工关系岗位职责：
1.根据现有编制和业务发展需求，协调、统计各部门的招聘需求，编制年度人员招聘计划
2.开发、维护招聘渠道，完善公司招聘路程和招聘体系；利用各种渠道发布招聘广告，完成人员招聘工作。
3、人员基础档案信息管理和维护。
4、人员社保、公积金手续的办理和落实。 
5、上级领导交办的其他工作。 
任职资格： 
1、大专及以上学历； 
2、一年以上人力资源相关工作； 
3、熟练使用办公软件，有较强的沟通能力。</t>
  </si>
  <si>
    <t>8千-1.2万</t>
  </si>
  <si>
    <t>职位描述人力资源管理培训绩效管理员工关系招聘企业文化四级人力资源管理师三级人力资源管理师 职位描述： 1、根据现有编制及业务发展需求，协助上级确定招聘目标，汇总岗位及人员需求数目，制订并执行招聘计划（包括招聘费用的申请、控制）； 2、调查公司所需人才的外部人力资源存量与分布状况，并进行有效分析，对招聘渠道进行规划、开发、维护、拓展，建立后备人才选拔方案和人才储备机制； 3、撰写招聘广告，维护和更新招聘网站，发布职位需求信息，搜集简历，对简历进行分类、筛选，安排聘前测试，确定笔试、面试名单，通知应聘者前来面试、笔试，对应聘者进行初步面试、笔试考核； 4、协助相关部门人员完成复试工作，确保面试工作的及时开展及考核结果符合岗位要求 对拟录用人员进行背景调查，与拟录用人员进行待遇沟通，完成录用通知 5、办理劳动关系中相关手续，包括报到，转正，调动，离职等； 6、总结招聘工作中存在的问题，提出优化制度和流程的建议，完成招聘分析报告。 7、负责公司人员入职系统使用、制度讲解等培训引导工作；   任职资格： 1、人力资源管理、法学、工商管理等专业统招本科及以上学历； 2、1年以上人力资源工作经验； 3、熟悉掌握人力资源政策法规，熟悉人力资源各项实物操作流程； 4、熟练使用办公软件； 5、具有良好的职业道德，工作细致、责任心强、有较强的沟通能力及协调能力。</t>
  </si>
  <si>
    <t>1万-1.2万</t>
  </si>
  <si>
    <t>职位描述员工关系薪酬福利培训组织发展招聘岗位职责：研究制定人力资源管理体系和人力资源规章制度，开展日常招聘、岗位、薪酬、绩效、培训和在职教育管理等工作，管理员工人事档案和人事劳动关系。学历要求：硕士专业要求：人力资源管理/行政管理等相关专业。招聘人数：1人能力要求：熟悉人力资源管理基础理论知识和工作程序，掌握办公软件使用技能，具备良好的服务意识和较强的执行力，具备良好的沟通影响与团队协作能力，具备较好的敬业精神，具备保密意识和严谨规范的职业素养。</t>
  </si>
  <si>
    <t>8千-1.5万</t>
  </si>
  <si>
    <t>科技园区</t>
  </si>
  <si>
    <t>职位描述员工关系薪酬福利招聘 1、负责公司人员招聘； 2、负责协助办理员工的入职、离职、迁调、奖惩等手续; 3、负责员工人事档案管理工作; 4、负责协助考勤相关工作; 5、协助领导进行日常的员工关系管理工作，对相关文件进行整理和归档; 6、负责公司日常事务办理； 7、完成领导交给的其他工作 
 任职资格: 1、大专以上学历，2年以上招聘工作经验优先（小白勿扰）； 2、具备人力资源员工关系管理方面的专业知识，熟悉国家相关法律法规; 3、具备良好的沟通交流能力，良好的分析问题和解决问题的能力; 4、具有应变能力，表达能力，能解决突发员工关系事件; 5、能熟练操作办公软件</t>
  </si>
  <si>
    <t>房山区</t>
  </si>
  <si>
    <t>职位描述员工关系薪酬福利1、进行招聘渠道的拓展、维护及网络招聘信息的发布和更新，组织和协调各部门进行招聘、培训和绩效考核等工作；2、执行并完善员工入职、转正、异动、离职等相关政策及流程；3、人事信息管理与员工档案的维护，及时更新员工的个人信息和资料，核算员工的薪酬福利等事宜；4、办理社保及公积金相关工作。5、协助领导编写、修改和推进实施各类人事规章制度；6、办公用品采购、登记管理，办公环境管理；7、章、证、照保管，领用，更换等管理工作；6、完成上级交办的其他工作。职位要求：1、本科及以上学历，人力资源相关专业；2、工作效率高，耐心细致，服务意识强，具有保密意识；3、优秀的语言和文字表达能力，良好的沟通、协调能力，较强的策划、计划、组织、执行能力，善于观察分析。</t>
  </si>
  <si>
    <t>4千-8千</t>
  </si>
  <si>
    <t>通州区</t>
  </si>
  <si>
    <t>职位描述企业服务招聘 公司亮点： 我司计划于2023年年底之前开启全员远程办公，无需通勤。未来你可以在故乡、可以在各个城市完成工作，欢迎各位加入。 
岗位是属于C端运营部门
1、为c端工作者提供专业的在线用工服务
2、全程项目辅助，协调工作者和项目经理之间的关系，
保障每一项任务顺利进行。
3、传递公司价值，做好用户教育，持续挖掘c端用户需
求。 4、未来会转向偏运营类工作。 
招聘要求： 
1、有人力资源经验优先 
2、大专及以上学历； 
3、专业：人力资源管理专业 
4、能力要求： 
(1） 具备良好的服务意识、沟通表达能力、时间管理能 
力、自驱能力； （2） 具备良好的逻辑分析能力； 
（3） 有一定的拓展能力，做事结果为导向。 
(4） 乐于分享，重视团队协作。 
(5） 如有专业相关实习经验也欢迎哦~ 
5、实习薪资按天计算，按照实际在职天数计算，具体面 
议。 
所属部门：工作者运营部 
我们是一家创业型企业，在做人才共享的在线工作平台， 
跳开时目和地域的限制实现企业部分岗位的用工在线化，</t>
  </si>
  <si>
    <t>学历不限</t>
  </si>
  <si>
    <t>职位描述HRBP职位描述
人力模块：
1.负责公司社招、简历筛选、入职培训和现有人力资源效能提升的工作；
2.负责企业文化与员工关系模块；
3.负责公司考勤、工资表以及五险一金等相关事宜；
4.负责人事公文及其他人事档案的更新、归档以及日常管理；
5.负责其他人力部门相关工作。
任职资格：
1.1年以上人力资源工作经验，教育类公司背景优先；
2.有校企合作工作经验或高校资源者优先；
3.熟悉合同法、劳动法、精通合同；
4.熟悉各大互联网招聘平台的规则以及行业内热度较高的垂直类社区招聘玩法；
5.积极主动，形象气质佳，执行力强，性格热情大方，具备优秀的沟通协调能力，抗压能力强。</t>
  </si>
  <si>
    <t>7千-1.2万</t>
  </si>
  <si>
    <t>职位描述招聘人事行政岗位职责：1、负责根据现有的编制及业务发展需求，协调、统计各部门的招聘需求并进行招聘；2、负责员工关系的管理；3、负责员工档案的建立、管理、保管及更新；4、负责每月薪资的核算与考勤的核对；5、负责社会保险、住房公积金等相关事项办理；6、根据公司的培训需求，制定公司及各部门的内外部培训计划和大纲并进行实施监督；7、对总经理安排的工作进行及时、有效的上传下达；8、对公司或会议所确定的各项工作进行跟踪、督办及落实； 任职要求： 1、本科及以上学历，1年工作经验以上；2、能够熟练操作办公软件；3、有劳动仲裁案件处理经验； 4、敢于承受工作压力，具有坚强的毅力；5、为人正直、诚实，具备较强的沟通协调能力和团队协作精神；6、工作严谨细致，思路清晰，具有较强的推动能力和执行能力；7、党员优先；</t>
  </si>
  <si>
    <t>职位描述人力资源管理员工关系人事培训招聘配置  【岗位职责】：  1、协助上级开展人力资源相关工作，保证人力资源规划的实施；  2、根据企业实际需求，完成招聘、培训、绩效管理、员工关系等方面的工作；  3、建立和维护人事档案、人员台账，及时更新员工的个人信息和资料；  4、部门其他相关事项。  【任职资格】：  1、具备较强的分析判断能力和执行力；  2、具备一定的数据处理及文字撰写能力；  3、踏实稳重、工作细心、有责任心；  4、人力资源管理、行政管理等相关专业优先考虑;</t>
  </si>
  <si>
    <t>1万-1.6万</t>
  </si>
  <si>
    <t>职位描述员工关系薪酬福利岗位职责：  重点负责公司员工关系管理、社保公积金管理、考勤管理等工作；  负责员工入职、离职、岗位调动和劳动合同签订等相关办理工作;  建立、维护人事档案，办理和更新劳动合同；  负责协助完成公司员工活动等相关工作  配合部门经理完成其他人力资源工作。任职要求：  人力资源、心理学、管理类相关专业大学统招本科及以上学历，  1年以上相关工作经验，熟悉社保公积金工作居住证办理流程，  熟练使用办公软件。</t>
  </si>
  <si>
    <t>5千-6千·15薪</t>
  </si>
  <si>
    <t>职位描述员工关系薪酬福利培训组织发展招聘综合人力部门1依据人力资源战略规划和年度人力资源需求计划，做好人才储备工作。
2协助完成公司组织架构及岗位的设计、评价及完善工作，组织各岗位工作分析和人员定岗定编。
3编写岗位说明书，完善岗位管理体系。
4协助建立公司人员招聘体系，根据公司人力资源需求，拟定公司年度招聘计划。
5负责招聘活动实施工作，包括各部门招聘需求的统计、招聘文稿的草拟、招聘活动的组织实施、接待引领新员工等工作。
6负责发放录用通知，及时办理录用人员的招用手续，签订劳动合同和岗位责任书，建立人事、职称档案。
7依据公司工作需要，负责办理公司人事的任命工作。
8依据项目人力资源需求，做好员工内部调动（转岗）工作，办理转岗后的劳动合同变更手续。
9根据各关键岗位任职要求及人员素质特点，协助编制公司总部关键岗位职业发展通道。</t>
  </si>
  <si>
    <t>8千-1.5万·13薪</t>
  </si>
  <si>
    <t>职位描述招聘组织发展HRBP综合人力部门 岗位职责： 1.根据集团的战略规划，负责整体的组织架构及人员编制统筹管理； 2.依据年度招聘计划，推进需求岗位的招聘落实； 3.协助推进集团各单位的组织绩效考核； 4.协助员工的入转调离等相关工作； 5.配合部门完成人力各模块其他工作。 
 任职要求： 1.本科及以上学历，人力资源管理相关专业优先； 2.3年及以上招聘或绩效工作经验，保险行业背景优先，优秀应届生亦可考虑； 3.熟悉人力资源各模块工作内容，擅长招聘或考核模块； 4.熟悉人力工作流程以及国家各项劳动人事政策法规； 5.抗压能力强，有上进心，工作积极主动。</t>
  </si>
  <si>
    <t>6千-9千</t>
  </si>
  <si>
    <t>怀柔区</t>
  </si>
  <si>
    <t>职位描述甲方公司员工关系薪酬福利培训组织发展招聘三级人力资源管理师岗位职责:1、协助上级建立健全公司招聘、培训、工资、保险、福利、绩效考核等人力资源制度建设；2、建立、维护人事档案，办理和更新劳动合同；3、执行人力资源管理各项实务的操作流程和各类规章制度的实施，配合其他业务部门工作；4、收集相关的劳动用工等人事政策及法规；5、执行招聘工作流程，协调、办理员工招聘、入职、离职、调任、转正等手续；6、协同开展新员工入职培训，业务培训，执行培训计划，联系组织外部培训以及培训效果的跟踪、反馈；7、帮助建立员工关系，协调员工与管理层的关系，组织员工的活动。8、负责员工考勤管理工作。任职要求：1、本科及以上学历，人力资源、劳动关系等相关专业，3年以上人事相关工作经验；2、良好的语言表达及沟通交流能力;3、具备良好的计划以及安排能力;4、熟悉劳动合同、人力资源管理方面的法律法规；5、C1驾照，1年以上驾龄。</t>
  </si>
  <si>
    <t>5千-7千</t>
  </si>
  <si>
    <t>职位描述社保公积金员工关系薪酬福利培训招聘任职要求：1、学历背景：大学本科，人力资源管理、工商管理等专业优先。2、工作经验：具有1-3年人力工作经验优先，有薪酬管理经验优先。3、做事细心，认真负责，认同本公司企业文化，有团队合作意识。4、良好协调沟通能力，无不良嗜好，会使用常用办公设备及软件。5、具有良好英语水平优先，能提供合格的入职体检报告。公司提供工作午餐</t>
  </si>
  <si>
    <t>职位描述人力资源管理资料管理招聘  任职要求：  1、25-35岁，中共党员，本科及以上学历，人力资源相关专业优先；  2、熟悉人力资源六大模块，熟练操作office办公软件，有人力资源相关工作经验；  3、有良好的沟通技巧、学习能力强；  4、具备一定的文字写作功底；  5、高效的团队协作精神和良好的工作效率；  
  职位描述：  1、员工劳动关系管理工作，包括员工入离职手续办理、异动手续办理等；  2、员工档案和相关文件归类管理等；  3、负责处理与本部门有关的公文收发、流转、OA系统日常管理及重大事项、信息统计报送工作；  4、负责协助制定和完善人力资源管理体系；  5、负责撰写本部门各类工作总结和计划；  6、完成领导交办的其他工作。</t>
  </si>
  <si>
    <t>6千-1.2万</t>
  </si>
  <si>
    <t>职位描述电子商务贷款行业物联网新零售
薪资：
新入职的无经验的新人，在实习期（助理经纪人）前6个月，无责任底薪6000元，提拥30%-70%；
其它福利：
1.内部员工租房、买房、租住自如房屋，服务费享受员工折扣价；
2.老员工享有周年庆定制礼物；
3.精英社成员享有免费出国游；
4.公司激励活动，可与父母一起在“人民大会堂”共进晚餐，且报销往返路费</t>
  </si>
  <si>
    <t>职位描述管理经验1.负责人力资源部门的日常工作。2.进行员工绩效考核，负责员工的薪资和福利工作; 3.组织员工进行培训，提高员工的工作能力; 4.建设和维护企业文化，组织员工学习和宣传企业文化和企业精神; 5.进行企业团队建设，建立具有凝聚力和团队精神的团队; 6.负责企业的各种活动以及会议工作; 7.完成领导交给的其他工作。</t>
  </si>
  <si>
    <t>7千-1万</t>
  </si>
  <si>
    <t>职位描述OA系统资料管理员工关系培训招聘1、协助上级掌握人力资源状况；    2、管理劳动合同，办理用工、退工手续以及员工的工资和考勤结算；   3、填制和分析各类人事统计报表；   4、拟订公司规章制度、招聘制度草案；    5、帮助建立积极的员工关系，协调员工与管理层的关系，组织策划员工的各类活动；    6、协助上级推行公司各类规章制度的实施；    7、协助上级完成对员工的年度考核；   8、开展工作分析，建立、完善部门和岗位职责说明书。 任职资格: 教育背景: 人力资源、劳动经济、心理学、管理学等相关专业本科以上学历。 
培训经历: 受过现代人力资源管理技术、劳动法律法规、合同法、管理技能开发等方面的培训。
技能技巧: 有人力资源项目规划和实施经验；  熟悉国家相关法律法规； 熟悉人力资源管理各项实务的操作流程；  人力资源管理理论基础扎实； 熟练使用相关办公软件。 
态    度: 办事沉稳、细致，思维活跃，有创新精神，良好的团队合作意识；  优秀的品行和职业素质，强烈的敬业精神与责任感，工作原则性强。</t>
  </si>
  <si>
    <t>7千-1.2万·14薪</t>
  </si>
  <si>
    <t>职位描述员工关系组织发展招聘综合人力部门岗位职责：1、 参与招聘工作，维护招聘渠道，完成简历筛选、邀约和面试安排工作2、 参与校园招聘的双选会，筛选简历、邀约、安排笔试面试等工作3、 组织实施策划与组织员工活动，开展团队建设、文化建设，营造富有活力的团队氛围4、 社保公积金、考勤管理及入转调离员工关系的办理等劳动关系工作5、 完成领导交代的其他事项 任职资格：1、 专业不限，本科，对人力资源管理有比较清晰的认识，熟悉相关政策法律法规，有人力相关工作经验2、 工作细致认真，有较强的执行力及职业素养3、 性格活泼开朗、善于沟通和表达、责任感强、热情大方、具有较强的亲和力和感染力4、 逻辑思维能力、文字表达能力强</t>
  </si>
  <si>
    <t>职位描述综合人力部门 职位描述： 1、负责配合组织和实施入职员工和审核员培训 2、负责公司审核员管理及服务工作 3、CCAA注册相关的审核员资格保持及管理工作； 4、负责自愿性认证活动执法监管信息系统有关人员信息上报； 5、协助部门经理进行部门体系文件及记录表格修订。 6、配合完成部门经理安排的其他工作。 
 基本要求： 1、大学本科以上学历，专业不限，男女不限； 2、具有团队意识和高度的责任感，对工作充满热情，有耐心； 3、能够熟练操作计算机办公软件； 4、独立解决问题能力、沟通能力及服务意识强； 5、具备较强计划能力、分析判断能力、组织协调能力和人际交往能力； 
 工作经历： 2年以上工作经历，具备认证机构工作经历者优先；</t>
  </si>
  <si>
    <t>1.4万-1.6万</t>
  </si>
  <si>
    <t>职位描述员工关系薪酬福利培训组织发展招聘岗位职责：1、协助部门领导完成招聘、培训、工资、保险、福利、绩效考核等人力资源制度完善及落实；2、建立、维护人事档案，办理和更新相关聘用（劳动）合同；
3、人力资源管理各项实务的操作流程和各类规章制度的实施，配合其他业务部门工作；4、执行招聘工作流程，协调、办理员工招聘、入职、离职、调任、升职等手续；5、办理相应的社会保险等；6、协助完成日常党务工作。应聘者应具备的条件:1、专业、学历大学本科及以上，人力资源或工科相关专业毕业； 2、经验及能力★了解国家人事工资相关政策和相关法规； ★ 熟练操作电脑及OFFICE系统； ★ 具有良好的文字写作能力；★ 中共党员，北京户口★ 具有3-5年从事人力资源、党务工作经验。</t>
  </si>
  <si>
    <t>6千-7千</t>
  </si>
  <si>
    <t>昌平区</t>
  </si>
  <si>
    <t>职位描述员工关系招聘医疗健康  岗位职责  1、起草和发布人才招聘信息，进⾏应聘⼈员的简历甄别、筛选、面试等相关⼯作;  
  2、负责公司人员入职、离职、调动、续签等相关手续办理；  3、人事信息系统、人事花名册的录入及维护；  4、负责员工入职劳动合同签订及相关咨询工作  5、负责对接各地区社保、公积金相关事宜     任职要求       1、大专以上学历，⼈⼒资源、劳动与社会保障等相关专业优先       2、具有2年以上招聘相关⼯作经验;       3、具备招聘及员工关系⽅⾯的专业知识，熟知招聘⼯作流程和⼈⼒资源管理⽅⾯的法律法规;       4、具备良好的沟通交流能⼒和亲和⼒;</t>
  </si>
  <si>
    <t>7千-1.4万·13薪</t>
  </si>
  <si>
    <t>顺义区</t>
  </si>
  <si>
    <t>职位描述医疗健康团队搭建经验猎头经验员工关系薪酬福利培训招聘组织发展  岗位职责：  1、建立健全公司招聘、培训、工资、保险、福利、绩效考核等人力资源制度建设；修订完善已有制度文件，监督并执行；  2、员工花名册及时更新，人事档案管理，办理和更新劳动合同。入职、离职、调任、升职等手续；  3、负责员工考勤统计、工资发放。员工年度工资总额申报汇算清缴，办理相应的社会保险等，熟练操作五险一金和个税申报系统；  4、建立维护、优化、开发招聘渠道和招聘方式，并建立人才储备库；  5、进行简历甄别沟通、安排面试、谈薪、背景调查、offer、跟踪入职等招聘各环节工作；  6、制定招聘计划、收集汇总项招聘需求。与各项目对接面试安排、结果反馈和日常招聘数据报表；  7、制定组织、协调业务相关培训课程，发展内部讲师或开发外部适合的培训机构，以及培训效果的跟踪、反馈。开展新员工入职培训；  8、制订公司绩效考核制度，组织实施绩效考核，并对各部门绩效评价过程进行监督控制，不断完善绩效管理体系；  9、执行人力资源管理各项实务的操作流程和各类规章制度的实施，收集相关的劳动用工等人事政策及法规，配合其他部门工作；  10、帮助建立员工关系，协调员工与管理层的关系，组织员工的活动。  任职要求：  1、人力资源或相关专业本科以上学历；两年以上人力资源工作经验；  2、熟悉人力资源管理六大模块各项实务的操作流程，熟悉国家各项劳动人事法规政策，并能实际操作运用；  3、熟悉人事行政管理体系建设、企业文化的塑造、活动组织策划、日常办公采购流程、证照和档案管理原则等；  4、熟练掌握国家劳动法有关法律法规及行业优惠补贴政策；  5、具有良好的职业道德，踏实稳重，细心，责任心强，抗压能力强，有较强的沟通、协调解决问题的能力，语言表达能力、人际交往能力、应变能力，能够有条理安排工作事务，能及时响应各种需求并有较强的执行能力；有较强的外联外拓与公关能力及解决突发事件的能力者优先；  6、可熟练使用office办公软件及自动化设备，具备基本的网络知识；</t>
  </si>
  <si>
    <t>职位描述员工关系薪酬福利招聘岗位职责：1、负责绩效考核等相关事宜；2、协助办理员工入离调转；3、协助校招社招等相关事宜；4、协助办理社保、档案等相关事宜的办理；5、其他安排的事宜。
任职要求：1、人力资源相关专业，本科及以上学历，2~3年工作经验。
2、熟练操作Office办公软件3、喜欢、热爱人事工作，有事务所相关经验优先4、工作细致、严谨、有责任心，能够独立承担工作任务、擅长沟通协调5、稳重踏实，耐心细心，善于沟通，认真负责，抗压力强。</t>
  </si>
  <si>
    <t>职位描述管理经验组织发展培训职位描述：
1、协助制定和完善集团公司人事规章制度、管理办法及相关管理流程；
2、协助完成公司年度人力成本核算编制及人力成本审核；
3、各内外报表的统计审核、确保内容数据准确无误并按时提交上级单位或相关部门；
4、组织开展员工年度考核，汇总分析考核结果，建立绩效考核档案；
5、员工各项福利的审核与管理；
6、员工五险一金的缴纳、核定等工作、商业保险等相关工作；
7、完成其他人事相关工作。
任职要求：
1、大学本科及以上学历，人力资源、劳动管理等相关专业，三年以上人力资源相关工作经验优先；
2、熟悉国家及地区相关劳动法律法规及政策；拥有人力资源管理师等相关专业证书优先；
3、具有较强的人际沟通、协调、组织能力以及团队精神，责任心强。</t>
  </si>
  <si>
    <t>职位描述金融房地产/建筑团队搭建经验招聘员工关系培训  岗位职责：  1、负责公司员工入离调转手续、社保及公积金等事务办理；  2、负责招聘、培训和绩效考核相关工作；  3、协助建立后备人才选拔方案和（内、外部）人才储备机制；  4、负责企业文化建设和宣贯。  5、人力相关或领导安排的其他工作。  任职要求：  1、专科以上学历，相关岗位2年以上工作经验；  2、熟悉国家和北京人事相关政策法规；  3、有一定的招聘工作经验；  4、具有良好的职业形象和职业素养，有良好的组织协调及沟通能力。</t>
  </si>
  <si>
    <t>5千-8千</t>
  </si>
  <si>
    <t>职位描述人力资源管理招聘任职要求：
1. 有律所工作经验和人力资源管理专业；
2.负责招聘律师工作并协调管理；
3.薪酬面议。</t>
  </si>
  <si>
    <t>职位描述招聘经理技术岗招聘培训 岗位职责：  1、 招聘、薪酬、绩效、培训、劳动关系等方面常规性工作的具体实施  2、 根据招聘计划，能独立开展工作，与各用人部门保持密切的沟通，确保人岗匹配；  3、 负责每个月的薪资核算。  4、 建立绩效管理运作体系，制定绩效管理制度流程和绩效管理标准方案，推进落实并持续优化；  5、 负责本部门各类文件、资料的整理归档工作。  6、 上级领导临时安排的其他工作；  任职要求：  1、 管理类专业，本科及以上学历；  2、 人力资源管理经验五年以上，有jungong高新研发技术企业、猎头行业工作背景优先考虑；  3、 对招聘、薪酬福利、绩效管理、劳动关系管理、档案管理等人力资源管理模块有深入的认识和清晰地管理思路。 4、有较强的抗压能力，良好的沟通表达能力，组织协调能力，逻辑思维能力；</t>
  </si>
  <si>
    <t>1.5万-2万·13薪</t>
  </si>
  <si>
    <t>5-10年</t>
  </si>
  <si>
    <t>职位描述甲方公司员工关系薪酬福利培训组织发展招聘综合人力部门 岗位职责 1、负责外协人力业务流程的梳理与制定，确保业务的高效、合规。 2、负责外协供应商的运营，月度外协供应商考评、供应商引入及资质审定。 3、负责外协岗位的日常招聘、入离场办理、培训、内部员工关系管理。 任职要求 1、本科学历。 2、熟悉产品开发流程，一流主机厂工作履历优先。 3、掌握招聘、培训人力资源模块业务流程，具备5年以上相关工作经验。 4、沟通协调能力强，逻辑清晰，责任心强，较强的服务意识和团队协作精神。 招聘人数 北京市1人 / 上海市1人</t>
  </si>
  <si>
    <t>梨园</t>
  </si>
  <si>
    <t>职位描述员工关系薪酬福利招聘培训组织发展岗位职责：1.负责招聘工作，应聘人员的预约、接待、面试，及招聘渠道的开发维护。2.负责年度培训计划的制定并组织实施；负责新员工入职培训及考核结果的跟进并及时反馈。3.负责人员入、离、调、转等人事手续办理，及五险一金的办理。4.负责员工档案的建立与管理。5.负责考勤统计核算和纪律监察。7.负责组织企业文化建设，包括年会安排、会务组织、文体活动等。9.领导安排的其他工作。任职资格1. 人力资源、企业管理类相关专业本科及以上学历。2. 三年以上人力资源工作经验；有招聘、培训版块相关工作验；同行业工作经验者优先。3. 熟悉劳动人事法律法规及政策。3. 优秀的语言和文字表达能力，良好的沟通、协调能力，较强的策划、计划、组织、执行能力，善于观察分析。4.具有C1驾驶证</t>
  </si>
  <si>
    <t>职位描述绩效管理员工关系招聘  岗位职责：  1、负责组织并协助各部门进行招聘和培训；  2、负责并执行完善员工入职、转正、异动、离职等相关政策及流程等；  3、负责员工人事信息管理与员工档案及工作合同及各类资料的归档、维护和更新，  4、负责公司月度绩效考核收集与汇总和核算员工的薪酬福利等事宜；  5、完成领导交办的其他工作。  6、OA 等账号维护管理   7、社保公积金的增减员    
  任职要求：  1、专科以上学历，2年以上人事相关工作经验；  2、良好的沟通协调能力，良好的执行力；  3、细心、耐心，责任心强；  4、熟悉国家相关法律法规，熟悉人力资源相关模块的实操流程。</t>
  </si>
  <si>
    <t>职位描述招聘薪酬福利员工关系 岗位职责： 1、 负责公司内部的人才招聘工作； 2、 发布职位需求信息，做好公司形象宣传； 3、 搜集简历，对简历进行分类、筛选，安排聘前面试邀约 4、 做好面试前后的跟踪，通过邮件系统、短信系统通知到面试者 5、 做好日常面试记录 
 岗位要求： 1、专科及以上学历，有积极进取的精神和踏实的工作态度； 2、具有良好的协调和沟通能力，责任心强，有团队意识，性格开朗，自信心强； 3、工作态度端正，岗位职责清晰。 
 工作时间： 8:30-5:40 每周轮休一天半 
 薪资待遇： 五险一金，6-8k</t>
  </si>
  <si>
    <t>职位描述企业服务集团公司经验招聘员工关系薪酬福利 岗位职责： 1、负责招聘：渠道管理，空缺岗位招聘，全流程管理，对招聘到岗率和留存率负责； 2、负责员工关系全流程管理：入离调转等手续办理；  3、负责社保、公积金的缴纳，工作居住证维护和办理，日常员工开具各类证明等手续； 4、负责领导交待的其它事项。 
 任职要求：   1、本科及以上学历，人力资源和行政管理专业优先考虑；     2、三年以上相关岗位工作经历；     3、良好沟通及书面表达能力，熟练使用各类办公软件；     4、较强的沟通协调能力、严谨细致、较强的责任心和学习能力。</t>
  </si>
  <si>
    <t>职位描述员工关系薪酬福利组织发展招聘1、负责公司招聘及人才储备管理，根据公司总体战略发展要求及经营目标制定公司人力资源战略、组织编制和完善人力资源相关政策和制度，为人力资源管理各个模块的顺利开展提供依据。2、负责完善公司组织架构，编制各部门岗位职责，负责面试工作，甄别和选拔各类人才，完善公司人才储备和组织结构建设，实现人才的最佳配置。3、根据公司人力资源规划，负责公司薪酬福利体系优化，审核、控制公司薪酬总额，制定月度、年度绩效考核方案、细则，并负责具体实施。4、负责企业员工关系管理等相关事宜。5、负责处理员工争议、纠纷，为公司日常运营规避劳动用工风险。任职要求：1、本科以上学历，人力资源管理、工商管理等专业优先，能力优秀者可放宽；2、掌握现代人力资源管理理论，熟悉薪酬和考核管理实务，熟悉国家各项劳动人事法规政策，熟悉人力资源各项实务的操作流程；3、具有5年以上工作经验，3年以上人事管理工作经验或者担任过3年以上同岗位者优先；4、具有亲和力，较强的责任感与敬业精神，工作积极主动，抗压能力强，积极配合公司各项事务的推进；5、有创业型公司经验者优先考虑。</t>
  </si>
  <si>
    <t>4千-6千·13薪</t>
  </si>
  <si>
    <t>职位描述绩效管理培训员工关系人力资源规划企业文化人事信息系统管理1、在上级领导和监督下定期完成招聘量化的工作要求，并能独立处理和解决所负责的任务；
2、执行招聘计划，发布招聘信息、筛选简历、邀约面试，反馈面试结果；
3、管理、开发招聘渠道，维护人才储备库；
4、办理员工变动统计(入职、离职、晋升、调动、降职等)，劳动合同的签订，员工试用期的沟通，不定期了解他们的情况和关怀；
5、员工的工资、考勤计算；
6、负责员工人事档案管理，完善员工花名册；
7、协助公司企业文化建设：公司氛围的调动，集体活动及年会的策划组织等；
8、公司手机管理与登记、办理，每月电信账单核实；
9、公司办公用品的申购、采购、发放、管理；
10、负责公司会议室使用管理、办公区卫生环境管理及纪律维护；
11、完成上级交办的其他临时事务。</t>
  </si>
  <si>
    <t>职位描述企业服务l 岗位职责：1、 社保、公积金数据的核对，根据社保、公积金等出具、核算客户员工薪酬数据，负责客户社保公积金账单制作，确保收支对等。2、 与客服部及后台部门相关人员对接，做好监管工作做好部门内沟通协调工作；3、 做好数据、系统的操作传输；4、 全国各地相关政策了解；5、 完成上级交办的其他工作。岗位要求：1、本科以上，有大量数据处理的相关工作经验优先考虑2、对数据敏感，善于进行数据整理、分析，熟练掌握excle各项函数的使用；3、具备服务精神和服务意识； 4、亲和力好，沟通协调能力强，具备一定的抗压能力，具有良好的团队合作精神</t>
  </si>
  <si>
    <t>职位描述招聘培训工作职责： 1、负责执行各岗位的招聘工作。 
2、协调部门面试官面试并反馈面试结果，发放及维护offer，完成招聘交付。 
3、拓展和优化招聘渠道，保证招聘渠道与公司需求的匹配度，确保招聘任务完成。 
4、负责录用人员试用期跟踪，总结评估招聘完成结果。 
5、建立公司目标人才库，构建关键岗位市场人才地图，促进人才招募精准化提升。 
6、公司各种培训流程完善及落地实施。 任职要求： 1、本科及以上学历，2年及以上招聘工作经验或培训落地经验者优先考虑； 
2、熟练运用各种招聘工具和手段，拥有丰富的招聘实操经验及技巧；具备丰富的招聘资源、经验及技巧，熟悉企业招聘流程及各类招聘渠道 。 
3、具备优秀的沟通表达能力、逻辑性强和优秀的数据敏感度，和性格开朗、细心周密，且积极主动、正直、较强的沟通协调能力、执行力、学习力。 
4、良好的协调能力、亲和力和明锐的洞察能力和分析判断力， 掌握较好的面试技巧，有效预防面试环节的潜在用工风险，较好的团队管理能力。</t>
  </si>
  <si>
    <t>10年以上</t>
  </si>
  <si>
    <t>职位描述员工关系人力资源规划组织发展薪酬福利绩效管理招聘一、岗位职责1、协助决策层制定公司发展战略，制定短期及长期的公司决策和战略；2、根据企业发展战略，全面统筹规划人力资源开发及战略管理，指导人力资源规划，并制订中、长期人力资源发展计划，并监督各项计划的实施； 3、及时处理公司管理过程中的重大人力资源问题，指导员工职业生涯规划；4、建立健全公司体系与流程标准制度；5、管理干部人事档案管理工作，包括人事档案审核，日常档案资料的收集与整理工作。 二、岗位要求1、本科以上学历，人力资源专业，有心理学背景，55岁以上人员；2、熟悉人力资源专业各项关键技能；3、行业不限，在人才发展或者薪酬方向有独立负责的经验者优先；4、工作积极主动，具备较强的计划性和实施执行力，具备良好的人际交往能力、组织协调能力、沟通能力以及解决复杂问题的能力；5、身体健康，具备良好的职业素养和团队精神、沟通能力、协调能力和执行能力；6、熟练使用PPT、EXCEL等常用办公软件。</t>
  </si>
  <si>
    <t>职位描述员工关系薪酬福利培训组织发展招聘HRBP  岗位职责:  【薪酬和员工关系招聘全模块方向】  HOPE YOU  1、协助组织制定公司人力资源规划，为重大决策提供建议和信息支持；  2、结合公司业务，协助梳理并优化现有数据分析的内容、流程和机制，深度挖掘数据价值，提供人力资源数据策略支持；  3、对行业有深入了解，并对相关数据进行整合与分析，输出人力资源分析报告，为管理层决策提供支持；  4、全面负责招聘工作，配合实施人员储备、员工职业发展和人才保留计划；  5、协助完善人力资源管理体系，研究、创新人力资源管理模式，规划和完善管理制度及相关工作流程；   6、统筹人力资源部日常业务工作，擅长内部员工管理；  任职要求:  WANT YOU  1、教育背景：本科及以上学历；  2、1-3年以上人力资源管理经验，具备专业的数据处理和分析能力，擅长数据分析；   3、具备较强的结构化思维、敏锐的数据洞察力；  4、熟悉6大模块工作，精通人力资源招聘，善于团队管理、资源整合；   5、具备优秀的沟通协调能力，自我驱动能力，良好的职业道德，有事业心；  6、有发展的眼光与落地性，有较强的服务意识和执行力，对新事物有好奇心，思路开阔；  GIVE YOU  1、五险一金、法定假  2、双休，10：00-19：00；  3、不定期团建、拓展活动；  4、重要：学习、成长空间。</t>
  </si>
  <si>
    <t>职位描述制造业招聘 职位描述 职责描述： 
1、执行招聘计划，进行职位分析，完成职位说明书； 
2、发布职位信息，收集、搜索简历，对简历进行初步筛选； 
3、开展员工招聘，组织实施招聘活动，负责应聘员工初试； 
4、负责办理员工入职、离职等调配事务，入职信息资料维护，办理和更新劳动合同； 
5、员工信息档案的维护； 
6、试用期员工的跟进与考核； 
7、协助完成校园招聘及校招学生的日常跟进工作； 
8、其他人力资源经理交办事项。 
任职要求： 
1、本科以上学历，人力资源相关专业； 
2、有机械、制造业招聘经验者优先； 
3、熟悉各种招聘渠道，善于整合，较好的洞察和辨析通力 
4、优秀的分析问题、解决问题思维和通力，优秀的沟通表达通力； 
5、积极主动，责任心强，结果导向，有较好的抗压通力。</t>
  </si>
  <si>
    <t>职位描述人力资源岗位职责： 前期辅助开展人力资源各模块工作，包括招聘培训、薪酬绩效、员工关系、人力资源信息系统维护等各项工作； 后期根据个人特长确定主要负责某一模块工作。 
  任职资格：     1、本科及以上学历，人力资源相关专业；       2、具有2及年以上人力资源相关工作经验；       3、热爱人力资源工作，热爱健康养老行业。    
 此岗位为第三方外包岗位。</t>
  </si>
  <si>
    <t>石景山区</t>
  </si>
  <si>
    <t>职位描述人力资源管理OA系统资料管理信息管理与信息系统  【需要你负责——】  1、办理员工录用，离职，调动手续及促销员进退场手续。  2、办理劳动合同的签订续签工作  3、负责员工档案管理  4、考勤统计和薪酬福利计算   5.、员工培训相关工作  6、完成总部人事条线的各类表单  7. 社会保险的缴纳  8、合理分配部门所需的办公用品和其他耗材。  9、完成上级交给的其他任务</t>
  </si>
  <si>
    <t>职位描述人力资源管理岗位职责： 1.协助上级掌握人力资源状况；完善企业人力资源制度，制定各岗位的岗位职责; 2.制定培训方案，完善培训计划； 3.拓展企业的人员招聘渠道，参与面试筛选，实施招聘计划； 4.负责公司的社保、薪资福利措施；绩效考评审核； 5.帮助建立积极的员工关系，负责企业员工的劳动合同的签订与解除，处理合同纠纷；协调员工与管理层的关系，组织策划员工的各类活动； 6.协助上级推行公司各类规章制度的实施；.负责与公司的其他部门进行业务沟通交流; 7.协助上级完成各项工作。  8.管理人事档案;  
  9.办理员工的入职与离职手续，管理入职和离职事务;  
  　  　任职要求： 1.大专以上学历，人力资源相关专业，有房地产工作经验优先考虑； 2.拥有1年以上人力资源从业经验，了解招聘、绩效等模块业务且具有一定的实操经验； 3..熟悉当地人事相关法律法规。</t>
  </si>
  <si>
    <t>职位描述员工关系1、制度执行：对部门内制度流程执行情况及适宜性进行总结、对存在的问题提出建议并进行修订，编写、更新五险一金政策汇总及操作指南等； 2、薪酬管理：负责区域内年度、项目周期薪酬预算；负责区域内人力成本数据统计、上报；组织编制、审核负责区域内员工工资； 3、福利管理：定期关注法定福利政策，及时了解各项福利事项（包括并不限于社保、公积金及对企业利好的政策信息），成功申报过稳岗补贴奖励34万余元、疫情期间社保减免缓缴、负责为公司员工办理五险一金及相关业务，精通北京社保及公积金政策及业务； 4、报表管理：负责各类统计报表的提报，股份公司人力资源分析报表、劳动力分析报表等。</t>
  </si>
  <si>
    <t>职位描述招聘培训猎头经验HRBP  岗位职责：  
  1.负责公司各岗位人员招聘，月入职指标3-5人；  2.协助负责人进行新员工培训、日常工作培训及考核；  3.负责日常行政、人力相关工作，辅助负责人完成业务部门日常管理工作。  任职要求：  1.统招大专以上学历，1-5年工作经验（含实习）；  2.有猎头招聘、批量招聘经验优先；  3.做事细心有冲劲，亲和力和沟通能力强；</t>
  </si>
  <si>
    <t>十里河</t>
  </si>
  <si>
    <t>职位描述人力资源管理招聘工作内容：
1.结合部门业务要求，整理、规划全年招聘需求，有效完成人员招聘工作； 
2.拓展、维护、评估有效的招聘渠道，发布招聘广告 ； 
3.根据公司战略目标进行工作岗位分析及人才储备，不断完善各岗位的职位说明 ； 
4.制定、维护与招聘相关的统计报表，定期做好人员数据分析工作； 
5.对招聘流程、招聘工具不断改进优化分析招聘效果； 
6.建立、更新公司内外部人才准备库，定期做好人才跟踪沟通 ； 
7.配合行政人事及劳资做好人才引进考核，做好各用人部门的协调工作。 
职位要求： 
1、专科以上学历，人力资源管理、行政管理或相关专业优先，一年以上工作经验； 
2、熟悉国家相关劳动及人事的法律法规，熟练使用办公软件； 
3、口齿清晰，普通话标准、沟通能力强，性格稳重，工作认真细致，有一定的工作能力； 
4、具有敬业及良好团队协作精神； 
工作时间：周末，法定节假日正常休息。</t>
  </si>
  <si>
    <t>1.2万-1.5万</t>
  </si>
  <si>
    <t>职位描述甲方公司员工关系薪酬福利组织发展招聘集团公司经验综合人力部门三级人力资源管理师  工作任务  1、根据公司业务发展需求，完成部门人力资源招聘规划，掌握各部门招聘需求；  
  2、根据现有编制及公司发展需求，编制年度招聘计划及预算，并对招聘费用进行管理；  3、依据年度招聘计划，按招聘策略制定具体招聘方案，选择有效的招聘渠道，并组织实施各项具体活动，保证招聘任务顺利完成  4、招聘渠道管理。负责招聘渠道的拓展和维护工作，并根据招聘渠道性质，对招聘渠道进行分门别类的管理。  5、招聘的执行。负责实施招聘方案的各项具体活动，包括但不限于职位的发布、简历筛选、面试邀约、招聘活动的组织、面试、面试题库建立等，保证招聘任务顺利完成。  6、入职管理。负责新员工背景调查、入职审批、入职手续办理、入职跟踪等一系列工作。  7、新员工转正管理。负责新员工的跟踪、转正考试及评价、转正材料的收集上报工作。  8、实习生管理。负责实习生招聘，并办理各类相关手续、三方协议签订、实习生考核跟踪等日常管理。  9、员工体检。负责新员工体检和公司员工健康体检工作的组织实施。  职责二 职责表述： 员工关系管理、组织结构和岗位管理  工作任务  1、员工异动管理。负责员工的调动、离职等一系列手续的办理，以及处理因此产生的其他问题；  2、员工纠纷处理。负责初级员工劳动争议的处理工作。  3、组织和协助公司组织架构设计和岗位设置，组织梳理和完善公司的岗位描述说明书。  职责三 职责表述： 维护管理二级档案和人事信息。  工作任务  1、员工二级档案管理。负责新员工二级档案建立、档案的日常维护，保证档案完整性和准确性。  2、人事系统信息录入及维护。新员工资料导入人事系统、离职人员登记、信息更新，确保信息准确和维护及时性。  3、人事信息及报表的管理。负责人事信息的统计、上报，周、月、季、年报的制作及人员增减表的制作。  4、其他领导交待的临时性工作。</t>
  </si>
  <si>
    <t>职位描述招聘员工关系HRBP医疗健康岗位职责：  1、全面负责公司空缺人员招聘工作  2、负责公司社保及公积金处理  3、与业务对接，帮助业务提高效率  4、负责员工关系入转调离  5、领导安排的其它工作  任职要求：  1、人力资源管理及相关专业  2、1年及以上相关工作经历  3、性格活泼、外向  4、做事细致，对数据敏感</t>
  </si>
  <si>
    <t>职位描述培训员工关系薪酬福利人力资源规划绩效管理招聘企业文化岗位职责：1、负责根据现有的编制及业务发展需求，协调统计各部门的招聘需求并进行人才招聘；2、负责员工关系、档案、社保等相关事项办理；3、根据公司培训计划需求，制定公司内外部培训计划和大纲进行实施监督；任职要求：1、***本科以上学历，人力资源相关专业；2、能够熟练操作办公软件；3、工作严谨细致，思路清晰，具有较强的推动能力和执行能力；</t>
  </si>
  <si>
    <t>职位描述制造业甲方公司本地生活/O2O员工关系薪酬福利组织发展培训综合人力部门岗位职责： 1、员工入离职相关手续办理； 2、每日异常考勤的跟进处理，月度考勤表整理、汇总与统计； 3、每月根据人员入离职情况进行社保及住房公积金新增、减员相关手续办理； 4、协助日常工作事项与有关部门的联络沟通； 5、公司通知通告的撰写及发送； 6、部门会议的组织、协调与记录，会后完成会议纪要并进行归档； 7、完成领导交办的其它工作。 
任职要求：   1、人力资源、行政管理等相关专业大专以上学历；  
2、参加人力资源管理、行政管理、劳动法律法规等方面的培训；    3、工作认真，吃苦耐劳，具有团队精神；    4、善于沟通，具有良好的沟通能力。</t>
  </si>
  <si>
    <t>4千-6千</t>
  </si>
  <si>
    <t>密云区</t>
  </si>
  <si>
    <t>职位描述招聘综合人力部门1、认真执行公司的各项规章制度：准时上岗、工服穿戴整齐、上岗前及上岗期间严禁喝酒；
2、进行人员招聘需求分析，明确哪些岗位需要补充人员； 
3、根据年度人员招聘计划，明确各类岗位人员的招聘资格条件和具体要求； 
4、明确掌握需补充人员工作岗位的性质、特征和要求； 
5、制订各类人员招聘计划，提出切实可行的人员招聘策略； 
6、根据招聘计划确定的用人条件与标准进行决策，采用适宜的招聘渠道和方法，吸引合格应聘者，以达到适当的效果； 
7、使用恰当的方法，挑选出最合适的人员；
8、进行招聘评估及时发现问题，分析问题产生的原因，寻求解决问题的具体对策，有利于及时调整计划，为下次招聘提供经验教训；
9、具有一定的法律学业背景或相关从业经验；
10、积极配合完成上级领导交办的临时任务。
请注意，薪资为税前范围，非实发金额。</t>
  </si>
  <si>
    <t>职位描述培训招聘1、具有初级及以上职称或执（职）业资格2、具有一定的文字功底，有较强的沟通协调能力及较强的执行力与抗压能力。3、负责员工招聘具体工作；
4、负责人力资源信息化相关工作；5、负责员工培训的组织实施工作；6、负责劳务派遣、劳务外包人员的管理工作；7、负责员工福利相关工作；
8、完成上级领导交办的其他事项。</t>
  </si>
  <si>
    <t>职位描述人力资源管理培训绩效管理员工关系薪酬福利人力资源规划组织发展招聘岗位职责：  　　1，负责实施执行招聘工作，运用专业面试和人才测评方法来实施各岗位面试评估工作;  　　2，深入了解公司企业文化，宣传营造公司企业文化氛围，负责员工日常沟通和人员关系 建立;  　　3，为公司吸引优质人才，动态适应创造人才;  　　4，制定合理的公平竞争体系制度，合理的员工激励奖惩制度;  　　5，协助部门负责人，建立，完善公司各项规章制度及流程;  　　6，负责各部门培训项目的需求制定，实施，反馈等工作;  　　7，定期或不定期的进行人力资源内外部状况分析及员工需求调查，并进行员工需求分析;  　　8，定期进行招聘效果分析，不断改进招聘体系;  任职要求：  　 1、本科及以上学历，人力资源相关管理专业背景优先;  　　2、有2年以上人事招聘相关工作经验，熟悉掌握招聘所有环节，能独立操作招聘实施;  　　3、熟悉人力资源管理模块、熟悉企业管理、掌握现代企业人力资源管理知识，  　　4、深入了解企业的招聘流程、招聘渠道。  　　5、具有良好的语言与文字表达能力;  　　6、熟悉国家、地区劳动人事方面的法律法规;  　　7、有出色的组织管理能力、人际关系良好并具有领导及沟通协调能力;  　　8、有较强的责任心和敬业精神，性格开朗，具备强烈的团队合作精神;</t>
  </si>
  <si>
    <t>职位描述员工关系薪酬福利招聘综合人力部门工作内容：1、办理员工入、转、调、离流程，员工档案管理。2、办理社保、公积金等具体事务，以及人才政策等信息搜集。3、组织员工活动，推动企业文化建设。4、员工薪酬核算。5、协助组织实施绩效考核与培训，包含培训记录和绩效结果归档。6、协助人员招聘。7、上级安排的其他临时工作岗位要求:1、本科及以上学历，专业不限。2、科技类公司两年以上工作经验。3、良好的沟通、协作能力。4、具有员工关系管理和招聘实操经验。</t>
  </si>
  <si>
    <t>职位描述人力资源管理岗位职责：1、负责招聘工作：根据用人部门用人需求、开发并维护招聘渠道（有优质外教招聘渠道优先考虑）、组织笔试面试、出具聘用协议并协商、评估招聘成果，；2、薪酬与福利：负责社保公积金相关操作,制定学校薪酬绩效考核制度；3、员工关系：办理员工入职、调岗、续聘、离职等手续，整理完善人力档案；4、外事工作：办理外教相关居留许可、签证等手续；5、完成领导交办的其他工作；任职要求：1、本科或以上学历，人力资源、法学、会计学专业优先；2、三年以上相关人力资源管理经验，熟悉劳动法，擅长人员架构搭建、薪酬体系、绩效考核；3、有在私立或者国际学校、相关英语培训机构工作经验；
4、熟悉昌平区的社会保险、公积金的相关操作优先；5、熟练使用office办公软件；6、具备一定英语水平者优先考虑；良好的服务意识，较强的执行力与统筹能力，能独当一面。具备较强的人际沟通能力与团队合作精神。</t>
  </si>
  <si>
    <t>6千-9千·16薪</t>
  </si>
  <si>
    <t>职位描述员工关系薪酬福利培训招聘岗位职责： （1）负责员工周/月度/季度考勤统计工作；  （2）负责月度人力资源信息表的数据的更新和维护；  （3）负责日常员工入职、转正、调动、离职等员工关系相关手续办理；  （4）负责员工“六险一金”增减员、人事档案整理及员工的相关咨询处理工作；  （5）负责公司招聘渠道的职位信息更新、员工面试安排及社招、校招相关数据的统计工作；  （6）协助上级组织公司内、外部培训相关工作；  （7）协助上级组织完成员工绩效考核相关工作； （8）协助上级完成其他相关工作。 
 任职要求： （1）人力资源管理等相关专业本科学历；  （2）了解现代企业管理制度的基本操作流程，如招聘、员工关系管理；熟悉人力资源管理至少2个模块的工作内容和操作流程；  （3）熟练使用Office办公软件及其他常用办公软件；具备良好的写作能力； （4）具有亲和力，沟通表达及跨部门协调能力良好，擅长处理员工关系，执行力良好。</t>
  </si>
  <si>
    <t>职位描述人力资源管理资料管理薪酬福利招聘员工关系岗位职责：   负责员工关系管理，包括但不限于入、转、调、离等各类人事手续的办理、信息汇总及存档、合同管理，及时发现风险点，规避法律风险，建立和谐的劳资关系；  协助上级领导完成员工月度、季度、年度考核工作，并对结果进行分析、总结和反馈，为人才梯度、人员晋升、调动提供依据；  协助上级领导开展招聘工作，并进行简历甄别、筛选、评估、初试等相关事宜；  协助上级领导修订及完善公司规章制度；  根据部门领导安排，起草并撰写相关文件；  协助上级领导完成薪酬核算，并对公司整体薪酬数据及人力成本进行汇总和分析；  领导交办的其它事务。   任职要求：   中共党员优先考虑；  本科及以上学历优先考虑，人力资源专业；  3年以上同岗位工作经验，有国企公文写作经验优先考虑；  熟练使用办公软件；  思路清晰，踏实严谨，主动性强，具有保密意识和团队合作精神，工作积极主动，执行力强。  具有良好的沟通能力、协调能力、文字表达能力、分析判断能力和解决问题的能力；</t>
  </si>
  <si>
    <t>职位描述语言表达精准普通话流利有一定的沟通能力招聘工作职责：负责公司销售人员的招聘工作
工作内容：
1、通过公司提供的招聘渠道进行网络招聘,找到公司需要的人才。
2、对优秀的人才进行持续的跟踪及沟通邀约面试。
3、为公司需要的人才进行系统的整理及分析并初试。
4、通过公司提供的客户资源进行客户邀约，客户资料整理。
任职资格：
1、22岁–45岁（男女不限）；
2、大专以上学历，优秀者可适当放宽；
3、沟通力强、有亲和力、爱学习、有耐心及正直的人品。</t>
  </si>
  <si>
    <t>8千-1.6万·16薪</t>
  </si>
  <si>
    <t>职位描述管理经验培训1.负责公司培训规划、实施工作，根据公司战略目标与全年培训计划，按需制定培训方案，保证全年培训工作有序开展，及培训效果跟踪和总结汇报； 2. 线上学习平台建设与运营管理工作：建立合理培训制度，协助各部门管理培训工作。 3.协助公司企业大学项目的落地； 4.部门其他人力资源相关工作的支持与协助； 5.领导临时安排的其他工作。 
 职位要求： 1.本科以上学历；人力资源相关专业优先； 2.有3年以上人力资源培训模块经验优先； 3.热爱人力行业，对人力资源各模块知识理论了解优先。 4.积极主动，工作认真，身体健康优先。</t>
  </si>
  <si>
    <t>职位描述甲方公司咨询公司团队搭建经验员工关系招聘综合人力部门三级人力资源管理师四级人力资源管理师岗位职责：  
         1、负责基础岗位人员招聘，及现有招聘渠道的维护；          2、负责办理员工入职、离职、调动、员工试用转正工作跟进及档案管理工作；          3、负责考勤管理等相关工作；          4、负责根据年度培训计划，执行培训组织工作；                     5、负责领导交办的其他工作。                  任职资格：             1、人力资源、行政等相关专业，大专及以上学历；             2、具备1年以上招聘、员工关系模块工作经验，掌握基层岗位招聘技巧，文旅行业优先考虑；             3、具备档案管理实操经验；             4、优秀的品行和职业素质，强烈的敬业精神与责任感，工作原则性强；             5、办事沉稳、细致，思维活跃，有创新精神，良好的团队合作意识。</t>
  </si>
  <si>
    <t>9千-1.1万</t>
  </si>
  <si>
    <t>职位描述招聘培训具体职责：
1、协助人资总监制定人力资源战略规划，为重大人事决策提供建议和信息支持。
2、深入业务部门，了解业务战略与目标，制定有效的招聘解决方案并实施；
3、关注关键人才的培养、发展和提升，帮助相关部门搭建人才梯队，推动组织与人才发展；
4、负责公司培训体系建设并组织实施；
5、推动公司文化建设，营造积极向上的组织氛围，传承公司文化，发扬价值观，保证组织的持续健康成长。
6、完成公司或上级领导安排的其他工作。
任职要求
1、教育背景：统招本科及以上学历，专业不限。
2、工作经历：2年以上制造业行业人力资源管理工作经验。
3、专业能力：熟练掌握培训管理、员工招聘、组织与人才发展等方面知识，招聘识人能力强。
4、个人素质：高度认可公司的价值观，认可公司文化，时刻保持正向思维方式，具有持续学习的能力。具有正能量，具备良好的人际交往能力、组织协调能力、以及解决复杂问题的能力。</t>
  </si>
  <si>
    <t>8千-1.6万</t>
  </si>
  <si>
    <t>职位描述招聘律师事务所   福利待遇：    底薪8K+招聘奖金，综合薪资1W+无上限，根据个人努力程度大把赚钱；    双休，早9晚6；  岗位职责： 1、该职位招聘律师工作占80-90% 2、负责各个类别职位全流程招聘工作，达成律所交办的人力资源招聘目标，有律师招聘经验优先； 3、负责应聘人员简历的筛选及提供、人员初试、复试组织安排、录用人员上岗事宜确认，不断优化招聘流程，提高招聘效率； 3、负责招聘渠道的维护及拓展，建立良好的招聘渠道合作关系； 4、负责部分员工关系工作，包含但不限于人员入职、离职、转正、晋升的沟通及手续办理； 5、时刻关注新员工入职状态，给予新员工一定的关怀和帮助； 6、上级领导交办的其他工作事项； 任职要求： 1、大专及以上学历，1年以上招聘经验，可以熟练操作各类岗位实际招聘工作，有律师招聘经验优先，猎头经验优先； 
 2、有独立工作能力，能够不断开拓新的渠道； 3、性格开朗，沟通能力强，抗压能力强，良好的团队协作能力； 4、有大型项目招聘工作经验优先； 5、沉稳踏实，有责任心； 6、热爱招聘，有较好的自驱力； 7、持证优先</t>
  </si>
  <si>
    <t>职位描述线下零售企业服务人力外包公司岗位职责：1. 执行招聘计划，负责发布职位信息，收集筛选简历并组织安排面试；2. 负责拓展、甄别、选择、建立和维护合适的招聘渠道；3. 负责员工入职、转正、异动、离职等相关流程及手续的办理；4. 协助上级做好人员培训、绩效考核等其他人力资源管理工作；5.社保、公积金业务办理；6.公司薪酬核算；7. 完成上级交办的其他工作。任职要求：1. 人力资源、工商管理等相关专业大专及以上学历；性格一定要外向，擅长沟通！2. 具有 2年以上人力资源工作经验，其中至少1年招聘面试工作经验；3. 熟练运用各种招聘工具和手段，对人才的发现与引进有丰富的实践经验；4. 熟练使用Office办公软件，工作细致认真、力求上进、责任心强；5. 具有良好的职业素质，富有亲和力，灵活应变，沟通与合作能力强；6. 熟悉劳动合同法及相关人事政策法规者优先。</t>
  </si>
  <si>
    <t>职位描述团队搭建经验培训招聘薪酬福利企业服务综合人力部门员工关系甲方公司岗位职责：
1、负责人事招聘，可独立完成公司各部门的招聘工作；
2、负责员工入职、离职等相关手续的办理；
3、负责员工考勤的统计与核查；
4、负责完成员工社保、公积金相关事宜的办理；
5、负责员工人事档案管理与维护；
6、负责员工绩效考评（最好参与过搭建和规划）
7、其它人事岗位相关工作。
任职要求：
1、熟悉招聘流程，具有一定的招聘经验；
2、能够独立处理员工关系与纠纷，解决各类人事问题；
3、熟悉国家和地方性劳动法律法规；
4、具备较强文字处理能力，能够熟练运用办公软件；
5、具备良好的职业道德，为人踏实稳重，品德良好，乐观向上，有较强工作责任心及团队协作精神；
6、具有两年以上人事行政工作经验。</t>
  </si>
  <si>
    <t>职位描述薪酬福利员工关系培训组织发展招聘岗位职责：
1、协助领导制定、执行、监督公司人事制度执行  2、配合同事进行人力资源相关工作  
职位要求：  
1、硕士及以上学历、优秀应届毕业生 
2.、熟悉人力资源六大板块的知识；  
3、具备良好的协调、沟通能力  
4、具备良好的执行力和责任心</t>
  </si>
  <si>
    <t>职位描述招聘  人力专员岗位职责：  1.律师事务所日常招聘（招聘律师为主）；  2、负责发布招聘信息、收集筛选简历并安排面试，利用各种有效招聘途径满足部门的招聘需求；  3、贯彻律所各项政策及流程在部门的执行；协助律所企业文化的塑造、维护、发展和传播。  应聘要求：  1、本科及以上有律所招聘工作经验；  2、出色的沟通能力、组织协调、领导力和影响力；  3、熟练使用办公软件，具备基本的网络知识，具备较强的沟通能力，掌握面谈技巧；  4、性格开朗，积极正直，学习能力强，有上进心，能承担较大的工作压力； 5、没有律所经验勿投！薪资可谈</t>
  </si>
  <si>
    <t>8千-1万·15薪</t>
  </si>
  <si>
    <t>职位描述组织发展培训岗位职责：
1、接受HR各业务模块的培训，并参与某个业务模块的实际工作；2、在leader指导下，参与人力资源项目的执行工作；3、协助推动公司人力资源体系的完善和改进；4、未来的发展方向包括：培训实施、干部管理、组织发展等。
任职资格：1、本科及以上学历，1年以上工作经验，中共党员；2、能够出色完成基础工作，也愿意接受额外的挑战任务；3、具备主动学习的能力和长期发展的意愿。</t>
  </si>
  <si>
    <t>宋家庄</t>
  </si>
  <si>
    <t>职位描述医疗健康员工关系招聘  工作内容:     1.招聘管理:建立和完善公司招聘流程，根据公司业务发展需要，汇总统计       各部门招聘需求并制定招聘计划，组织实施招聘、甄选、面试、推选、安置等工       作，岗位说明书制作与修订；    2.员工关系:新员工劳动合同签订，合同续签，员工录用、入职、离职、转正、晋升、内部调动等相关手续办理，劳动仲裁案件处理，人员花名册管理；  3.负责人事数据统计及人力资源信息系统运维；  4.行政用品管理、补充；  5.领导安排的其他任务。  
  任职要求:  1.大学专科及以上学历，人力资源、管理、经济、医药类相关专业;  2.具备良好的写作和文字理解能力;  3.具备较强的组织协调、沟通、应变能力。</t>
  </si>
  <si>
    <t>职位描述薪酬福利组织发展员工关系岗位职责：1、主要负责制定、完善、实施各项薪酬福利制度，参与公司人力成本核算与管理，对优化公司薪资福利体系提出合理化建议；2、负责薪酬，福利核算并确保准确及时发放；3、负责薪酬相关数据的分析统计工作，出具分析报告；4、熟悉人力资源六大模块；4、领导交办的其他工作任务。任职要求：1、熟悉劳动法和税收政策；2、本科以上学历，人力资源管理或数据分析、统计相关专业优先；3、学习能力强，熟练使用excel等办公软件；4、工作严谨细致，具有严格的保密意识；5、善于表达，责任心强，工作积极主动，能适应一定强度的工作压力；</t>
  </si>
  <si>
    <t>职位描述综合人力部门员工关系招聘工作内容：1.协助上级掌握人力资源状况；2.管理劳动合同，办理调、离、入、转手续以及员工的工资和考勤结算；3.填制和分析各类人事统计报表；4.拟订公司规章制度、调研报告等草案；5.协助上级推行公司各类规章制度的实施；6.协助上级完成对员工的年度考核；7.完成其他由上级主管交办的工作。任职资格：1.教育背景：人力资源、管理类等相关专业本科及以上学历。2.培训经历：受过现代人力资源管理技术、劳动法律法规、合同法、管理技能开发等方面的培训优先。3.技能技巧：（1）熟悉国家相关法律法规；（2）了解人力资源管理各项实务的操作流程；（3）熟练使用相关办公软件。</t>
  </si>
  <si>
    <t>职位描述制造业员工关系薪酬福利甲方公司团队搭建经验招聘综合人力部门岗位职责：1、执行并完善公司的人事制度与计划，培训与发展，绩效评估，员工社会保障福利等方面的管理工作；2、组织并协助各部门进行招聘、培训和绩效考核等工作；3、执行并完善员工入职、转正、异动、离职等相关手续及流程；4、员工人事信息管理与员工档案的维护，核算员工的薪酬福利等事宜；5、其他人事日常工作；任职要求：1.本科及以上学历，人力资源、行政管理相关专业优先；从事人力资源工作1年以上；2.在人员招募、引进、培训开发及员工考核、激励等方面有实际操作能力；3.了解国家各项劳动人事法规政策；4.具有优秀的书面、口头表达能力、极强的亲和力与服务意识，沟通领悟能力，判断决策能力强，较强的应变能力和内外沟通能力；5.吃苦耐劳，工作细致认真，原则性强，有良好的执行力及职业素养；6.有强烈的责任感和敬业精神，公平公正、做事严谨，能承受较大的工作压力。</t>
  </si>
  <si>
    <t>职位描述综合人力部门岗位职责：
1.协助人力资源部负责人建立和完善公司的员工关系管理体系；
2.负责劳动合同和相关协议的起草、制定和签订等管理；
3.办理员工录用、迁调、奖惩、离职手续；
4.完善公司人事等规章制度，负责妥善解答员工疑问；
5.组织受理员工投诉和公司内部劳资纠纷，完善内部沟通渠道；
6.协同人力资源部经理和法律顾问处理有关劳动争议；
7.策划员工活动，丰富员工生活，提升员工的满意度和敬业度，建立员工与公司之间的和谐关系。
职位要求：
1.本科及以上学历，具备上市公司及集团化人力资源管理工作或实习经验者优先；
2.拥有国有企业干部管理、人才发展、组织发展相关工作经验优先；
3.熟悉国家、企业关于合同管理、招聘录用等方面的法律法规及政策；
4.具备较强的沟通能力和团队合作意识，责任心强，工作积极主动、细致认真，能承担较大的工作压力。</t>
  </si>
  <si>
    <t>职位描述员工关系薪酬福利培训组织发展招聘岗位职责：1、进行员工招聘、培训、绩效考核等人力资源工作；2、进行简历筛选、招聘渠道维护等日常招聘工作；3、开展各类员工培训，进行培训需求分析、参与培训计划制定、组织培训的实施及跟踪培训效果；4、组织各季度绩效考核，进行考核数据收集及分析等；5、完成部门领导交办的其他工作。 任职条件：1、大专及以上学历，专业无严格限制，硕士优先考虑；2、1年及以上正规企业专职人力资源工作经验；3、热爱人力资源工作，具有高度责任心，工作积极主动；4、具有良好的语言表达及沟通能力、逻辑思维清晰；5、熟练使用电脑及各类办公软件；6、具有良好的团队合作精神。</t>
  </si>
  <si>
    <t>人力资源专员（文教体旅领域、空间较大）</t>
  </si>
  <si>
    <t>职位描述招聘为主、绩效为辅、综合发展一、岗位职责：1.配合部门经理制定招聘计划和程序，利用专业方法高效引进人才；2.负责员工的入职、转正、异动、离职等相关流程与手续的办理；3.起草公司与人力相关管理制度，优化工作流程；4.协助跟进员工的工作考核，完善相关体系；5.领导交办的其他事宜。
 二、任职要求：1.统招本科以上学历，具有3年以上的人力资源从业经验及1年以上的招聘工作经验，熟悉相关劳动人事法规政策；2.具有较强的责任感、执行力与学习能力，具备优良的人际沟通技巧与团队协作精神，善于抗压；3.熟练操作常用办公软件，对产业研究、管理咨询、文旅策划等领域人才的招聘经验丰富或具有相关人脉者优先。</t>
  </si>
  <si>
    <t>职位描述招聘培训薪酬福利员工关系【岗位职责】1、负责发布、筛选、邀约、面试等与招聘相关的全流程工作；2、协助组织开展培训工作，完善新员工培训体系，组织员工活动/团建活动，带动活跃气氛；3、负责日常员工入职、转正、调动、离职等手续的办理；4、建立和维护人事档案、人员台账，及时更新员工的个人信息和资料；5、负责公司的社保、公积金的业务办理等日常工作；6、负责员工考勤核算、月度考勤统计整理成册；7、负责部门的报销和预算等工作；8、档案的管理；9、部门交代的其他工作；  【任职资格】  
1、本科及以上学历，3年以上工作经验，人力资源管理相关专业优先；2、熟练使用Word、Excel等办公软件及各种办公自动化设备；3、熟悉劳动法、合同法等相关法律法规，国家及地方相关政策；4、思维敏捷，对数据敏感，具备较强的组织能力和分析判断能力。</t>
  </si>
  <si>
    <t>职位描述招聘  【岗位职责】  1.根据集团战略与业务规划，分析各部门招聘需求。根据集团年度规划，协助绘制人才地图；  2.协助团队负责人制定、年度集团招聘计划及人员编制；  3.对招聘结果经营分析，提出招聘流程优化建议；  4.协助上级完成其他相关工作。  
  【任职要求】  1、本科以上学历，人力资源相关专业，3年以上人力资源相关从业经验；，25-30岁。 2、熟悉运用常规招聘工具，互联网及零售行业招聘经验者优先。   3、热爱人力资源工作，具有良好的团队合作意识和沟通能力；    4、思维敏捷，具备较强的语言表达及沟通能力、抗压能力强；</t>
  </si>
  <si>
    <t>人力资源专员/助理</t>
  </si>
  <si>
    <t>4千-5千</t>
  </si>
  <si>
    <t>职位描述招聘培训薪酬福利岗位工作职责是： 
1、员工入职及离职手续的办理，员工劳动合同签订、续订及员工档案的管理；
2、通过人事系统进行相关人事管理工作；
3、协助招聘、培训、薪酬福利、绩效考核的各项工作。
4、领导交办的其他工作。</t>
  </si>
  <si>
    <t>职位描述人力资源管理1、负责公司人力资源全模块管理；
2、负责公司政令上传下达和执行；
3、负责公司公司各部门人事相关工作和相关工作审批；
4、领导交办的其他工作。、  
任职要求：  
1、 ***大专及以上学历；  
2、 三年以上人力资源管理工作经验；  
3、 具备良好的职业操守、保密意识和职业化素养；  
4、 语言及文字表达能力强，能独立撰写人力资源相关文件；  
5、 理解能力、沟通协调能力强，能及时有效地解决问题；  
6、 熟练使用常用办公软件，熟练操作常用办公设备；  
7、 学习能力强，有系统的人力资源管理知识结构；  
8、 熟悉相关政策法规，熟悉人力资源办事流程。  
工作地点:顺义区高丽营</t>
  </si>
  <si>
    <t>职位描述资料管理金融管理经验员工关系薪酬福利培训甲方公司招聘岗位职责：
1、在上级的领导和监督下定期完成量化的工作要求，并能独立处理和解决所负责的任务；   2、负责各部门的考勤汇总，休假统计，负责核算公司员工的薪资安排员工的福利；   3、执行人力资源管理各项实务的操作流程和各类规章制度的实施，配合其他业务部门工作； 4、管理劳动合同，办理员工的入转调离相关手续；   5、执行招聘工作流程，能独立完成面试等招聘相关工作；   6、负责管理人力资源相关文件和档案；  
7、负责公司各部门的考核、结果统计等；   8、负责员工员工关系及社保公积金的办理和提取手续；  
9、负责公司培训计划的方案，实施以及训后期跟踪；  10，完成领导交办的其他临时性工作。  
任职要求：  
1、人力资源或管理专业本科及以上学历；   2、三年以上人力资源工作经验，具备校招工作经历；   3、熟悉人力资源管理各项实务的操作流程，熟悉国家各项劳动人事法规政策，并能实际操作运用；   4、具有良好的职业道德，踏实稳重，工作细心，责任心强，有较强的沟通、协调能力，有团队协作精神；   5、熟练使用相关办公软件，具备一定的公文写作能力。</t>
  </si>
  <si>
    <t>职位描述员工关系综合人力部门岗位职责： 1、负责员工入转调离全流程管理； 2、负责公司整体社保、公积金系统管理及实操； 3、负责员工档案、信息的关系，确保信息准确，健全； 4、负责工作居住证，应届生接收等相关手续的办理及提交； 任职要求： 1、大专及以上学历，管理类相关专业，1年以上工作经验； 2、熟悉员工关系模块，熟悉国家相关法律法规； 3、耐心细致，有支持服务理念，抗压性强；</t>
  </si>
  <si>
    <t>职位描述三级人力资源管理师招聘薪酬福利员工关系岗位职责：
1. 根据公司年度战略发展目标，制定公司各级人员的量化绩效考核制度及标准；
2. 定期组织并协助各部门实施绩效考核工作，汇总、统计绩效考核数据，建立员工绩效考核档案；并对考核结果进行统计分析、提出合理化建议和方案；
3.协助上级策划、组织、执行各种形式的培训活动，开展各项大型集训；
4.员工人事信息管理和档案的维护，花名册、薪酬表以及所有报表类数据及时更新和维护。
5.完成上级领导交代的其他工作任务。
任职条件：
1. 本科及以上学历，年龄在30周岁以内；
2. 三年薪酬绩效岗位工作经验，熟悉各类绩效考核体系，具有体系设计及推行能力；
3. 细心严谨，熟练应用EXCEL表格函数公式，具有良好的数据处理能力；
4. 具有良好的沟通协调能力以及抗压能力，良好的职业道德、执行力和高度的责任心；
5. 有人力资源证书者优先；</t>
  </si>
  <si>
    <t>人力资源招聘专员</t>
  </si>
  <si>
    <t>7千-1.4万</t>
  </si>
  <si>
    <t>职位描述校园招聘社会招聘网络招聘一、岗位职责  1、协助人力资源部经理主要进行校园招聘工作；  
2、联系相关院校，做好招聘前、中、后的各项沟通及准备工作。  
3、协助部门进行招聘后的实习、培训培训等工作。  
4、其他人力资源协助工作。  
二、 岗位要求  
1、涉农类专业本科（动科、动医、水产、食品、生物技术等）、人力资源管理专业本科毕业；  
2、性格开朗、年轻有活力、能适应经常性出差、承压性好、沟通能力强；  3.年龄在24-28岁左右；  
4、责任心强、工作主动有积极性、爱学习、总结，有较强的团队协作精神。  
5、工作地点在北京。</t>
  </si>
  <si>
    <t>来福士</t>
  </si>
  <si>
    <t>职位描述甲方公司员工关系薪酬福利培训组织发展招聘HRBP  一、工作内容  协助总部HR部门、事业部总经理，完成北京区域以下HR工作：  1、事业部人员招募与入离职作业；  2、新员追踪跟进与绩效反馈；  3、北京区域地方招募渠道管理；  4、北京区域教育培训规划执行；   5、用退工及社保、公积金缴纳；   6、员工绩效考核汇总及人事异动作业；   7、工伤、医疗及大病等事件的处理及追踪控制；   8、劳动合同的新签、续签，档案管理；   9、员工居住证、就业证等证件办理；  10、人力月报与数据分析，KPI数据整理。   
  二、职位要求  1、本科以上学历，1年以上人力资源相关工作经验；  2、热情开朗，沟通协调能力、，亲和力佳，热爱人资工作。</t>
  </si>
  <si>
    <t>职位描述企业文化培训薪酬福利招聘员工关怀员工关系岗位职责： 1、协助上级处理公司招聘、培训、薪酬福利、员工关系等方面的工作； 2、执行招聘工作流程，协调、办理员工招聘、入职、离职、升职等手续； 3、负责员工五险一金缴纳、办理； 4、协同开展新员工入职培训，业务培训，联系组织外部培训以及培训效果的跟踪、反馈； 5、组织开展团建活动，增强企业凝聚力（擅长此项优先考虑）； 6、办公室行政类工作； 7、领导交办的其他工作。
 任职要求： 1、统招大专及以上学历，2年以上人力行政工作经验； 2、人力资源及管理类专业优先考虑； 3、了解国家劳动政策及相关法律法规； 4、了解人力资源各模块操作流程及工作方法，可熟练使用办公软件； 5、工作态度积极、有责任心、拥有较强的执行能力、良好的团队意识； 6、具有一定的学习力、组织能力及应急处理问题能力。</t>
  </si>
  <si>
    <t>职位描述员工关系培训薪酬福利招聘HRBP企业服务  1、负责员工的招聘、入职、培训、人事调动、离职等手续，建立人事档案。熟知员工个人能力，辅助领导合理安排公司内部人力资源增减调配等；  2、负责编制、填写人力资源月报，完成人力资源月报分析。  3、负责制定公司各部门绩效考核，收集、整理各部门人员月度、年度考核材料，并汇总分析生成相关报表；  4、日常人事工作，五险办理，考勤管理等工作。  5、严格执行公司规章制度，认真履行其工作职责； 6、负责制定公司行政管理制度。设计行政管理工作程序，研究、分析并提出改进工作意见和建议； 7、负责对本部门行政工作目标的拟订、执行及控制； 8、负责完善各项行政管理制度（包括会议、发文、档案、印章、固定资产、图书、电话、卫生、办公用品领用、公司财产保险、车辆等），监督、检查、落实公司行政制度的执行； 9、负责会议管理，负责公司内部会议的安排，整理会议纪要，对会议决定进行催办、查办和落实，代表公司出席有关会议，负责或协助公司组织对外重大会务及企划、公关活动； 10、负责费用管理，编制公司年度行政费用预算，控制行政费用的支出，确定费用分摊范围，按月份分摊各项办公费用； 11、负责办公用品的购买和领用，对公司财产物资进行登记、造册、维修、保养等有效管理； 12、负责信息管理，负责公司公文、资料、信息和宣传报道工作，沟通内外联系、保证上情下达、下情上报，负责有关信息的整理和分析，为公司决策提供依据，编制企业文化建设，计划、编辑企业内部刊物；  任职要求：  1、大专及以上学历，年龄35岁以下，1年以上人力资源相关工作经验优先；  2、通晓培训管理、人力资源管理，熟悉国家和地方劳动法律法规等知识；  3、具有良好的协调组织沟通能力、计划与执行能力、演讲能力；  4、能够熟练使用EXCEL、Word办公软件；  5、工作严谨仔细，有较强的责任感和服务意识；  工作时间：早9:00-18:00  薪资待遇：5000-7000元/月，五险，绩效奖、全勤奖、年终奖、新人奖、进步奖、年度优秀员工/管理者/团队评选奖金、生日福利、过年红包、团建旅游  公司地址：北京大兴经济技术开发区科创十三街锋创科技园18号院7号楼1206</t>
  </si>
  <si>
    <t>人力资源专员（接受应届实习生）</t>
  </si>
  <si>
    <t>8千-1.5万·14薪</t>
  </si>
  <si>
    <t>职位描述人力资源管理资料管理         岗位职责：          1、 协助制订完善、组织实施人力资源管理有关规章制度和工作流程；          2、 发布招聘信息、筛选应聘人员资料；          3、 组织、安排应聘人员的面试； 　　          4、 协助实施员工培训活动； 　          5、完成上级交办的其它事项。          
          岗位要求：          1、统招本科学历，专业不限；          2、德才兼备，形象佳气质好，性格开朗，具有较好的亲和力和沟通能力；          3、正能量自驱动，具有较强的执行能力和沟通能力，踏实勤奋，责任心强，勇于担当，能承受高强度的工作压力，从事HR工作意愿强烈。</t>
  </si>
  <si>
    <t>职位描述员工关系薪酬福利招聘培训 雇员点评标签   工作环境好  同事很nice  团队执行强  免费班车  职位描述      管理经验团队搭建经验集团公司经验招聘组织发展培训综合人力部门员工关系      岗位职责：  1. 负责公司人力资源管理工作，完成招聘、培训、企业文化、员工关系、绩效管理等工作；  2. 制定招聘计划，输出岗位职责，维护招聘渠道，负责招聘全流程的落地工作（包括：简历筛选、电话沟通、初试、复试跟踪、录用、试用期管理等）；  3. 负责培训体系、课程体系的建立，建立培训讲师制度与文化塑造；作为培训讲师，完成通用型素质课程的开发与培训讲授；  4. 负责公司企业文化活动的策划与实施，营造良好的企业文化氛围，增强企业凝聚力；  5. 参与日常员工劳动关系管理工作及绩效方案推进工作；  6. 负责组织起草、修改和完善人力资源各模块制度体系、管理办法，优化人力资源工作流程；  7.完成领导安排的其他工作。  
    任职要求：  1.本科及以上学历，人力资源管理、工商管理、汉语言文学、心理学等相关专业；  2.3年以上人力资源工作经验；  3.在招聘和员工关系板块有实战经验。</t>
  </si>
  <si>
    <t>职位描述绩效考核招聘培训 岗位职责： 1.根据公司年度战略发展目标，制定公司各级人员的量化绩效考核制度及标准; 2.定期组织并实施绩效考核工作，汇总、统计绩效考核数据，建立员工绩效考核档案;并对考核结果进行统计分析、提出合理化建议和方案; 3.负责公司人才招聘工作，包括人员简历的甄别、筛选、面试等相关工作； 4 协助上级策划、组织、执行各部门的培训活动; 5.员工人事信息管理和档案的维护，花名册等所有报表类数据及时更新和维护； 6.完成上级领导交代的其他工作任务。 任职资格： 1.人力资源、劳动与社会保障、法律等相关专业，本科以上学历； 2.2年薪酬绩效岗位工作经验，熟悉各类绩效考核体系，具有体系设计及推行能力; 3.1年招聘相关工作经验，具备招聘的专业知识，熟知招聘工作流程及招聘渠道，熟悉国家劳动合同、人力资源管理的法律法规；   4.细心严谨，熟练应用EXCEL表格函数公式，具有良好的数据处理能力;    5.具有良好的沟通协调能力以及抗压能力，良好的职业道德、执行力和高度的责任心;    6.有管理软件类公司工作经验者优先;  注：薪资7K-8K,实际工资的五险一金，定期的专业培训</t>
  </si>
  <si>
    <t>职位描述医疗健康电商甲方公司团队搭建经验招聘薪酬福利综合人力部门 岗位职责： 1、根据现有编制及业务发展需要，协调、统计各部门招聘需求，制定招聘计划并实现招聘目标； 2、利用各种招聘渠道发布招聘广告，寻找招聘机构，执行招聘、甄选、面试、选择、安置工作； 3、负责员工入、离、调、转的沟通及手续办理； 4、社保、公积金管理； 5、考勤、工资、绩效制作审核； 建立长期后备人才选拔方案和人才储备机制； 
 任职要求： 1、 大专以上学历，人力资源相关专业毕业； 2、 了解国家劳动法规及相关政策，至少2年以上招聘工作经验； 3、 亲和力强，性格开朗，积极主动，有一定的敏锐度； 4、 熟悉offer谈判、入职引导、转正谈判，员工关系处理； 5、有互联网公司，网络运营公司工作背景； 
 公司行业：医疗养生保健。   薪资待遇：7K-8K+绩效+五险一金+话补+住宿+节日福利+团队活动+超长带薪年假    
    备注：公司单休制。  招聘岗位：业务销售，总部、分公司职能线。</t>
  </si>
  <si>
    <t>职位描述制造业管理经验员工关系薪酬福利培训综合人力部门招聘三级人力资源管理师岗位职责：1．严格执行公司规章制度，认真履行其工作职责。2．根据现有编制及业务发展需求，负责招聘职位简历的筛选、邀约面试工作，完成招聘目标。3．严格遵守"劳动法"及地方政府劳动用工政策和公司劳动管理制度，负责招聘、录用、辞退工作，组织签订劳动合同，员工入离职手续的办理。4．配合各部门抓好员工培训工作，负责新员工岗前培训，协助用工部门对员工进行技能、业务的专业知识培训。5．依法为公司员工办理社会保险、公积金缴纳、申报等相关业务。6．及时更新钉钉绩效考核人员花名册，协助领导完成绩效考核任务下发、抽查工作。7．人事档案、钉钉系统人事档案及时更新。8．负责更新员工培训档案，协助部门负责人督促各部门的专业知识培训。9．负责更新公司人才储备资料库，做好信息工作。10．负责公司员工的考勤管理和各部门考勤记录的核查、汇总工作，按时提交财务考勤、人员变动、五险一金等明细表。11．定期组织全体员工进行健康体检、福利发放、公司团建活动等。12．协助领导做公司会议组织，会议纪要编制下发，并收集汇总会议纪要落实情况，形成工作总结。13．协助上级领导组织企划宣传、企业形象和文化建设方案的策划、设计和管理工作，以提高公司团体凝聚力。14．协助质量部做好体系认证、质量管理工作。15．负责公司相关通知，通报的拟定、通讯录更新等及下发。16．协助领导对公司网站、公众号、钉钉系统的维护。17．协助领导解决工作中遇到的问题，和领导交办的其他工作。任职要求：1．大学 以上学历，人力资源管理、行政管理、文秘等专业优先。2．熟悉劳动法，熟悉人力资源六大模块或受过相关专业培训，有人力资源管理师或职称证书者优先。3．具有3年以上人力资源工作经验。4．有良好的语言表达能力、有一定文字功底，文字写作、阅读能力较强。5．熟练使用office办公软件。</t>
  </si>
  <si>
    <t>人力资源经理/副经理/主管/专员</t>
  </si>
  <si>
    <t>职位描述医疗健康团队搭建经验HRBP经理级别岗位职责：1、 根据公司发展策略，规划人力资源部门工作方案并主导实施；2、 定期梳理人力资源相关制度，根据实际需求进行修改调整；3、 落实人员招聘计划、培训计划、月度及年度绩效考核、入转调离工作；4、 按时完成各类报表，做好人员信息维护工作；5、 与员工建立良好关系，及时解决员工提出的困难和帮助需求；6、 完成领导交办的其他工作。经理级别任职条件：1、 本科及以上学历，人力资源、心理、哲学等相关专业优先；2、 3年及以上同级别岗位工作经验；3、 熟悉人力资源相关法律法规；4、 具有良好的道德品质、团队精神及较强的业务能力；5、 有良好的文字表达能力及熟练掌握办公软件。
主管级别岗位职责：1、 分管1-2个模块工作，例如招聘和培训、薪酬福利与绩效、员工关系；2、 根据业务团队需求进行各项工作的规划，并落地执行；3、 完成领导交办的其他工作。主管级别任职条件：1、 本科及以上学历，人力资源、心理、哲学等相关专业优先；2、 3年及以上同级别岗位工作经验；3、 熟悉人力资源相关法律法规；4、 具有良好的道德品质、团队精神及较强的业务能力；5、 有良好的文字表达能力及熟练掌握办公软件。
专员级别岗位职责：1、 收集招聘需求、发布招聘信息、简历筛选、人员面试；2、 收集培训需求，协助领导实施培训工作；3、 入转调离手续办理；4、 下发绩效评分表并统计分数；5、 统计人员考勤信息；6、 完成领导交办的其他工作。专员级别任职条件：1、 本科及以上学历，人力资源、心理、哲学等相关专业优先；2、 1年及以上同级别岗位工作经验；3、 具有良好的道德品质、团队精神及较强的业务能力；4、 有良好的文字表达能力及熟练掌握办公软件。</t>
  </si>
  <si>
    <t>人力资源专员（招聘岗位）</t>
  </si>
  <si>
    <t>职位描述员工关系HR招聘绩效考核员工培训一、岗位职责：
1、全面负责公司内部的人才招聘工作
2、负责招聘广告的撰写，招聘网站的维护和更新，以及招聘网站的信息沟通
3、搜集简历，对简历进行分类、筛选，确定面试名单，通知应聘者前来面试，出具综合评价意见
4、总结招聘工作中存在的问题，提出优化招聘制度和流程的合理化建议
5、员工入、离、调、转的办理
6、企业文化培训
二、任职资格
1、大专以上学历
2、有相关人事经验，优先录取
3、沟通能力强，善于交流，普通话标准
4、团队精神强，做事认真扎实，有原则性
工作时间：
早9：00--下午18:00 中午：12:00--13:30午休；
周末双休，国家法定节假日照常休息。</t>
  </si>
  <si>
    <t>酒仙桥</t>
  </si>
  <si>
    <t>职位描述招聘金融甲方公司管理经验综合人力部门工作职责：
1、负责业务部门日常招聘工作,组织参与面试评估及 offer谈判；
2、负责新员工试用期跟进及相关工作;
3、负责员工入离转调手续办理、员工档案整理存档；
4、参与招聘分析及总结，不断提升招聘效率；
5、五险一金相关工作。
任职要求：
1、本科学历，人力资源、劳动关系等相关专业
优先；
2、有3年以上招聘经验工作者优先；
3、熟练使用办公软件，善于数据分析。</t>
  </si>
  <si>
    <t>职位描述招聘培训综合人力部门1.招聘：按需求做招聘邀约，招聘网站的信息的更新、简历的筛选;
2、每月做好考勤和绩效的统计及各部门督察回访工作；
3、员工花名册登记，协助做好劳动备案、商业险、社保、公积金等;
4、员工的入职、转正、调动、离职等人事异动;建立人事档案，并及时更新相关的员工信息，做好员工培训等;
5、帮带新员工入职，做好常规培训，如：新人介绍、企业文化介绍等;
6、办公室的日常行政管理;会议文件的汇总、会议纪要、通知等文书处理;员工福利用品、文具的采购、固定资产整理登记;
7、协助公司活动，年会活动、增强组织凝聚力；
8、上级交办的任务。
【岗位要求】：
1、人力资源管理、行政管理、中文、文秘、汉语言文学及相关专业大专以上学历；
2、从事人力资源工作1年以上，具备hr专业知识；
3、具有良好的书面、口头表达能力，具有亲和力和服务意识，沟通领悟能力强；
4、熟练使用常用办公软件及相关人事管理软件；
5、了解国家各项劳动人事法规政策；
6、吃苦耐劳，工作细致认真，原则性强，有良好的执行力及职业素养；
7、有强烈的责任感和敬业精神，公平公正、做事严谨，能承受较大的工作压力。</t>
  </si>
  <si>
    <t>职位描述招聘员工关系培训综合人力部门岗位职责：
1. 人事制度的执行及实施，协助公司有效运转；
2. 负责招聘、入离职手续办理、试用期转正、劳动合同签订、调岗调薪等；
3. 协助处理员工关系，包括员工投诉、劳动争议等
4. 负责五险一金管理及代理公司业务对接；
5. 负责新晋员工培训的组织与实施；
6. 其他公司交办的工作；
工作要求 :
1、 专科以上学历，人力资源相关专业毕业；
2、应届毕业生优先录用；
3、熟悉人力行政理论及相关的法律法规；
4、积极主动，善于沟通，能承受压力并勇于探索和创新；</t>
  </si>
  <si>
    <t>职位描述金融招聘  岗位职责：  1、负责与各部门沟通了解对招聘的需求，负责各渠道发布招聘信息；  2、负责员工招聘，新员工入职培训，以及各部门人员的绩效考核；  3、负责招聘中进行路演。  4、招聘中领导要求的工作指令。  任职资格：  1、本科及以上，有英语四级证书（名校以及硕士学历优先考虑）；  2、熟练使用Excel，PPT，基本技能功底扎实；  3、学习能力强、善于沟通、合作导向；  4、具有良好的职业操守，工作细致、有责任心。</t>
  </si>
  <si>
    <t>人力资源助理/专员</t>
  </si>
  <si>
    <t>职位描述员工关系薪酬福利培训招聘岗位职责：      1. 负责/协助招聘相关工作；       2. 负责员工入转调离等手续办理；       3. 负责社保公积金相关工作，对内政策解答；       4. 负责员工档案管理、考勤管理；       5. 上级交办的其他工作。           
          任职要求：          1. 统招本科及以上学历，人力资源、心理学等相关专业；          2. 有3年及以上人力资源工作经验，熟悉人力资源管理工作流程；          3. 熟悉国家相关法律法规；          4. 熟练使用Office办公软件；          5. 良好的沟通表达能力、自我驱动力及学习能力。</t>
  </si>
  <si>
    <t>7千-9千·14薪</t>
  </si>
  <si>
    <t>建外大街</t>
  </si>
  <si>
    <t>职位描述咨询公司人力外包公司猎头经验1.负责招聘工作，应聘人员的预约，接待及面
试。
2.负责协助各部门进行人员招聘工作，包括招聘流程、面试记录与饰选推荐等。
3.负责与其他部门的协调工作，做好信息的上传下达。
4.负责公司各部门的人事后勤类相关工作。
5.协助上级制定员工培训计划，包括新员工培训以及所有员工的培训计划。
6.负责对新员工进行企业制度与文化的培训工作，建立企业形象。
7.负责离职员工的善后处理工作，包括办公用品、钥匙、出勤核算、离职证明、合同解除等。</t>
  </si>
  <si>
    <t>高级人力资源专员（培训&amp;企业文化方向）</t>
  </si>
  <si>
    <t>1万-1.5万·13薪</t>
  </si>
  <si>
    <t>职位描述组织发展新员工培训技术岗培训企业文化培训管理层培训内部培训外部培训培训体系搭建岗位职责：1. 根据公司战略发展与人员培养要求，参与培训体系与课程体系的构建，制定年度培训计划并组织实施；2. 负责通用型素质类课程开发，编制培训教材、手册等；协同业务部门沟通培训需求，制定培训计划，负责培训供应商渠道开发及培训资源引进，助力业务提升；3. 主导完成新员工培养项目，应市场、公司业务变化、制度变化等不定期优化项目形式及内容，并参与培训课程讲授；4. 参与内训师管理体系、核心骨干员工培养项目、管理人员领导力赋能等项目的全流程交付，包含培训方案思考与设计、项目规则赋能、学员考核、培训交付和培训成果验收等；5. 运营管理E-Learning线上学习平台，使线上和线下培训相结合，提升培训效果与员工参与度；6. 制定及执行年度企业文化建设规划方案，负责公司各项文化活动的设计与高质量开展，助力组织氛围提升。
 任职要求：1. 本科及以上学历，人力资源管理、工商管理、汉语言文学、行政管理等相关专业；2. 3年以上培训管理工作经验，有科技型企业从业经历或企业文化相关工作经验者优先考虑；3. 知识储备面宽广，对新事物的接受性高，学习能力优秀；4. 具备出色的沟通表达能力及文案撰写能力，行政公文写作功底扎实；5. 具备较强的系统思维，能够独立策划并实施企业文化活动项目；抗压能力强，热爱人力资源管理工作。
福利待遇：1.富有市场竞争力的岗位薪酬+各类生活补助（全勤奖、午餐补助、通讯补助）+丰厚奖金（年终奖、项目奖金、绩效奖金等）+每年一次涨薪机会；2.五险一金、补充商业险、重要节日慰问礼金，周末双休、旅游团建、健康体检、结婚礼金、通勤班车等。
培养体系：1.个性化成长地图：入职导师1V1定制培养计划+系统性公司级培训+部门持续性业务培训+公派培训，多维度培养机制，聚焦个性化发展需要构建成长地图，提升专业技能与职业素养；2.全方位培训形式：线下阶段性统一培训指导+E-learning 学习平台随时随地学习充电；3.双通道人才发展规划：“专业序列+管理序列”双通道晋升机制，多岗位轮换，实现人才多元化发展。
 发展空间：纵向：培训经理横向：高级HRBP、人力资源主管</t>
  </si>
  <si>
    <t>职位描述人力资源人事员工关系  岗位职责：  1、根据公司业务发展需求，在上级指导安排下建立优化公司员工关系体系，建立健康和谐稳定的劳资关系；  2、负责入离调转、保险、合同续签、档案管理、工作居住证、人才引进落户等相关事宜，定期出具分析报告；  3、负责组织开展员工满意度调查分析、离职面谈，提升员工满意度、降低用工风险，提前预警并化解纠纷和冲突；  4、负责办公软件维护管理、文件制度更新管理、开具各类证明等相关工作；  4、参与公司企业文化建设工作，协助文娱活动策划组织执行；  5、协助招聘、培训等部门其他工作；  6、岗位相关的、上级安排的其他工作内容；  
  任职资格：  1、本科及以上学历，人力资源管理、工商管理、财务、生物、化学等相关专业，优秀者专业不限；  2、具有2年及以上员工关系工作经历，熟悉相关劳动法律法规，具备较强劳动争议处理经验，了解人力资源管理知识；  3、具备优秀的敬业精神，认真负责，性格外向善沟通，较强的亲和力，有一定的抗压能力，突发事件处理能力。</t>
  </si>
  <si>
    <t>职位描述人力外包公司企业服务薪酬福利招聘  岗位职责:  
  1.负责团队的招聘计划设计与实施，协助完成团队搭建工作；  2.负责公司日常的薪酬、社保等管理、考勤管理等入职离职人事工作；;  
  3.负责员工考核，员工关系协调及激励；  
  4.拟订公司薪酬、绩效考核编制、绩效实施、考核落地、评估和完善公司人事及行政各类管理规章制度；  
  5.负责企业文化、价值观在部门的落地，营造组织氛围，激活组织状态，提升团队凝聚力；  
  6.负责日常行政事务的管理工作；  
  7.领导交代的其它工作；  
     任职资格:       1.专科以上学历，两年年以上工作经验；       2.抗压能力强；       3.对人力资源管理各个职能模块均有较深入的认识，熟悉国家相关的政策、法律法规；       4.具备良好的人际沟通能力和协调能力，逻辑思维清晰；       5.性格开朗，爱学习，有责任心及良好的团队合作精神。</t>
  </si>
  <si>
    <t>高级人力资源专员（绩效&amp;薪酬方向）</t>
  </si>
  <si>
    <t>职位描述绩效体系搭建绩效考核KPIOKR薪酬福利薪酬核算薪酬设计薪酬分析岗位职责：1. 根据公司发展战略及经营目标，协助搭建绩效管理体系、梳理公司绩效管理工作流程；2. 组织、实施公司年度绩效考核工作，跟进绩效实施情况，开展绩效评估、分析与优化工作，并制定改进方案；3. 监控公司各部门绩效考核方案的执行，确保绩效考核的实施结果，以达到有效的人才激励作用；根据公司制度将绩效考核结果应用于年度调薪、年终奖核算等环节；4. 参与公司人力资源现状分析与诊断工作，协助部门负责人进行绩效面谈，提出改善目标和建议；5. 组织薪酬调研，参与制定及完善薪酬福利制度。
 任职要求：1. 本科及以上学历，人力资源管理、劳动与社会保障、财务管理、心理学等相关专业；2. 3年及以上绩效管理相关工作经验，熟练应用常用办公软件、数据处理及分析能力强；3. 亲和力与团队协作能力强，具有良好的沟通表达技巧和应变能力；4. 优秀的学习能力与钻研精神，逻辑思维敏捷，细心严谨，善于对问题进行分析、总结与提炼；5. 抗压能力强，有韧性，问题解决能力优秀。
福利待遇：1.富有市场竞争力的岗位薪酬+各类生活补助（全勤奖、午餐补助、通讯补助）+丰厚奖金（年终奖、项目奖金、绩效奖金等）+每年一次涨薪机会；2.五险一金、补充商业险、重要节日慰问礼金，周末双休、旅游团建、健康体检、结婚礼金、通勤班车等。
培养体系：1.个性化成长地图：入职导师1V1定制培养计划+系统性公司级培训+部门持续性业务培训+公派培训，多维度培养机制，聚焦个性化发展需要构建成长地图，提升专业技能与职业素养；2.全方位培训形式：线下阶段性统一培训指导+E-learning 学习平台随时随地学习充电；3.双通道人才发展规划：“专业序列+管理序列”双通道晋升机制，多岗位轮换，实现人才多元化发展。
 发展空间：纵向：薪酬绩效主管/经理横向：人力资源主管/经理</t>
  </si>
  <si>
    <t>人力资源管理专员</t>
  </si>
  <si>
    <t>7千-1万·13薪</t>
  </si>
  <si>
    <t>职位描述员工关系薪酬福利培训组织发展招聘岗位职责 ：
1. 负责员工招聘及劳动关系管理；
2. 负责办理人员异动手续和人事任免纪实材料归档；
3. 负责人事数据统计及人力资源信息系统运维；
4. 负责离退休干部管理；
5. 负责全员绩效考核；
6. 负责员工发展及培训。
六、任职资格：
1. 大学本科及以上学历，人力资源、管理、经济、医药类相关专业；
2. 具备良好的写作和文字理解能力；
3. 具备较强的组织协调、沟通、应变能力；
4. 具有人力资源管理师者优先。</t>
  </si>
  <si>
    <t>职位描述员工关系薪酬福利人力外包公司一级人力资源管理师  岗位职责：  1.搜集北京市人社局相关政策及相关法律法规，及时准确的传达给上级领导；  2.负责派遣单位员工的签订合同、续订、解除等相关材料收集及办理，派遣单位员工薪酬福利测算，发放工资等相关事宜；  3.办理人事内部调动、解聘、退休、接纳和转移保险、社保、公积金缴纳的相关手续；  4.需有档案集体户开立经验，调档业务娴熟；  5.配合领导交代的其他事项。  任职资格：  
  1.专科以上学历，形象良好，人力资源管理专业或法律专业，接受乙方公司工作优先考虑；  2.熟悉国家及地方人力资源及劳动管理的法律、法规；  3.熟悉日常人事管理业务流程，薪酬福利核算熟练；  4.良好的计算机水平，熟练使用office等办公软件；  5.具备良好的人际理解能力，沟通协调能力、应变能力，良好的团队合作意识和抗压能力。  薪资：4000—6000元/月  福利：五险一金、双休、法定节假日休  工作地点：北京市丰台区七里庄</t>
  </si>
  <si>
    <t>人力资源专员（综合管理岗）（COE团队）</t>
  </si>
  <si>
    <t>1.2万-1.5万·13薪</t>
  </si>
  <si>
    <t>职位描述管理经验团队搭建经验集团公司经验招聘组织发展培训综合人力部门员工关系岗位职责：1. 负责公司人力资源管理工作，完成招聘、培训、企业文化、员工关系、绩效管理等工作；2. 制定招聘计划，输出岗位职责，维护招聘渠道，负责招聘全流程的落地工作（包括：简历筛选、电话沟通、初试、复试跟踪、录用、试用期管理等）；3. 负责培训体系、课程体系的建立，建立培训讲师制度与文化塑造；作为培训讲师，完成通用型素质课程的开发与培训讲授；4. 负责公司企业文化活动的策划与实施，营造良好的企业文化氛围，增强企业凝聚力；5. 参与日常员工关系管理工作及绩效方案推进，协同完成项目落地；6. 负责组织起草、修改和完善人力资源各模块制度体系、管理办法，优化人力资源工作流程。
 任职要求：1.本科及以上学历，人力资源管理、工商管理、汉语言文学、心理学等相关专业；2.3年以上人力资源工作经验，科技类型公司工作背景优先考虑；3.在招聘管理或培训开发模块有较为深入的理解与实战经验；4.具备优秀的沟通表达能力，善于总结与分析，逻辑思维严谨；5.具备优秀的职业素养，成就导向意识强烈，抗压能力强。
 福利待遇：1.富有市场竞争力的岗位薪酬+各类生活补助（全勤奖、午餐补助、通讯补助）+丰厚奖金（年终奖、项目奖金、绩效奖金等）+每年一次涨薪机会；2.五险一金、补充商业险、重要节日慰问礼金，周末双休、旅游团建、健康体检、结婚礼金、通勤班车等。
 培养体系：1.个性化成长地图：入职导师1V1定制培养计划+系统性公司级培训+部门持续性业务培训+公派培训，多维度培养机制，聚焦个性化发展需要构建成长地图，提升专业技能与职业素养；2.全方位培训形式：线下阶段性统一培训指导+E-learning 学习平台随时随地学习充电；3.双通道人才发展规划：“专业序列+管理序列”双通道晋升机制，多岗位轮换，实现人才多元化发展。
 发展空间：1.纵向：人力资源经理2.横向：培训经理、招聘经理等</t>
  </si>
  <si>
    <t>人力资源主管/专员&amp;行政主管/专员</t>
  </si>
  <si>
    <t>职位描述后勤管理人力经验 岗位职责  
 一、人事工作(30~50%) 1）基础岗位的社会招聘，包括简历的筛选、电话邀约、面试接待、面试后跟进、offer发放； 2）校园招聘，包括校招报名、接收简历，初筛面试及后续跟踪； 2）招聘数据的统计 3）线上招聘渠道的账号的的维护和管理。 4）入职、转正、离职手续的办理； 5）社保公积金增减员的提报； 6）培训的组织和监督。 二、行政工作(30~50%) 1）考勤数据的统计和整理； 2）接听电话，接收传真，记录留言，按要求转接电话或记录信息，确保及时准确； 3）对来访客人做好接待、登记，安排洽谈地点，及时通知被访人员； 4）负责公司职场卫生检查、绿植维护和日常用水的管理； 5）负责公司办公用品的采购和发放； 6）员工工服、宿舍的管理的工作； 7）负责车辆管理、物业外联工作； 8）负责行政费用报销； 9）员工活动的组织。 三、其他(5~10%) 其他领导安排的工作 任职要求 1）人力资源或行政管理专业，大专学历及以上，会开车优秀考虑。 2）具有同岗位1-3年 工作经验。 
 *加分项： 1、有生产、研发企业从业经验； 2、管过安全生产； 3、有5s/6s经验； 4、当过兵。</t>
  </si>
  <si>
    <t>6千-1.1万</t>
  </si>
  <si>
    <t>职位描述招聘医疗健康工作内容：
熟悉招聘平台，深入了解业务，为集团招聘各岗位合适人才，主招聘人才筛选
任职要求：
化淡妆，有事业心责任感 
工作待遇：
早十晚五，周末双休，提供住宿，定期团建～</t>
  </si>
  <si>
    <t>人力资源专员（招聘方向）</t>
  </si>
  <si>
    <t>1万-1.2万·13薪</t>
  </si>
  <si>
    <t>职位描述内部招聘RPO招聘校园招聘社会招聘高端岗招聘职能岗招聘技术岗招聘销售岗招聘岗位职责：1. 根据公司年度招聘计划与人才选拔策略，负责人员聘用工作全流程的推动与执行；2. 负责人员面试、胜任力素质测评工作，为业务部门人员录用决策提供专业的参考建议；3. 充分利用各类招聘渠道有效整合优秀人才资源，维护现有招聘渠道，并持续拓展新的招聘渠道；4. 参与校园招聘工作，负责院校资源挖掘，建立并维护高校关系，高质量完成每年度应届生引进需求；5. 参与招聘管理系统的优化与后期搭建，通过数字化系统应用提高招聘工作效率；6. 总结招聘工作中存在的问题，通过整理和分析招聘数据，提出优化招聘制度和流程的合理化建议。
 任职要求：1. 本科及以上学历，人力资源管理、工商管理、汉语言文学、心理学等相关专业；2. 2年及以上招聘相关工作经验，熟悉招聘流程及招聘工具，科技类型公司工作背景优先考虑；3. 具备优秀的沟通表达能力、学习能力、执行力，能够快速对工作要求做出反应；4. 成就导向意识、自我驱动力、抗压能力强；5. 具备较高的职业化素养，亲和力强，热爱人力资源管理工作，能够理解人才选聘工作的价值。
 福利待遇：1.富有市场竞争力的岗位薪酬+各类生活补助（全勤奖、午餐补助、通讯补助）+丰厚奖金（年终奖、项目奖金、绩效奖金等）+每年一次涨薪机会；2.五险一金、补充商业险、重要节日慰问礼金，周末双休、旅游团建、健康体检、结婚礼金、通勤班车等。
 培养体系：1.个性化成长地图：入职导师1V1定制培养计划+系统性公司级培训+部门持续性业务培训+公派培训，多维度培养机制，聚焦个性化发展需要构建成长地图，提升专业技能与职业素养；2.全方位培训形式：线下阶段性统一培训指导+E-learning 学习平台随时随地学习充电；3.双通道人才发展规划：“专业序列+管理序列”双通道晋升机制，多岗位轮换，实现人才多元化发展。
 发展空间：1、纵向：高级招聘经理、招聘主管2、横向：人力资源主管</t>
  </si>
  <si>
    <t>职位描述综合人力部门岗位职责：     1、协助人事经理筛选简历，通知和安排面试工作；       2、负责办公用品的采购、发放；       3、负责人员入职，离职，社保等手续的办理；       4、负责每月绩效和考勤的统计；       5、协助组织公司内部的培训，出游，拓展等活动。    任职要求：     1、本科及以上学历，生物相关专业或人力资源管理专业；       2、办公软件及PPT操作熟练；       3、学校活动或社会实践经历丰富，有一定组织协调能力；       4、做事认真踏实，积极主动，性格活泼开朗。</t>
  </si>
  <si>
    <t>人力资源实习生</t>
  </si>
  <si>
    <t>人事专员</t>
  </si>
  <si>
    <t>麦子店</t>
  </si>
  <si>
    <t>职位描述员工关系岗位职责：1、负责完成新员工入职、试用期转正、调岗、离职、档案、信息系统管理等日常用工管理事务；2、解答和解决员工遇到的常见问题；3、月初报表汇总，销售人员的日常事物审批；4、协调组织规章制度推行、宣传；5、参与员工关怀方面的工作及活动；6、处理部门内部日常事务及领导交办的工作。
职位要求：1、熟练使用Word, Excel, Powerpoint；2、人力资源管理、工商管理、法律、行政管理等专业学习背景；3、工作计划性强、考虑问题全面、认真细致、对工作结果交付有高度责任心；4、倾听、表达能力强、热爱学习；积极进取、具有积极思考、持续的改善的能力；有耐心、爱心；团队协作能力。</t>
  </si>
  <si>
    <t>职位描述培训招聘综合人力部门  岗位职责  1.协助制定招聘方案，实施招聘工作，完善招聘渠道；  1. 全面负责律所员工关系工作；  2.负责管理律所员工人事信息档案；  3.负责跟进试用期员工考核工作；  4.负责协助策划律所员工团建活动；  5.负责协助组织开展各项员工培训工作；  6.负责跟进行政人员工作汇报、行政服务评定工作；  7.负责完成领导交办的其他临时工作。  
  任职要求：  1. 人力资源管理及相关专业，本科及以上学历， 有相关工作经验优先；  2. 具有良好的沟通表达能力和领悟能力，具有亲和力和服务意识；  3. 熟练使用常用办公软件及相关人事管理软件；  4. 吃苦耐劳，工作细致认真，原则性强，有良好的执行力及职业素养；  5.有强烈的责任感和敬业精神，公平公正、做事严谨，能承受较大的工作压力。  
  待遇：  五险一金，绩效奖金，双休，加班补助，有员工宿舍，免费午餐，13薪，节假日福利，入职满一年每年免费体检，工会福利。</t>
  </si>
  <si>
    <t>2千-3千元/月</t>
  </si>
  <si>
    <t>职位描述新型国企成长迅速大佬带队招聘岗位职责：​1、参与档案等相关文本的整理归档，完成部分数据录入；2、参与工作分析与岗位说明书工作底稿整理；3、参与招聘（面试、测评）；4、参与员工关系相关工作。
任职资格：1、本科及以上学历，专业不限；2、性格开朗活泼，对工作充满好奇与冲劲；3、保证一周不少于四天出勤，实习周期4-6个月。</t>
  </si>
  <si>
    <t>职位描述甲方公司薪酬福利培训招聘组织发展 岗位职责 1. 主要负责公司人才招聘工作，完成年度招聘指标任务； 2. 招聘信息的起草和发布工作； 3. 应聘人员的简历甄别、筛选、面试等相关工作; 4. 应聘人员资料库的建立、维护和更新工作; 5. 配合领导安排的其他人事工作。 
 任职资格： 1.人力资源、劳动与社会保障等相关专业，本科以上学历; 2.具有1-3年以上招聘相关工作经验; 3.具备招聘的专业知识，熟知招聘工作流程以及招聘渠道，熟悉国家劳动合同、人力资源管理的法律法规; 4.与各大高校有沟通渠道和合作经验； 5.具备良好的沟通交流能力; 6.具有亲和力，能妥善安排应聘工作。</t>
  </si>
  <si>
    <t>职位描述员工关系薪酬福利【岗位职责】 1、负责建立和维护公司员工花名册，员工薪资福利等费用计算与发放及台帐登记等相关工作。 2、负责公司各部门的考勤管理工作。 3、负责部门年度费用预算和各项统计报表的统计上报工作。 4、负责办理按比例安置残疾人相关工作。 5、负责公司员工年度体检工作。 6、负责补充医疗保险的建立、缴纳、医药费报销等项工作。 7、负责公司员工五险一金相关工作。 8、负责微信公众号内容的图文编辑和日常维护，保证微信公众号的正常运行。 9、高效完成领导交办的临时性工作。【任职资格】1、年龄：35岁以下2、北京户籍，中共党员优先。3、统招大专及以上学历，人力资源管理等相关专业毕业；有同等岗位3年以上工作经验。4、熟悉国家、地区及相关法律法规，熟悉人力、社保、住房公积金工作流程，具有一定的实操能力者优先。5、具备较强的公文写作能力、语言表达能力。熟练使用excel、word、powerpoint等常用办公软件。6、能够熟练驾驶机动车。7、具有良好的职业道德，踏实稳重，工作细心，有亲和力。 8、责任心和原则性强，有较强的沟通、协调能力，有团队协作精神和良好的服务意识。</t>
  </si>
  <si>
    <t>6千-8千</t>
    <phoneticPr fontId="1" type="noConversion"/>
  </si>
  <si>
    <t>bottom</t>
  </si>
  <si>
    <t>bottom</t>
    <phoneticPr fontId="1" type="noConversion"/>
  </si>
  <si>
    <t>top</t>
  </si>
  <si>
    <t>top</t>
    <phoneticPr fontId="1" type="noConversion"/>
  </si>
  <si>
    <t>1.7万</t>
  </si>
  <si>
    <t>1.7万</t>
    <phoneticPr fontId="1" type="noConversion"/>
  </si>
  <si>
    <t>8千</t>
  </si>
  <si>
    <t>8千</t>
    <phoneticPr fontId="1" type="noConversion"/>
  </si>
  <si>
    <t>9千</t>
  </si>
  <si>
    <t>9千</t>
    <phoneticPr fontId="1" type="noConversion"/>
  </si>
  <si>
    <t>1.4万</t>
  </si>
  <si>
    <t>1.4万</t>
    <phoneticPr fontId="1" type="noConversion"/>
  </si>
  <si>
    <t>6千</t>
  </si>
  <si>
    <t>6千</t>
    <phoneticPr fontId="1" type="noConversion"/>
  </si>
  <si>
    <t>1.5万</t>
  </si>
  <si>
    <t>1.5万</t>
    <phoneticPr fontId="1" type="noConversion"/>
  </si>
  <si>
    <t>1.2万</t>
  </si>
  <si>
    <t>1.2万</t>
    <phoneticPr fontId="1" type="noConversion"/>
  </si>
  <si>
    <t>2万</t>
  </si>
  <si>
    <t>2万</t>
    <phoneticPr fontId="1" type="noConversion"/>
  </si>
  <si>
    <t>1.6万</t>
  </si>
  <si>
    <t>1.6万</t>
    <phoneticPr fontId="1" type="noConversion"/>
  </si>
  <si>
    <t>1万</t>
  </si>
  <si>
    <t>1万</t>
    <phoneticPr fontId="1" type="noConversion"/>
  </si>
  <si>
    <t>3千</t>
  </si>
  <si>
    <t>3千</t>
    <phoneticPr fontId="1" type="noConversion"/>
  </si>
  <si>
    <t>7千</t>
  </si>
  <si>
    <t>1.3万</t>
  </si>
  <si>
    <t>5千</t>
  </si>
  <si>
    <t>1.1万</t>
  </si>
  <si>
    <t>4千</t>
  </si>
  <si>
    <t>2千</t>
  </si>
  <si>
    <t>bottom_num</t>
    <phoneticPr fontId="1" type="noConversion"/>
  </si>
  <si>
    <t>top_num</t>
    <phoneticPr fontId="1" type="noConversion"/>
  </si>
  <si>
    <t>avg_salary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</si>
</sst>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4"/>
  <sheetViews>
    <sheetView tabSelected="1" topLeftCell="E1" workbookViewId="0">
      <selection activeCell="O15" sqref="O15"/>
    </sheetView>
  </sheetViews>
  <sheetFormatPr defaultRowHeight="15.6" x14ac:dyDescent="0.3"/>
  <sheetData>
    <row r="1" spans="1:14" x14ac:dyDescent="0.3">
      <c r="A1" s="1" t="s">
        <v>0</v>
      </c>
      <c r="B1" s="1" t="s">
        <v>1</v>
      </c>
      <c r="C1" s="1" t="s">
        <v>256</v>
      </c>
      <c r="D1" s="1" t="s">
        <v>258</v>
      </c>
      <c r="E1" s="1" t="s">
        <v>2</v>
      </c>
      <c r="F1" s="1" t="s">
        <v>3</v>
      </c>
      <c r="G1" s="1" t="s">
        <v>4</v>
      </c>
      <c r="H1" s="1" t="s">
        <v>5</v>
      </c>
      <c r="I1" s="1" t="s">
        <v>6</v>
      </c>
      <c r="J1" t="s">
        <v>255</v>
      </c>
      <c r="K1" t="s">
        <v>257</v>
      </c>
      <c r="L1" s="1" t="s">
        <v>287</v>
      </c>
      <c r="M1" s="1" t="s">
        <v>288</v>
      </c>
      <c r="N1" s="1" t="s">
        <v>289</v>
      </c>
    </row>
    <row r="2" spans="1:14" x14ac:dyDescent="0.3">
      <c r="A2" s="1" t="s">
        <v>8</v>
      </c>
      <c r="B2" s="1" t="s">
        <v>254</v>
      </c>
      <c r="C2" s="2" t="str">
        <f>LEFT(B2,FIND("千",B2,1))</f>
        <v>6千</v>
      </c>
      <c r="D2" s="2" t="str">
        <f>MID(B2,FIND("-",B2,1)+1,LEN(B2)-FIND("-",B2,1))</f>
        <v>8千</v>
      </c>
      <c r="E2" s="1" t="s">
        <v>10</v>
      </c>
      <c r="F2" s="1" t="s">
        <v>11</v>
      </c>
      <c r="G2" s="1" t="s">
        <v>12</v>
      </c>
      <c r="H2" s="1" t="s">
        <v>13</v>
      </c>
      <c r="I2" s="1" t="s">
        <v>14</v>
      </c>
      <c r="J2" t="s">
        <v>267</v>
      </c>
      <c r="K2" t="s">
        <v>261</v>
      </c>
      <c r="L2" s="2">
        <f>IF(COUNTIF(J2,"*千*")&gt;0,SUBSTITUTE(J2,"千","")*1000)</f>
        <v>6000</v>
      </c>
      <c r="M2" s="2">
        <f>IF(COUNTIF(K2,"*千*")&gt;0,SUBSTITUTE(K2,"千","")*1000)</f>
        <v>8000</v>
      </c>
      <c r="N2">
        <f>AVERAGE(L2:M2)</f>
        <v>7000</v>
      </c>
    </row>
    <row r="3" spans="1:14" x14ac:dyDescent="0.3">
      <c r="A3" s="1" t="s">
        <v>8</v>
      </c>
      <c r="B3" s="1" t="s">
        <v>15</v>
      </c>
      <c r="C3" s="2" t="str">
        <f>LEFT(B3,FIND("万",B3,1))</f>
        <v>1万</v>
      </c>
      <c r="D3" s="2" t="str">
        <f t="shared" ref="D3:D64" si="0">MID(B3,FIND("-",B3,1)+1,LEN(B3)-FIND("-",B3,1))</f>
        <v>1.5万</v>
      </c>
      <c r="E3" s="1" t="s">
        <v>10</v>
      </c>
      <c r="F3" s="1" t="s">
        <v>16</v>
      </c>
      <c r="G3" s="1" t="s">
        <v>17</v>
      </c>
      <c r="H3" s="1" t="s">
        <v>18</v>
      </c>
      <c r="I3" s="1" t="s">
        <v>19</v>
      </c>
      <c r="J3" t="s">
        <v>277</v>
      </c>
      <c r="K3" t="s">
        <v>269</v>
      </c>
      <c r="L3" s="2">
        <f t="shared" ref="L3:M3" si="1">IF(COUNTIF(J3,"*万*")&gt;0,SUBSTITUTE(J3,"万","")*10000)</f>
        <v>10000</v>
      </c>
      <c r="M3" s="2">
        <f t="shared" si="1"/>
        <v>15000</v>
      </c>
      <c r="N3">
        <f t="shared" ref="N3:N66" si="2">AVERAGE(L3:M3)</f>
        <v>12500</v>
      </c>
    </row>
    <row r="4" spans="1:14" x14ac:dyDescent="0.3">
      <c r="A4" s="1" t="s">
        <v>8</v>
      </c>
      <c r="B4" s="1" t="s">
        <v>20</v>
      </c>
      <c r="C4" s="2" t="str">
        <f t="shared" ref="C4:C65" si="3">LEFT(B4,FIND("千",B4,1))</f>
        <v>7千</v>
      </c>
      <c r="D4" s="2" t="str">
        <f t="shared" si="0"/>
        <v>8千</v>
      </c>
      <c r="E4" s="1" t="s">
        <v>10</v>
      </c>
      <c r="F4" s="1" t="s">
        <v>21</v>
      </c>
      <c r="G4" s="1" t="s">
        <v>22</v>
      </c>
      <c r="H4" s="1" t="s">
        <v>18</v>
      </c>
      <c r="I4" s="1" t="s">
        <v>23</v>
      </c>
      <c r="J4" t="s">
        <v>281</v>
      </c>
      <c r="K4" t="s">
        <v>261</v>
      </c>
      <c r="L4" s="2">
        <f t="shared" ref="L3:L66" si="4">IF(COUNTIF(J4,"*千*")&gt;0,SUBSTITUTE(J4,"千","")*1000)</f>
        <v>7000</v>
      </c>
      <c r="M4" s="2">
        <f t="shared" ref="M3:M66" si="5">IF(COUNTIF(K4,"*千*")&gt;0,SUBSTITUTE(K4,"千","")*1000)</f>
        <v>8000</v>
      </c>
      <c r="N4">
        <f t="shared" si="2"/>
        <v>7500</v>
      </c>
    </row>
    <row r="5" spans="1:14" x14ac:dyDescent="0.3">
      <c r="A5" s="1" t="s">
        <v>8</v>
      </c>
      <c r="B5" s="1" t="s">
        <v>24</v>
      </c>
      <c r="C5" s="2" t="str">
        <f t="shared" si="3"/>
        <v>7千</v>
      </c>
      <c r="D5" s="2" t="str">
        <f t="shared" si="0"/>
        <v>9千</v>
      </c>
      <c r="E5" s="1" t="s">
        <v>10</v>
      </c>
      <c r="F5" s="1" t="s">
        <v>11</v>
      </c>
      <c r="G5" s="1" t="s">
        <v>12</v>
      </c>
      <c r="H5" s="1" t="s">
        <v>13</v>
      </c>
      <c r="I5" s="1" t="s">
        <v>25</v>
      </c>
      <c r="J5" t="s">
        <v>281</v>
      </c>
      <c r="K5" t="s">
        <v>263</v>
      </c>
      <c r="L5" s="2">
        <f t="shared" si="4"/>
        <v>7000</v>
      </c>
      <c r="M5" s="2">
        <f t="shared" si="5"/>
        <v>9000</v>
      </c>
      <c r="N5">
        <f t="shared" si="2"/>
        <v>8000</v>
      </c>
    </row>
    <row r="6" spans="1:14" x14ac:dyDescent="0.3">
      <c r="A6" s="1" t="s">
        <v>8</v>
      </c>
      <c r="B6" s="1" t="s">
        <v>26</v>
      </c>
      <c r="C6" s="2" t="str">
        <f t="shared" si="3"/>
        <v>9千</v>
      </c>
      <c r="D6" s="2" t="s">
        <v>260</v>
      </c>
      <c r="E6" s="1" t="s">
        <v>10</v>
      </c>
      <c r="F6" s="1" t="s">
        <v>27</v>
      </c>
      <c r="G6" s="1" t="s">
        <v>12</v>
      </c>
      <c r="H6" s="1" t="s">
        <v>18</v>
      </c>
      <c r="I6" s="1" t="s">
        <v>28</v>
      </c>
      <c r="J6" t="s">
        <v>263</v>
      </c>
      <c r="K6" t="s">
        <v>259</v>
      </c>
      <c r="L6" s="2">
        <f t="shared" si="4"/>
        <v>9000</v>
      </c>
      <c r="M6" s="2">
        <f t="shared" ref="M6" si="6">IF(COUNTIF(K6,"*万*")&gt;0,SUBSTITUTE(K6,"万","")*10000)</f>
        <v>17000</v>
      </c>
      <c r="N6">
        <f t="shared" si="2"/>
        <v>13000</v>
      </c>
    </row>
    <row r="7" spans="1:14" x14ac:dyDescent="0.3">
      <c r="A7" s="1" t="s">
        <v>8</v>
      </c>
      <c r="B7" s="1" t="s">
        <v>29</v>
      </c>
      <c r="C7" s="2" t="str">
        <f>LEFT(B7,FIND("万",B7,1))</f>
        <v>1万</v>
      </c>
      <c r="D7" s="2" t="str">
        <f>MID(B7,FIND("-",B7,1)+1,LEN(B7)-FIND("-",B7,1))</f>
        <v>1.3万</v>
      </c>
      <c r="E7" s="1" t="s">
        <v>10</v>
      </c>
      <c r="F7" s="1" t="s">
        <v>7</v>
      </c>
      <c r="G7" s="1" t="s">
        <v>12</v>
      </c>
      <c r="H7" s="1" t="s">
        <v>18</v>
      </c>
      <c r="I7" s="1" t="s">
        <v>30</v>
      </c>
      <c r="J7" t="s">
        <v>277</v>
      </c>
      <c r="K7" t="s">
        <v>282</v>
      </c>
      <c r="L7" s="2">
        <f t="shared" ref="L7" si="7">IF(COUNTIF(J7,"*万*")&gt;0,SUBSTITUTE(J7,"万","")*10000)</f>
        <v>10000</v>
      </c>
      <c r="M7" s="2">
        <f t="shared" ref="M7" si="8">IF(COUNTIF(K7,"*万*")&gt;0,SUBSTITUTE(K7,"万","")*10000)</f>
        <v>13000</v>
      </c>
      <c r="N7">
        <f t="shared" si="2"/>
        <v>11500</v>
      </c>
    </row>
    <row r="8" spans="1:14" x14ac:dyDescent="0.3">
      <c r="A8" s="1" t="s">
        <v>8</v>
      </c>
      <c r="B8" s="1" t="s">
        <v>9</v>
      </c>
      <c r="C8" s="2" t="str">
        <f t="shared" si="3"/>
        <v>6千</v>
      </c>
      <c r="D8" s="2" t="str">
        <f t="shared" si="0"/>
        <v>8千</v>
      </c>
      <c r="E8" s="1" t="s">
        <v>10</v>
      </c>
      <c r="F8" s="1" t="s">
        <v>11</v>
      </c>
      <c r="G8" s="1" t="s">
        <v>12</v>
      </c>
      <c r="H8" s="1" t="s">
        <v>18</v>
      </c>
      <c r="I8" s="1" t="s">
        <v>31</v>
      </c>
      <c r="J8" t="s">
        <v>267</v>
      </c>
      <c r="K8" t="s">
        <v>261</v>
      </c>
      <c r="L8" s="2">
        <f t="shared" si="4"/>
        <v>6000</v>
      </c>
      <c r="M8" s="2">
        <f t="shared" si="5"/>
        <v>8000</v>
      </c>
      <c r="N8">
        <f t="shared" si="2"/>
        <v>7000</v>
      </c>
    </row>
    <row r="9" spans="1:14" x14ac:dyDescent="0.3">
      <c r="A9" s="1" t="s">
        <v>8</v>
      </c>
      <c r="B9" s="1" t="s">
        <v>9</v>
      </c>
      <c r="C9" s="2" t="str">
        <f t="shared" si="3"/>
        <v>6千</v>
      </c>
      <c r="D9" s="2" t="str">
        <f t="shared" si="0"/>
        <v>8千</v>
      </c>
      <c r="E9" s="1" t="s">
        <v>10</v>
      </c>
      <c r="F9" s="1" t="s">
        <v>21</v>
      </c>
      <c r="G9" s="1" t="s">
        <v>32</v>
      </c>
      <c r="H9" s="1" t="s">
        <v>13</v>
      </c>
      <c r="I9" s="1" t="s">
        <v>33</v>
      </c>
      <c r="J9" t="s">
        <v>267</v>
      </c>
      <c r="K9" t="s">
        <v>261</v>
      </c>
      <c r="L9" s="2">
        <f t="shared" si="4"/>
        <v>6000</v>
      </c>
      <c r="M9" s="2">
        <f t="shared" si="5"/>
        <v>8000</v>
      </c>
      <c r="N9">
        <f t="shared" si="2"/>
        <v>7000</v>
      </c>
    </row>
    <row r="10" spans="1:14" x14ac:dyDescent="0.3">
      <c r="A10" s="1" t="s">
        <v>8</v>
      </c>
      <c r="B10" s="1" t="s">
        <v>9</v>
      </c>
      <c r="C10" s="2" t="str">
        <f t="shared" si="3"/>
        <v>6千</v>
      </c>
      <c r="D10" s="2" t="str">
        <f t="shared" si="0"/>
        <v>8千</v>
      </c>
      <c r="E10" s="1" t="s">
        <v>10</v>
      </c>
      <c r="F10" s="1" t="s">
        <v>16</v>
      </c>
      <c r="G10" s="1" t="s">
        <v>22</v>
      </c>
      <c r="H10" s="1" t="s">
        <v>18</v>
      </c>
      <c r="I10" s="1" t="s">
        <v>34</v>
      </c>
      <c r="J10" t="s">
        <v>267</v>
      </c>
      <c r="K10" t="s">
        <v>261</v>
      </c>
      <c r="L10" s="2">
        <f t="shared" si="4"/>
        <v>6000</v>
      </c>
      <c r="M10" s="2">
        <f t="shared" si="5"/>
        <v>8000</v>
      </c>
      <c r="N10">
        <f t="shared" si="2"/>
        <v>7000</v>
      </c>
    </row>
    <row r="11" spans="1:14" x14ac:dyDescent="0.3">
      <c r="A11" s="1" t="s">
        <v>8</v>
      </c>
      <c r="B11" s="1" t="s">
        <v>35</v>
      </c>
      <c r="C11" s="2" t="str">
        <f t="shared" si="3"/>
        <v>6千</v>
      </c>
      <c r="D11" s="2" t="s">
        <v>262</v>
      </c>
      <c r="E11" s="1" t="s">
        <v>10</v>
      </c>
      <c r="F11" s="1" t="s">
        <v>36</v>
      </c>
      <c r="G11" s="1" t="s">
        <v>12</v>
      </c>
      <c r="H11" s="1" t="s">
        <v>18</v>
      </c>
      <c r="I11" s="1" t="s">
        <v>37</v>
      </c>
      <c r="J11" t="s">
        <v>267</v>
      </c>
      <c r="K11" t="s">
        <v>261</v>
      </c>
      <c r="L11" s="2">
        <f t="shared" si="4"/>
        <v>6000</v>
      </c>
      <c r="M11" s="2">
        <f t="shared" si="5"/>
        <v>8000</v>
      </c>
      <c r="N11">
        <f t="shared" si="2"/>
        <v>7000</v>
      </c>
    </row>
    <row r="12" spans="1:14" x14ac:dyDescent="0.3">
      <c r="A12" s="1" t="s">
        <v>8</v>
      </c>
      <c r="B12" s="1" t="s">
        <v>9</v>
      </c>
      <c r="C12" s="2" t="str">
        <f t="shared" si="3"/>
        <v>6千</v>
      </c>
      <c r="D12" s="2" t="s">
        <v>262</v>
      </c>
      <c r="E12" s="1" t="s">
        <v>10</v>
      </c>
      <c r="F12" s="1" t="s">
        <v>21</v>
      </c>
      <c r="G12" s="1" t="s">
        <v>22</v>
      </c>
      <c r="H12" s="1" t="s">
        <v>13</v>
      </c>
      <c r="I12" s="1" t="s">
        <v>38</v>
      </c>
      <c r="J12" t="s">
        <v>267</v>
      </c>
      <c r="K12" t="s">
        <v>261</v>
      </c>
      <c r="L12" s="2">
        <f t="shared" si="4"/>
        <v>6000</v>
      </c>
      <c r="M12" s="2">
        <f t="shared" si="5"/>
        <v>8000</v>
      </c>
      <c r="N12">
        <f t="shared" si="2"/>
        <v>7000</v>
      </c>
    </row>
    <row r="13" spans="1:14" x14ac:dyDescent="0.3">
      <c r="A13" s="1" t="s">
        <v>8</v>
      </c>
      <c r="B13" s="1" t="s">
        <v>39</v>
      </c>
      <c r="C13" s="2" t="str">
        <f t="shared" si="3"/>
        <v>8千</v>
      </c>
      <c r="D13" s="2" t="str">
        <f t="shared" si="0"/>
        <v>1万</v>
      </c>
      <c r="E13" s="1" t="s">
        <v>10</v>
      </c>
      <c r="F13" s="1" t="s">
        <v>40</v>
      </c>
      <c r="G13" s="1" t="s">
        <v>17</v>
      </c>
      <c r="H13" s="1" t="s">
        <v>18</v>
      </c>
      <c r="I13" s="1" t="s">
        <v>41</v>
      </c>
      <c r="J13" t="s">
        <v>261</v>
      </c>
      <c r="K13" t="s">
        <v>277</v>
      </c>
      <c r="L13" s="2">
        <f t="shared" si="4"/>
        <v>8000</v>
      </c>
      <c r="M13" s="2">
        <f t="shared" ref="M13:M15" si="9">IF(COUNTIF(K13,"*万*")&gt;0,SUBSTITUTE(K13,"万","")*10000)</f>
        <v>10000</v>
      </c>
      <c r="N13">
        <f t="shared" si="2"/>
        <v>9000</v>
      </c>
    </row>
    <row r="14" spans="1:14" x14ac:dyDescent="0.3">
      <c r="A14" s="1" t="s">
        <v>8</v>
      </c>
      <c r="B14" s="1" t="s">
        <v>42</v>
      </c>
      <c r="C14" s="2" t="str">
        <f t="shared" si="3"/>
        <v>8千</v>
      </c>
      <c r="D14" s="2" t="str">
        <f t="shared" si="0"/>
        <v>1.3万</v>
      </c>
      <c r="E14" s="1" t="s">
        <v>10</v>
      </c>
      <c r="F14" s="1" t="s">
        <v>7</v>
      </c>
      <c r="G14" s="1" t="s">
        <v>22</v>
      </c>
      <c r="H14" s="1" t="s">
        <v>43</v>
      </c>
      <c r="I14" s="1" t="s">
        <v>44</v>
      </c>
      <c r="J14" t="s">
        <v>261</v>
      </c>
      <c r="K14" t="s">
        <v>282</v>
      </c>
      <c r="L14" s="2">
        <f t="shared" si="4"/>
        <v>8000</v>
      </c>
      <c r="M14" s="2">
        <f t="shared" si="9"/>
        <v>13000</v>
      </c>
      <c r="N14">
        <f t="shared" si="2"/>
        <v>10500</v>
      </c>
    </row>
    <row r="15" spans="1:14" x14ac:dyDescent="0.3">
      <c r="A15" s="1" t="s">
        <v>8</v>
      </c>
      <c r="B15" s="1" t="s">
        <v>45</v>
      </c>
      <c r="C15" s="2" t="str">
        <f t="shared" si="3"/>
        <v>6千</v>
      </c>
      <c r="D15" s="2" t="str">
        <f t="shared" si="0"/>
        <v>1万</v>
      </c>
      <c r="E15" s="1" t="s">
        <v>10</v>
      </c>
      <c r="F15" s="1" t="s">
        <v>16</v>
      </c>
      <c r="G15" s="1" t="s">
        <v>22</v>
      </c>
      <c r="H15" s="1" t="s">
        <v>18</v>
      </c>
      <c r="I15" s="1" t="s">
        <v>46</v>
      </c>
      <c r="J15" t="s">
        <v>267</v>
      </c>
      <c r="K15" t="s">
        <v>277</v>
      </c>
      <c r="L15" s="2">
        <f t="shared" si="4"/>
        <v>6000</v>
      </c>
      <c r="M15" s="2">
        <f t="shared" si="9"/>
        <v>10000</v>
      </c>
      <c r="N15">
        <f t="shared" si="2"/>
        <v>8000</v>
      </c>
    </row>
    <row r="16" spans="1:14" x14ac:dyDescent="0.3">
      <c r="A16" s="1" t="s">
        <v>8</v>
      </c>
      <c r="B16" s="1" t="s">
        <v>9</v>
      </c>
      <c r="C16" s="2" t="str">
        <f t="shared" si="3"/>
        <v>6千</v>
      </c>
      <c r="D16" s="2" t="str">
        <f t="shared" si="0"/>
        <v>8千</v>
      </c>
      <c r="E16" s="1" t="s">
        <v>10</v>
      </c>
      <c r="F16" s="1" t="s">
        <v>7</v>
      </c>
      <c r="G16" s="1" t="s">
        <v>12</v>
      </c>
      <c r="H16" s="1" t="s">
        <v>18</v>
      </c>
      <c r="I16" s="1" t="s">
        <v>47</v>
      </c>
      <c r="J16" t="s">
        <v>267</v>
      </c>
      <c r="K16" t="s">
        <v>261</v>
      </c>
      <c r="L16" s="2">
        <f t="shared" si="4"/>
        <v>6000</v>
      </c>
      <c r="M16" s="2">
        <f t="shared" si="5"/>
        <v>8000</v>
      </c>
      <c r="N16">
        <f t="shared" si="2"/>
        <v>7000</v>
      </c>
    </row>
    <row r="17" spans="1:14" x14ac:dyDescent="0.3">
      <c r="A17" s="1" t="s">
        <v>8</v>
      </c>
      <c r="B17" s="1" t="s">
        <v>9</v>
      </c>
      <c r="C17" s="2" t="str">
        <f t="shared" si="3"/>
        <v>6千</v>
      </c>
      <c r="D17" s="2" t="str">
        <f t="shared" si="0"/>
        <v>8千</v>
      </c>
      <c r="E17" s="1" t="s">
        <v>10</v>
      </c>
      <c r="F17" s="1" t="s">
        <v>11</v>
      </c>
      <c r="G17" s="1" t="s">
        <v>48</v>
      </c>
      <c r="H17" s="1" t="s">
        <v>18</v>
      </c>
      <c r="I17" s="1" t="s">
        <v>49</v>
      </c>
      <c r="J17" t="s">
        <v>267</v>
      </c>
      <c r="K17" t="s">
        <v>261</v>
      </c>
      <c r="L17" s="2">
        <f t="shared" si="4"/>
        <v>6000</v>
      </c>
      <c r="M17" s="2">
        <f t="shared" si="5"/>
        <v>8000</v>
      </c>
      <c r="N17">
        <f t="shared" si="2"/>
        <v>7000</v>
      </c>
    </row>
    <row r="18" spans="1:14" x14ac:dyDescent="0.3">
      <c r="A18" s="1" t="s">
        <v>50</v>
      </c>
      <c r="B18" s="1" t="s">
        <v>45</v>
      </c>
      <c r="C18" s="2" t="str">
        <f t="shared" si="3"/>
        <v>6千</v>
      </c>
      <c r="D18" s="2" t="str">
        <f t="shared" si="0"/>
        <v>1万</v>
      </c>
      <c r="E18" s="1" t="s">
        <v>10</v>
      </c>
      <c r="F18" s="1" t="s">
        <v>16</v>
      </c>
      <c r="G18" s="1" t="s">
        <v>12</v>
      </c>
      <c r="H18" s="1" t="s">
        <v>18</v>
      </c>
      <c r="I18" s="1" t="s">
        <v>51</v>
      </c>
      <c r="J18" t="s">
        <v>267</v>
      </c>
      <c r="K18" t="s">
        <v>277</v>
      </c>
      <c r="L18" s="2">
        <f t="shared" si="4"/>
        <v>6000</v>
      </c>
      <c r="M18" s="2">
        <f t="shared" ref="M18" si="10">IF(COUNTIF(K18,"*万*")&gt;0,SUBSTITUTE(K18,"万","")*10000)</f>
        <v>10000</v>
      </c>
      <c r="N18">
        <f t="shared" si="2"/>
        <v>8000</v>
      </c>
    </row>
    <row r="19" spans="1:14" x14ac:dyDescent="0.3">
      <c r="A19" s="1" t="s">
        <v>8</v>
      </c>
      <c r="B19" s="1" t="s">
        <v>9</v>
      </c>
      <c r="C19" s="2" t="str">
        <f t="shared" si="3"/>
        <v>6千</v>
      </c>
      <c r="D19" s="2" t="str">
        <f t="shared" si="0"/>
        <v>8千</v>
      </c>
      <c r="E19" s="1" t="s">
        <v>10</v>
      </c>
      <c r="F19" s="1" t="s">
        <v>11</v>
      </c>
      <c r="G19" s="1" t="s">
        <v>12</v>
      </c>
      <c r="H19" s="1" t="s">
        <v>18</v>
      </c>
      <c r="I19" s="1" t="s">
        <v>52</v>
      </c>
      <c r="J19" t="s">
        <v>267</v>
      </c>
      <c r="K19" t="s">
        <v>261</v>
      </c>
      <c r="L19" s="2">
        <f t="shared" si="4"/>
        <v>6000</v>
      </c>
      <c r="M19" s="2">
        <f t="shared" si="5"/>
        <v>8000</v>
      </c>
      <c r="N19">
        <f t="shared" si="2"/>
        <v>7000</v>
      </c>
    </row>
    <row r="20" spans="1:14" x14ac:dyDescent="0.3">
      <c r="A20" s="1" t="s">
        <v>8</v>
      </c>
      <c r="B20" s="1" t="s">
        <v>45</v>
      </c>
      <c r="C20" s="2" t="str">
        <f t="shared" si="3"/>
        <v>6千</v>
      </c>
      <c r="D20" s="2" t="str">
        <f t="shared" si="0"/>
        <v>1万</v>
      </c>
      <c r="E20" s="1" t="s">
        <v>10</v>
      </c>
      <c r="F20" s="1" t="s">
        <v>27</v>
      </c>
      <c r="G20" s="1" t="s">
        <v>12</v>
      </c>
      <c r="H20" s="1" t="s">
        <v>13</v>
      </c>
      <c r="I20" s="1" t="s">
        <v>53</v>
      </c>
      <c r="J20" t="s">
        <v>267</v>
      </c>
      <c r="K20" t="s">
        <v>277</v>
      </c>
      <c r="L20" s="2">
        <f t="shared" si="4"/>
        <v>6000</v>
      </c>
      <c r="M20" s="2">
        <f t="shared" ref="M20:M21" si="11">IF(COUNTIF(K20,"*万*")&gt;0,SUBSTITUTE(K20,"万","")*10000)</f>
        <v>10000</v>
      </c>
      <c r="N20">
        <f t="shared" si="2"/>
        <v>8000</v>
      </c>
    </row>
    <row r="21" spans="1:14" x14ac:dyDescent="0.3">
      <c r="A21" s="1" t="s">
        <v>8</v>
      </c>
      <c r="B21" s="1" t="s">
        <v>39</v>
      </c>
      <c r="C21" s="2" t="str">
        <f t="shared" si="3"/>
        <v>8千</v>
      </c>
      <c r="D21" s="2" t="str">
        <f t="shared" si="0"/>
        <v>1万</v>
      </c>
      <c r="E21" s="1" t="s">
        <v>10</v>
      </c>
      <c r="F21" s="1" t="s">
        <v>16</v>
      </c>
      <c r="G21" s="1" t="s">
        <v>12</v>
      </c>
      <c r="H21" s="1" t="s">
        <v>18</v>
      </c>
      <c r="I21" s="1" t="s">
        <v>54</v>
      </c>
      <c r="J21" t="s">
        <v>261</v>
      </c>
      <c r="K21" t="s">
        <v>277</v>
      </c>
      <c r="L21" s="2">
        <f t="shared" si="4"/>
        <v>8000</v>
      </c>
      <c r="M21" s="2">
        <f t="shared" si="11"/>
        <v>10000</v>
      </c>
      <c r="N21">
        <f t="shared" si="2"/>
        <v>9000</v>
      </c>
    </row>
    <row r="22" spans="1:14" x14ac:dyDescent="0.3">
      <c r="A22" s="1" t="s">
        <v>8</v>
      </c>
      <c r="B22" s="1" t="s">
        <v>55</v>
      </c>
      <c r="C22" s="2" t="str">
        <f t="shared" si="3"/>
        <v>6千</v>
      </c>
      <c r="D22" s="2" t="s">
        <v>264</v>
      </c>
      <c r="E22" s="1" t="s">
        <v>10</v>
      </c>
      <c r="F22" s="1" t="s">
        <v>27</v>
      </c>
      <c r="G22" s="1" t="s">
        <v>56</v>
      </c>
      <c r="H22" s="1" t="s">
        <v>22</v>
      </c>
      <c r="I22" s="1" t="s">
        <v>57</v>
      </c>
      <c r="J22" t="s">
        <v>267</v>
      </c>
      <c r="K22" t="s">
        <v>263</v>
      </c>
      <c r="L22" s="2">
        <f t="shared" si="4"/>
        <v>6000</v>
      </c>
      <c r="M22" s="2">
        <f t="shared" si="5"/>
        <v>9000</v>
      </c>
      <c r="N22">
        <f t="shared" si="2"/>
        <v>7500</v>
      </c>
    </row>
    <row r="23" spans="1:14" x14ac:dyDescent="0.3">
      <c r="A23" s="1" t="s">
        <v>8</v>
      </c>
      <c r="B23" s="1" t="s">
        <v>58</v>
      </c>
      <c r="C23" s="2" t="str">
        <f t="shared" si="3"/>
        <v>5千</v>
      </c>
      <c r="D23" s="2" t="str">
        <f t="shared" si="0"/>
        <v>1万</v>
      </c>
      <c r="E23" s="1" t="s">
        <v>10</v>
      </c>
      <c r="F23" s="1" t="s">
        <v>21</v>
      </c>
      <c r="G23" s="1" t="s">
        <v>12</v>
      </c>
      <c r="H23" s="1" t="s">
        <v>18</v>
      </c>
      <c r="I23" s="1" t="s">
        <v>59</v>
      </c>
      <c r="J23" t="s">
        <v>283</v>
      </c>
      <c r="K23" t="s">
        <v>277</v>
      </c>
      <c r="L23" s="2">
        <f t="shared" si="4"/>
        <v>5000</v>
      </c>
      <c r="M23" s="2">
        <f t="shared" ref="M23" si="12">IF(COUNTIF(K23,"*万*")&gt;0,SUBSTITUTE(K23,"万","")*10000)</f>
        <v>10000</v>
      </c>
      <c r="N23">
        <f t="shared" si="2"/>
        <v>7500</v>
      </c>
    </row>
    <row r="24" spans="1:14" x14ac:dyDescent="0.3">
      <c r="A24" s="1" t="s">
        <v>50</v>
      </c>
      <c r="B24" s="1" t="s">
        <v>60</v>
      </c>
      <c r="C24" s="2" t="str">
        <f t="shared" si="3"/>
        <v>6千</v>
      </c>
      <c r="D24" s="2" t="s">
        <v>264</v>
      </c>
      <c r="E24" s="1" t="s">
        <v>10</v>
      </c>
      <c r="F24" s="1" t="s">
        <v>7</v>
      </c>
      <c r="G24" s="1" t="s">
        <v>12</v>
      </c>
      <c r="H24" s="1" t="s">
        <v>18</v>
      </c>
      <c r="I24" s="1" t="s">
        <v>61</v>
      </c>
      <c r="J24" t="s">
        <v>267</v>
      </c>
      <c r="K24" t="s">
        <v>263</v>
      </c>
      <c r="L24" s="2">
        <f t="shared" si="4"/>
        <v>6000</v>
      </c>
      <c r="M24" s="2">
        <f t="shared" si="5"/>
        <v>9000</v>
      </c>
      <c r="N24">
        <f t="shared" si="2"/>
        <v>7500</v>
      </c>
    </row>
    <row r="25" spans="1:14" x14ac:dyDescent="0.3">
      <c r="A25" s="1" t="s">
        <v>8</v>
      </c>
      <c r="B25" s="1" t="s">
        <v>9</v>
      </c>
      <c r="C25" s="2" t="str">
        <f t="shared" si="3"/>
        <v>6千</v>
      </c>
      <c r="D25" s="2" t="str">
        <f t="shared" si="0"/>
        <v>8千</v>
      </c>
      <c r="E25" s="1" t="s">
        <v>10</v>
      </c>
      <c r="F25" s="1" t="s">
        <v>16</v>
      </c>
      <c r="G25" s="1" t="s">
        <v>12</v>
      </c>
      <c r="H25" s="1" t="s">
        <v>13</v>
      </c>
      <c r="I25" s="1" t="s">
        <v>62</v>
      </c>
      <c r="J25" t="s">
        <v>267</v>
      </c>
      <c r="K25" t="s">
        <v>261</v>
      </c>
      <c r="L25" s="2">
        <f t="shared" si="4"/>
        <v>6000</v>
      </c>
      <c r="M25" s="2">
        <f t="shared" si="5"/>
        <v>8000</v>
      </c>
      <c r="N25">
        <f t="shared" si="2"/>
        <v>7000</v>
      </c>
    </row>
    <row r="26" spans="1:14" x14ac:dyDescent="0.3">
      <c r="A26" s="1" t="s">
        <v>8</v>
      </c>
      <c r="B26" s="1" t="s">
        <v>9</v>
      </c>
      <c r="C26" s="2" t="str">
        <f t="shared" si="3"/>
        <v>6千</v>
      </c>
      <c r="D26" s="2" t="str">
        <f t="shared" si="0"/>
        <v>8千</v>
      </c>
      <c r="E26" s="1" t="s">
        <v>10</v>
      </c>
      <c r="F26" s="1" t="s">
        <v>40</v>
      </c>
      <c r="G26" s="1" t="s">
        <v>12</v>
      </c>
      <c r="H26" s="1" t="s">
        <v>18</v>
      </c>
      <c r="I26" s="1" t="s">
        <v>63</v>
      </c>
      <c r="J26" t="s">
        <v>267</v>
      </c>
      <c r="K26" t="s">
        <v>261</v>
      </c>
      <c r="L26" s="2">
        <f t="shared" si="4"/>
        <v>6000</v>
      </c>
      <c r="M26" s="2">
        <f t="shared" si="5"/>
        <v>8000</v>
      </c>
      <c r="N26">
        <f t="shared" si="2"/>
        <v>7000</v>
      </c>
    </row>
    <row r="27" spans="1:14" x14ac:dyDescent="0.3">
      <c r="A27" s="1" t="s">
        <v>8</v>
      </c>
      <c r="B27" s="1" t="s">
        <v>64</v>
      </c>
      <c r="C27" s="2" t="str">
        <f t="shared" si="3"/>
        <v>7千</v>
      </c>
      <c r="D27" s="2" t="str">
        <f t="shared" si="0"/>
        <v>1.1万</v>
      </c>
      <c r="E27" s="1" t="s">
        <v>10</v>
      </c>
      <c r="F27" s="1" t="s">
        <v>40</v>
      </c>
      <c r="G27" s="1" t="s">
        <v>12</v>
      </c>
      <c r="H27" s="1" t="s">
        <v>13</v>
      </c>
      <c r="I27" s="1" t="s">
        <v>65</v>
      </c>
      <c r="J27" t="s">
        <v>281</v>
      </c>
      <c r="K27" t="s">
        <v>284</v>
      </c>
      <c r="L27" s="2">
        <f t="shared" si="4"/>
        <v>7000</v>
      </c>
      <c r="M27" s="2">
        <f t="shared" ref="M27" si="13">IF(COUNTIF(K27,"*万*")&gt;0,SUBSTITUTE(K27,"万","")*10000)</f>
        <v>11000</v>
      </c>
      <c r="N27">
        <f t="shared" si="2"/>
        <v>9000</v>
      </c>
    </row>
    <row r="28" spans="1:14" x14ac:dyDescent="0.3">
      <c r="A28" s="1" t="s">
        <v>8</v>
      </c>
      <c r="B28" s="1" t="s">
        <v>66</v>
      </c>
      <c r="C28" s="2" t="str">
        <f t="shared" si="3"/>
        <v>5千</v>
      </c>
      <c r="D28" s="2" t="str">
        <f t="shared" si="0"/>
        <v>6千</v>
      </c>
      <c r="E28" s="1" t="s">
        <v>10</v>
      </c>
      <c r="F28" s="1" t="s">
        <v>27</v>
      </c>
      <c r="G28" s="1" t="s">
        <v>17</v>
      </c>
      <c r="H28" s="1" t="s">
        <v>18</v>
      </c>
      <c r="I28" s="1" t="s">
        <v>67</v>
      </c>
      <c r="J28" t="s">
        <v>283</v>
      </c>
      <c r="K28" t="s">
        <v>267</v>
      </c>
      <c r="L28" s="2">
        <f t="shared" si="4"/>
        <v>5000</v>
      </c>
      <c r="M28" s="2">
        <f t="shared" si="5"/>
        <v>6000</v>
      </c>
      <c r="N28">
        <f t="shared" si="2"/>
        <v>5500</v>
      </c>
    </row>
    <row r="29" spans="1:14" x14ac:dyDescent="0.3">
      <c r="A29" s="1" t="s">
        <v>8</v>
      </c>
      <c r="B29" s="1" t="s">
        <v>68</v>
      </c>
      <c r="C29" s="2" t="str">
        <f t="shared" si="3"/>
        <v>7千</v>
      </c>
      <c r="D29" s="2" t="s">
        <v>266</v>
      </c>
      <c r="E29" s="1" t="s">
        <v>10</v>
      </c>
      <c r="F29" s="1" t="s">
        <v>7</v>
      </c>
      <c r="G29" s="1" t="s">
        <v>12</v>
      </c>
      <c r="H29" s="1" t="s">
        <v>18</v>
      </c>
      <c r="I29" s="1" t="s">
        <v>69</v>
      </c>
      <c r="J29" t="s">
        <v>281</v>
      </c>
      <c r="K29" t="s">
        <v>265</v>
      </c>
      <c r="L29" s="2">
        <f t="shared" si="4"/>
        <v>7000</v>
      </c>
      <c r="M29" s="2">
        <f>IF(COUNTIF(K29,"*万*")&gt;0,SUBSTITUTE(K29,"万","")*10000)</f>
        <v>14000</v>
      </c>
      <c r="N29">
        <f t="shared" si="2"/>
        <v>10500</v>
      </c>
    </row>
    <row r="30" spans="1:14" x14ac:dyDescent="0.3">
      <c r="A30" s="1" t="s">
        <v>8</v>
      </c>
      <c r="B30" s="1" t="s">
        <v>39</v>
      </c>
      <c r="C30" s="2" t="str">
        <f t="shared" si="3"/>
        <v>8千</v>
      </c>
      <c r="D30" s="2" t="str">
        <f t="shared" si="0"/>
        <v>1万</v>
      </c>
      <c r="E30" s="1" t="s">
        <v>10</v>
      </c>
      <c r="F30" s="1" t="s">
        <v>7</v>
      </c>
      <c r="G30" s="1" t="s">
        <v>12</v>
      </c>
      <c r="H30" s="1" t="s">
        <v>13</v>
      </c>
      <c r="I30" s="1" t="s">
        <v>70</v>
      </c>
      <c r="J30" t="s">
        <v>261</v>
      </c>
      <c r="K30" t="s">
        <v>277</v>
      </c>
      <c r="L30" s="2">
        <f t="shared" si="4"/>
        <v>8000</v>
      </c>
      <c r="M30" s="2">
        <f t="shared" ref="L30:M35" si="14">IF(COUNTIF(K30,"*万*")&gt;0,SUBSTITUTE(K30,"万","")*10000)</f>
        <v>10000</v>
      </c>
      <c r="N30">
        <f t="shared" si="2"/>
        <v>9000</v>
      </c>
    </row>
    <row r="31" spans="1:14" x14ac:dyDescent="0.3">
      <c r="A31" s="1" t="s">
        <v>8</v>
      </c>
      <c r="B31" s="1" t="s">
        <v>45</v>
      </c>
      <c r="C31" s="2" t="str">
        <f t="shared" si="3"/>
        <v>6千</v>
      </c>
      <c r="D31" s="2" t="str">
        <f t="shared" si="0"/>
        <v>1万</v>
      </c>
      <c r="E31" s="1" t="s">
        <v>10</v>
      </c>
      <c r="F31" s="1" t="s">
        <v>16</v>
      </c>
      <c r="G31" s="1" t="s">
        <v>12</v>
      </c>
      <c r="H31" s="1" t="s">
        <v>18</v>
      </c>
      <c r="I31" s="1" t="s">
        <v>71</v>
      </c>
      <c r="J31" t="s">
        <v>267</v>
      </c>
      <c r="K31" t="s">
        <v>277</v>
      </c>
      <c r="L31" s="2">
        <f t="shared" si="4"/>
        <v>6000</v>
      </c>
      <c r="M31" s="2">
        <f t="shared" si="14"/>
        <v>10000</v>
      </c>
      <c r="N31">
        <f t="shared" si="2"/>
        <v>8000</v>
      </c>
    </row>
    <row r="32" spans="1:14" x14ac:dyDescent="0.3">
      <c r="A32" s="1" t="s">
        <v>8</v>
      </c>
      <c r="B32" s="1" t="s">
        <v>72</v>
      </c>
      <c r="C32" s="2" t="str">
        <f t="shared" si="3"/>
        <v>8千</v>
      </c>
      <c r="D32" s="2" t="str">
        <f t="shared" si="0"/>
        <v>1.2万</v>
      </c>
      <c r="E32" s="1" t="s">
        <v>10</v>
      </c>
      <c r="F32" s="1" t="s">
        <v>16</v>
      </c>
      <c r="G32" s="1" t="s">
        <v>12</v>
      </c>
      <c r="H32" s="1" t="s">
        <v>18</v>
      </c>
      <c r="I32" s="1" t="s">
        <v>73</v>
      </c>
      <c r="J32" t="s">
        <v>261</v>
      </c>
      <c r="K32" t="s">
        <v>271</v>
      </c>
      <c r="L32" s="2">
        <f t="shared" si="4"/>
        <v>8000</v>
      </c>
      <c r="M32" s="2">
        <f t="shared" si="14"/>
        <v>12000</v>
      </c>
      <c r="N32">
        <f t="shared" si="2"/>
        <v>10000</v>
      </c>
    </row>
    <row r="33" spans="1:14" x14ac:dyDescent="0.3">
      <c r="A33" s="1" t="s">
        <v>8</v>
      </c>
      <c r="B33" s="1" t="s">
        <v>74</v>
      </c>
      <c r="C33" s="2" t="str">
        <f>LEFT(B33,FIND("万",B33,1))</f>
        <v>1万</v>
      </c>
      <c r="D33" s="2" t="str">
        <f t="shared" si="0"/>
        <v>1.2万</v>
      </c>
      <c r="E33" s="1" t="s">
        <v>10</v>
      </c>
      <c r="F33" s="1" t="s">
        <v>7</v>
      </c>
      <c r="G33" s="1" t="s">
        <v>22</v>
      </c>
      <c r="H33" s="1" t="s">
        <v>43</v>
      </c>
      <c r="I33" s="1" t="s">
        <v>75</v>
      </c>
      <c r="J33" t="s">
        <v>277</v>
      </c>
      <c r="K33" t="s">
        <v>271</v>
      </c>
      <c r="L33" s="2">
        <f t="shared" si="14"/>
        <v>10000</v>
      </c>
      <c r="M33" s="2">
        <f t="shared" si="14"/>
        <v>12000</v>
      </c>
      <c r="N33">
        <f t="shared" si="2"/>
        <v>11000</v>
      </c>
    </row>
    <row r="34" spans="1:14" x14ac:dyDescent="0.3">
      <c r="A34" s="1" t="s">
        <v>8</v>
      </c>
      <c r="B34" s="1" t="s">
        <v>76</v>
      </c>
      <c r="C34" s="2" t="str">
        <f t="shared" si="3"/>
        <v>8千</v>
      </c>
      <c r="D34" s="2" t="str">
        <f t="shared" si="0"/>
        <v>1.5万</v>
      </c>
      <c r="E34" s="1" t="s">
        <v>10</v>
      </c>
      <c r="F34" s="1" t="s">
        <v>11</v>
      </c>
      <c r="G34" s="1" t="s">
        <v>77</v>
      </c>
      <c r="H34" s="1" t="s">
        <v>32</v>
      </c>
      <c r="I34" s="1" t="s">
        <v>78</v>
      </c>
      <c r="J34" t="s">
        <v>261</v>
      </c>
      <c r="K34" t="s">
        <v>269</v>
      </c>
      <c r="L34" s="2">
        <f t="shared" si="4"/>
        <v>8000</v>
      </c>
      <c r="M34" s="2">
        <f t="shared" si="14"/>
        <v>15000</v>
      </c>
      <c r="N34">
        <f t="shared" si="2"/>
        <v>11500</v>
      </c>
    </row>
    <row r="35" spans="1:14" x14ac:dyDescent="0.3">
      <c r="A35" s="1" t="s">
        <v>8</v>
      </c>
      <c r="B35" s="1" t="s">
        <v>39</v>
      </c>
      <c r="C35" s="2" t="str">
        <f t="shared" si="3"/>
        <v>8千</v>
      </c>
      <c r="D35" s="2" t="str">
        <f t="shared" si="0"/>
        <v>1万</v>
      </c>
      <c r="E35" s="1" t="s">
        <v>10</v>
      </c>
      <c r="F35" s="1" t="s">
        <v>79</v>
      </c>
      <c r="G35" s="1" t="s">
        <v>12</v>
      </c>
      <c r="H35" s="1" t="s">
        <v>18</v>
      </c>
      <c r="I35" s="1" t="s">
        <v>80</v>
      </c>
      <c r="J35" t="s">
        <v>261</v>
      </c>
      <c r="K35" t="s">
        <v>277</v>
      </c>
      <c r="L35" s="2">
        <f t="shared" si="4"/>
        <v>8000</v>
      </c>
      <c r="M35" s="2">
        <f t="shared" si="14"/>
        <v>10000</v>
      </c>
      <c r="N35">
        <f t="shared" si="2"/>
        <v>9000</v>
      </c>
    </row>
    <row r="36" spans="1:14" x14ac:dyDescent="0.3">
      <c r="A36" s="1" t="s">
        <v>8</v>
      </c>
      <c r="B36" s="1" t="s">
        <v>81</v>
      </c>
      <c r="C36" s="2" t="str">
        <f t="shared" si="3"/>
        <v>4千</v>
      </c>
      <c r="D36" s="2" t="str">
        <f t="shared" si="0"/>
        <v>8千</v>
      </c>
      <c r="E36" s="1" t="s">
        <v>10</v>
      </c>
      <c r="F36" s="1" t="s">
        <v>82</v>
      </c>
      <c r="G36" s="1" t="s">
        <v>12</v>
      </c>
      <c r="H36" s="1" t="s">
        <v>13</v>
      </c>
      <c r="I36" s="1" t="s">
        <v>83</v>
      </c>
      <c r="J36" t="s">
        <v>285</v>
      </c>
      <c r="K36" t="s">
        <v>261</v>
      </c>
      <c r="L36" s="2">
        <f t="shared" si="4"/>
        <v>4000</v>
      </c>
      <c r="M36" s="2">
        <f t="shared" si="5"/>
        <v>8000</v>
      </c>
      <c r="N36">
        <f t="shared" si="2"/>
        <v>6000</v>
      </c>
    </row>
    <row r="37" spans="1:14" x14ac:dyDescent="0.3">
      <c r="A37" s="1" t="s">
        <v>8</v>
      </c>
      <c r="B37" s="1" t="s">
        <v>9</v>
      </c>
      <c r="C37" s="2" t="str">
        <f t="shared" si="3"/>
        <v>6千</v>
      </c>
      <c r="D37" s="2" t="str">
        <f t="shared" si="0"/>
        <v>8千</v>
      </c>
      <c r="E37" s="1" t="s">
        <v>10</v>
      </c>
      <c r="F37" s="1" t="s">
        <v>7</v>
      </c>
      <c r="G37" s="1" t="s">
        <v>12</v>
      </c>
      <c r="H37" s="1" t="s">
        <v>84</v>
      </c>
      <c r="I37" s="1" t="s">
        <v>85</v>
      </c>
      <c r="J37" t="s">
        <v>267</v>
      </c>
      <c r="K37" t="s">
        <v>261</v>
      </c>
      <c r="L37" s="2">
        <f t="shared" si="4"/>
        <v>6000</v>
      </c>
      <c r="M37" s="2">
        <f t="shared" si="5"/>
        <v>8000</v>
      </c>
      <c r="N37">
        <f t="shared" si="2"/>
        <v>7000</v>
      </c>
    </row>
    <row r="38" spans="1:14" x14ac:dyDescent="0.3">
      <c r="A38" s="1" t="s">
        <v>50</v>
      </c>
      <c r="B38" s="1" t="s">
        <v>86</v>
      </c>
      <c r="C38" s="2" t="str">
        <f t="shared" si="3"/>
        <v>7千</v>
      </c>
      <c r="D38" s="2" t="str">
        <f t="shared" si="0"/>
        <v>1.2万</v>
      </c>
      <c r="E38" s="1" t="s">
        <v>10</v>
      </c>
      <c r="F38" s="1" t="s">
        <v>16</v>
      </c>
      <c r="G38" s="1" t="s">
        <v>12</v>
      </c>
      <c r="H38" s="1" t="s">
        <v>18</v>
      </c>
      <c r="I38" s="1" t="s">
        <v>87</v>
      </c>
      <c r="J38" t="s">
        <v>281</v>
      </c>
      <c r="K38" t="s">
        <v>271</v>
      </c>
      <c r="L38" s="2">
        <f t="shared" si="4"/>
        <v>7000</v>
      </c>
      <c r="M38" s="2">
        <f t="shared" ref="M38" si="15">IF(COUNTIF(K38,"*万*")&gt;0,SUBSTITUTE(K38,"万","")*10000)</f>
        <v>12000</v>
      </c>
      <c r="N38">
        <f t="shared" si="2"/>
        <v>9500</v>
      </c>
    </row>
    <row r="39" spans="1:14" x14ac:dyDescent="0.3">
      <c r="A39" s="1" t="s">
        <v>8</v>
      </c>
      <c r="B39" s="1" t="s">
        <v>9</v>
      </c>
      <c r="C39" s="2" t="str">
        <f t="shared" si="3"/>
        <v>6千</v>
      </c>
      <c r="D39" s="2" t="str">
        <f t="shared" si="0"/>
        <v>8千</v>
      </c>
      <c r="E39" s="1" t="s">
        <v>10</v>
      </c>
      <c r="F39" s="1" t="s">
        <v>7</v>
      </c>
      <c r="G39" s="1" t="s">
        <v>12</v>
      </c>
      <c r="H39" s="1" t="s">
        <v>18</v>
      </c>
      <c r="I39" s="1" t="s">
        <v>88</v>
      </c>
      <c r="J39" t="s">
        <v>267</v>
      </c>
      <c r="K39" t="s">
        <v>261</v>
      </c>
      <c r="L39" s="2">
        <f t="shared" si="4"/>
        <v>6000</v>
      </c>
      <c r="M39" s="2">
        <f t="shared" si="5"/>
        <v>8000</v>
      </c>
      <c r="N39">
        <f t="shared" si="2"/>
        <v>7000</v>
      </c>
    </row>
    <row r="40" spans="1:14" x14ac:dyDescent="0.3">
      <c r="A40" s="1" t="s">
        <v>8</v>
      </c>
      <c r="B40" s="1" t="s">
        <v>89</v>
      </c>
      <c r="C40" s="2" t="str">
        <f>LEFT(B40,FIND("万",B40,1))</f>
        <v>1万</v>
      </c>
      <c r="D40" s="2" t="str">
        <f t="shared" si="0"/>
        <v>1.6万</v>
      </c>
      <c r="E40" s="1" t="s">
        <v>10</v>
      </c>
      <c r="F40" s="1" t="s">
        <v>7</v>
      </c>
      <c r="G40" s="1" t="s">
        <v>17</v>
      </c>
      <c r="H40" s="1" t="s">
        <v>18</v>
      </c>
      <c r="I40" s="1" t="s">
        <v>90</v>
      </c>
      <c r="J40" t="s">
        <v>277</v>
      </c>
      <c r="K40" t="s">
        <v>275</v>
      </c>
      <c r="L40" s="2">
        <f>IF(COUNTIF(J40,"*万*")&gt;0,SUBSTITUTE(J40,"万","")*10000)</f>
        <v>10000</v>
      </c>
      <c r="M40" s="2">
        <f>IF(COUNTIF(K40,"*万*")&gt;0,SUBSTITUTE(K40,"万","")*10000)</f>
        <v>16000</v>
      </c>
      <c r="N40">
        <f t="shared" si="2"/>
        <v>13000</v>
      </c>
    </row>
    <row r="41" spans="1:14" x14ac:dyDescent="0.3">
      <c r="A41" s="1" t="s">
        <v>8</v>
      </c>
      <c r="B41" s="1" t="s">
        <v>91</v>
      </c>
      <c r="C41" s="2" t="str">
        <f t="shared" si="3"/>
        <v>5千</v>
      </c>
      <c r="D41" s="2" t="s">
        <v>268</v>
      </c>
      <c r="E41" s="1" t="s">
        <v>10</v>
      </c>
      <c r="F41" s="1" t="s">
        <v>40</v>
      </c>
      <c r="G41" s="1" t="s">
        <v>12</v>
      </c>
      <c r="H41" s="1" t="s">
        <v>18</v>
      </c>
      <c r="I41" s="1" t="s">
        <v>92</v>
      </c>
      <c r="J41" t="s">
        <v>283</v>
      </c>
      <c r="K41" t="s">
        <v>267</v>
      </c>
      <c r="L41" s="2">
        <f t="shared" si="4"/>
        <v>5000</v>
      </c>
      <c r="M41" s="2">
        <f t="shared" si="5"/>
        <v>6000</v>
      </c>
      <c r="N41">
        <f t="shared" si="2"/>
        <v>5500</v>
      </c>
    </row>
    <row r="42" spans="1:14" x14ac:dyDescent="0.3">
      <c r="A42" s="1" t="s">
        <v>8</v>
      </c>
      <c r="B42" s="1" t="s">
        <v>93</v>
      </c>
      <c r="C42" s="2" t="str">
        <f t="shared" si="3"/>
        <v>8千</v>
      </c>
      <c r="D42" s="2" t="s">
        <v>270</v>
      </c>
      <c r="E42" s="1" t="s">
        <v>10</v>
      </c>
      <c r="F42" s="1" t="s">
        <v>27</v>
      </c>
      <c r="G42" s="1" t="s">
        <v>12</v>
      </c>
      <c r="H42" s="1" t="s">
        <v>18</v>
      </c>
      <c r="I42" s="1" t="s">
        <v>94</v>
      </c>
      <c r="J42" t="s">
        <v>261</v>
      </c>
      <c r="K42" t="s">
        <v>269</v>
      </c>
      <c r="L42" s="2">
        <f t="shared" si="4"/>
        <v>8000</v>
      </c>
      <c r="M42" s="2">
        <f>IF(COUNTIF(K42,"*万*")&gt;0,SUBSTITUTE(K42,"万","")*10000)</f>
        <v>15000</v>
      </c>
      <c r="N42">
        <f t="shared" si="2"/>
        <v>11500</v>
      </c>
    </row>
    <row r="43" spans="1:14" x14ac:dyDescent="0.3">
      <c r="A43" s="1" t="s">
        <v>8</v>
      </c>
      <c r="B43" s="1" t="s">
        <v>95</v>
      </c>
      <c r="C43" s="2" t="str">
        <f t="shared" si="3"/>
        <v>6千</v>
      </c>
      <c r="D43" s="2" t="str">
        <f t="shared" si="0"/>
        <v>9千</v>
      </c>
      <c r="E43" s="1" t="s">
        <v>10</v>
      </c>
      <c r="F43" s="1" t="s">
        <v>96</v>
      </c>
      <c r="G43" s="1" t="s">
        <v>17</v>
      </c>
      <c r="H43" s="1" t="s">
        <v>18</v>
      </c>
      <c r="I43" s="1" t="s">
        <v>97</v>
      </c>
      <c r="J43" t="s">
        <v>267</v>
      </c>
      <c r="K43" t="s">
        <v>263</v>
      </c>
      <c r="L43" s="2">
        <f t="shared" si="4"/>
        <v>6000</v>
      </c>
      <c r="M43" s="2">
        <f t="shared" si="5"/>
        <v>9000</v>
      </c>
      <c r="N43">
        <f t="shared" si="2"/>
        <v>7500</v>
      </c>
    </row>
    <row r="44" spans="1:14" x14ac:dyDescent="0.3">
      <c r="A44" s="1" t="s">
        <v>8</v>
      </c>
      <c r="B44" s="1" t="s">
        <v>98</v>
      </c>
      <c r="C44" s="2" t="str">
        <f t="shared" si="3"/>
        <v>5千</v>
      </c>
      <c r="D44" s="2" t="str">
        <f t="shared" si="0"/>
        <v>7千</v>
      </c>
      <c r="E44" s="1" t="s">
        <v>10</v>
      </c>
      <c r="F44" s="1" t="s">
        <v>40</v>
      </c>
      <c r="G44" s="1" t="s">
        <v>22</v>
      </c>
      <c r="H44" s="1" t="s">
        <v>18</v>
      </c>
      <c r="I44" s="1" t="s">
        <v>99</v>
      </c>
      <c r="J44" t="s">
        <v>283</v>
      </c>
      <c r="K44" t="s">
        <v>281</v>
      </c>
      <c r="L44" s="2">
        <f t="shared" si="4"/>
        <v>5000</v>
      </c>
      <c r="M44" s="2">
        <f t="shared" si="5"/>
        <v>7000</v>
      </c>
      <c r="N44">
        <f t="shared" si="2"/>
        <v>6000</v>
      </c>
    </row>
    <row r="45" spans="1:14" x14ac:dyDescent="0.3">
      <c r="A45" s="1" t="s">
        <v>8</v>
      </c>
      <c r="B45" s="1" t="s">
        <v>9</v>
      </c>
      <c r="C45" s="2" t="str">
        <f t="shared" si="3"/>
        <v>6千</v>
      </c>
      <c r="D45" s="2" t="str">
        <f t="shared" si="0"/>
        <v>8千</v>
      </c>
      <c r="E45" s="1" t="s">
        <v>10</v>
      </c>
      <c r="F45" s="1" t="s">
        <v>16</v>
      </c>
      <c r="G45" s="1" t="s">
        <v>12</v>
      </c>
      <c r="H45" s="1" t="s">
        <v>18</v>
      </c>
      <c r="I45" s="1" t="s">
        <v>100</v>
      </c>
      <c r="J45" t="s">
        <v>267</v>
      </c>
      <c r="K45" t="s">
        <v>261</v>
      </c>
      <c r="L45" s="2">
        <f t="shared" si="4"/>
        <v>6000</v>
      </c>
      <c r="M45" s="2">
        <f t="shared" si="5"/>
        <v>8000</v>
      </c>
      <c r="N45">
        <f t="shared" si="2"/>
        <v>7000</v>
      </c>
    </row>
    <row r="46" spans="1:14" x14ac:dyDescent="0.3">
      <c r="A46" s="1" t="s">
        <v>8</v>
      </c>
      <c r="B46" s="1" t="s">
        <v>101</v>
      </c>
      <c r="C46" s="2" t="str">
        <f t="shared" si="3"/>
        <v>6千</v>
      </c>
      <c r="D46" s="2" t="str">
        <f t="shared" si="0"/>
        <v>1.2万</v>
      </c>
      <c r="E46" s="1" t="s">
        <v>10</v>
      </c>
      <c r="F46" s="1" t="s">
        <v>16</v>
      </c>
      <c r="G46" s="1" t="s">
        <v>22</v>
      </c>
      <c r="H46" s="1" t="s">
        <v>18</v>
      </c>
      <c r="I46" s="1" t="s">
        <v>102</v>
      </c>
      <c r="J46" t="s">
        <v>267</v>
      </c>
      <c r="K46" t="s">
        <v>271</v>
      </c>
      <c r="L46" s="2">
        <f t="shared" si="4"/>
        <v>6000</v>
      </c>
      <c r="M46" s="2">
        <f>IF(COUNTIF(K46,"*万*")&gt;0,SUBSTITUTE(K46,"万","")*10000)</f>
        <v>12000</v>
      </c>
      <c r="N46">
        <f t="shared" si="2"/>
        <v>9000</v>
      </c>
    </row>
    <row r="47" spans="1:14" x14ac:dyDescent="0.3">
      <c r="A47" s="1" t="s">
        <v>8</v>
      </c>
      <c r="B47" s="1" t="s">
        <v>9</v>
      </c>
      <c r="C47" s="2" t="str">
        <f t="shared" si="3"/>
        <v>6千</v>
      </c>
      <c r="D47" s="2" t="str">
        <f t="shared" si="0"/>
        <v>8千</v>
      </c>
      <c r="E47" s="1" t="s">
        <v>10</v>
      </c>
      <c r="F47" s="1" t="s">
        <v>40</v>
      </c>
      <c r="G47" s="1" t="s">
        <v>12</v>
      </c>
      <c r="H47" s="1" t="s">
        <v>18</v>
      </c>
      <c r="I47" s="1" t="s">
        <v>103</v>
      </c>
      <c r="J47" t="s">
        <v>267</v>
      </c>
      <c r="K47" t="s">
        <v>261</v>
      </c>
      <c r="L47" s="2">
        <f t="shared" si="4"/>
        <v>6000</v>
      </c>
      <c r="M47" s="2">
        <f t="shared" si="5"/>
        <v>8000</v>
      </c>
      <c r="N47">
        <f t="shared" si="2"/>
        <v>7000</v>
      </c>
    </row>
    <row r="48" spans="1:14" x14ac:dyDescent="0.3">
      <c r="A48" s="1" t="s">
        <v>8</v>
      </c>
      <c r="B48" s="1" t="s">
        <v>104</v>
      </c>
      <c r="C48" s="2" t="str">
        <f t="shared" si="3"/>
        <v>7千</v>
      </c>
      <c r="D48" s="2" t="str">
        <f t="shared" si="0"/>
        <v>1万</v>
      </c>
      <c r="E48" s="1" t="s">
        <v>10</v>
      </c>
      <c r="F48" s="1" t="s">
        <v>16</v>
      </c>
      <c r="G48" s="1" t="s">
        <v>22</v>
      </c>
      <c r="H48" s="1" t="s">
        <v>18</v>
      </c>
      <c r="I48" s="1" t="s">
        <v>105</v>
      </c>
      <c r="J48" t="s">
        <v>281</v>
      </c>
      <c r="K48" t="s">
        <v>277</v>
      </c>
      <c r="L48" s="2">
        <f t="shared" si="4"/>
        <v>7000</v>
      </c>
      <c r="M48" s="2">
        <f>IF(COUNTIF(K48,"*万*")&gt;0,SUBSTITUTE(K48,"万","")*10000)</f>
        <v>10000</v>
      </c>
      <c r="N48">
        <f t="shared" si="2"/>
        <v>8500</v>
      </c>
    </row>
    <row r="49" spans="1:14" x14ac:dyDescent="0.3">
      <c r="A49" s="1" t="s">
        <v>8</v>
      </c>
      <c r="B49" s="1" t="s">
        <v>106</v>
      </c>
      <c r="C49" s="2" t="str">
        <f t="shared" si="3"/>
        <v>7千</v>
      </c>
      <c r="D49" s="2" t="s">
        <v>272</v>
      </c>
      <c r="E49" s="1" t="s">
        <v>10</v>
      </c>
      <c r="F49" s="1" t="s">
        <v>16</v>
      </c>
      <c r="G49" s="1" t="s">
        <v>22</v>
      </c>
      <c r="H49" s="1" t="s">
        <v>84</v>
      </c>
      <c r="I49" s="1" t="s">
        <v>107</v>
      </c>
      <c r="J49" t="s">
        <v>281</v>
      </c>
      <c r="K49" t="s">
        <v>271</v>
      </c>
      <c r="L49" s="2">
        <f t="shared" si="4"/>
        <v>7000</v>
      </c>
      <c r="M49" s="2">
        <f t="shared" ref="M49:M51" si="16">IF(COUNTIF(K49,"*万*")&gt;0,SUBSTITUTE(K49,"万","")*10000)</f>
        <v>12000</v>
      </c>
      <c r="N49">
        <f t="shared" si="2"/>
        <v>9500</v>
      </c>
    </row>
    <row r="50" spans="1:14" x14ac:dyDescent="0.3">
      <c r="A50" s="1" t="s">
        <v>8</v>
      </c>
      <c r="B50" s="1" t="s">
        <v>45</v>
      </c>
      <c r="C50" s="2" t="str">
        <f t="shared" si="3"/>
        <v>6千</v>
      </c>
      <c r="D50" s="2" t="str">
        <f t="shared" si="0"/>
        <v>1万</v>
      </c>
      <c r="E50" s="1" t="s">
        <v>10</v>
      </c>
      <c r="F50" s="1" t="s">
        <v>7</v>
      </c>
      <c r="G50" s="1" t="s">
        <v>12</v>
      </c>
      <c r="H50" s="1" t="s">
        <v>18</v>
      </c>
      <c r="I50" s="1" t="s">
        <v>108</v>
      </c>
      <c r="J50" t="s">
        <v>267</v>
      </c>
      <c r="K50" t="s">
        <v>277</v>
      </c>
      <c r="L50" s="2">
        <f t="shared" si="4"/>
        <v>6000</v>
      </c>
      <c r="M50" s="2">
        <f t="shared" si="16"/>
        <v>10000</v>
      </c>
      <c r="N50">
        <f t="shared" si="2"/>
        <v>8000</v>
      </c>
    </row>
    <row r="51" spans="1:14" x14ac:dyDescent="0.3">
      <c r="A51" s="1" t="s">
        <v>8</v>
      </c>
      <c r="B51" s="1" t="s">
        <v>109</v>
      </c>
      <c r="C51" s="2" t="str">
        <f>LEFT(B51,FIND("万",B51,1))</f>
        <v>1.4万</v>
      </c>
      <c r="D51" s="2" t="str">
        <f t="shared" si="0"/>
        <v>1.6万</v>
      </c>
      <c r="E51" s="1" t="s">
        <v>10</v>
      </c>
      <c r="F51" s="1" t="s">
        <v>36</v>
      </c>
      <c r="G51" s="1" t="s">
        <v>17</v>
      </c>
      <c r="H51" s="1" t="s">
        <v>18</v>
      </c>
      <c r="I51" s="1" t="s">
        <v>110</v>
      </c>
      <c r="J51" t="s">
        <v>265</v>
      </c>
      <c r="K51" t="s">
        <v>275</v>
      </c>
      <c r="L51" s="2">
        <f>IF(COUNTIF(J51,"*万*")&gt;0,SUBSTITUTE(J51,"万","")*10000)</f>
        <v>14000</v>
      </c>
      <c r="M51" s="2">
        <f t="shared" si="16"/>
        <v>16000</v>
      </c>
      <c r="N51">
        <f t="shared" si="2"/>
        <v>15000</v>
      </c>
    </row>
    <row r="52" spans="1:14" x14ac:dyDescent="0.3">
      <c r="A52" s="1" t="s">
        <v>8</v>
      </c>
      <c r="B52" s="1" t="s">
        <v>111</v>
      </c>
      <c r="C52" s="2" t="str">
        <f t="shared" si="3"/>
        <v>6千</v>
      </c>
      <c r="D52" s="2" t="str">
        <f t="shared" si="0"/>
        <v>7千</v>
      </c>
      <c r="E52" s="1" t="s">
        <v>10</v>
      </c>
      <c r="F52" s="1" t="s">
        <v>112</v>
      </c>
      <c r="G52" s="1" t="s">
        <v>12</v>
      </c>
      <c r="H52" s="1" t="s">
        <v>13</v>
      </c>
      <c r="I52" s="1" t="s">
        <v>113</v>
      </c>
      <c r="J52" t="s">
        <v>267</v>
      </c>
      <c r="K52" t="s">
        <v>281</v>
      </c>
      <c r="L52" s="2">
        <f t="shared" si="4"/>
        <v>6000</v>
      </c>
      <c r="M52" s="2">
        <f t="shared" si="5"/>
        <v>7000</v>
      </c>
      <c r="N52">
        <f t="shared" si="2"/>
        <v>6500</v>
      </c>
    </row>
    <row r="53" spans="1:14" x14ac:dyDescent="0.3">
      <c r="A53" s="1" t="s">
        <v>8</v>
      </c>
      <c r="B53" s="1" t="s">
        <v>114</v>
      </c>
      <c r="C53" s="2" t="str">
        <f t="shared" si="3"/>
        <v>7千</v>
      </c>
      <c r="D53" s="2" t="s">
        <v>266</v>
      </c>
      <c r="E53" s="1" t="s">
        <v>10</v>
      </c>
      <c r="F53" s="1" t="s">
        <v>115</v>
      </c>
      <c r="G53" s="1" t="s">
        <v>17</v>
      </c>
      <c r="H53" s="1" t="s">
        <v>18</v>
      </c>
      <c r="I53" s="1" t="s">
        <v>116</v>
      </c>
      <c r="J53" t="s">
        <v>281</v>
      </c>
      <c r="K53" t="s">
        <v>265</v>
      </c>
      <c r="L53" s="2">
        <f t="shared" si="4"/>
        <v>7000</v>
      </c>
      <c r="M53" s="2">
        <f>IF(COUNTIF(K53,"*万*")&gt;0,SUBSTITUTE(K53,"万","")*10000)</f>
        <v>14000</v>
      </c>
      <c r="N53">
        <f t="shared" si="2"/>
        <v>10500</v>
      </c>
    </row>
    <row r="54" spans="1:14" x14ac:dyDescent="0.3">
      <c r="A54" s="1" t="s">
        <v>50</v>
      </c>
      <c r="B54" s="1" t="s">
        <v>45</v>
      </c>
      <c r="C54" s="2" t="str">
        <f t="shared" si="3"/>
        <v>6千</v>
      </c>
      <c r="D54" s="2" t="str">
        <f t="shared" si="0"/>
        <v>1万</v>
      </c>
      <c r="E54" s="1" t="s">
        <v>10</v>
      </c>
      <c r="F54" s="1" t="s">
        <v>16</v>
      </c>
      <c r="G54" s="1" t="s">
        <v>12</v>
      </c>
      <c r="H54" s="1" t="s">
        <v>18</v>
      </c>
      <c r="I54" s="1" t="s">
        <v>117</v>
      </c>
      <c r="J54" t="s">
        <v>267</v>
      </c>
      <c r="K54" t="s">
        <v>277</v>
      </c>
      <c r="L54" s="2">
        <f t="shared" si="4"/>
        <v>6000</v>
      </c>
      <c r="M54" s="2">
        <f>IF(COUNTIF(K54,"*万*")&gt;0,SUBSTITUTE(K54,"万","")*10000)</f>
        <v>10000</v>
      </c>
      <c r="N54">
        <f t="shared" si="2"/>
        <v>8000</v>
      </c>
    </row>
    <row r="55" spans="1:14" x14ac:dyDescent="0.3">
      <c r="A55" s="1" t="s">
        <v>8</v>
      </c>
      <c r="B55" s="1" t="s">
        <v>9</v>
      </c>
      <c r="C55" s="2" t="str">
        <f t="shared" si="3"/>
        <v>6千</v>
      </c>
      <c r="D55" s="2" t="str">
        <f t="shared" si="0"/>
        <v>8千</v>
      </c>
      <c r="E55" s="1" t="s">
        <v>10</v>
      </c>
      <c r="F55" s="1" t="s">
        <v>7</v>
      </c>
      <c r="G55" s="1" t="s">
        <v>12</v>
      </c>
      <c r="H55" s="1" t="s">
        <v>18</v>
      </c>
      <c r="I55" s="1" t="s">
        <v>118</v>
      </c>
      <c r="J55" t="s">
        <v>267</v>
      </c>
      <c r="K55" t="s">
        <v>261</v>
      </c>
      <c r="L55" s="2">
        <f t="shared" si="4"/>
        <v>6000</v>
      </c>
      <c r="M55" s="2">
        <f t="shared" si="5"/>
        <v>8000</v>
      </c>
      <c r="N55">
        <f t="shared" si="2"/>
        <v>7000</v>
      </c>
    </row>
    <row r="56" spans="1:14" x14ac:dyDescent="0.3">
      <c r="A56" s="1" t="s">
        <v>8</v>
      </c>
      <c r="B56" s="1" t="s">
        <v>9</v>
      </c>
      <c r="C56" s="2" t="str">
        <f t="shared" si="3"/>
        <v>6千</v>
      </c>
      <c r="D56" s="2" t="str">
        <f t="shared" si="0"/>
        <v>8千</v>
      </c>
      <c r="E56" s="1" t="s">
        <v>10</v>
      </c>
      <c r="F56" s="1" t="s">
        <v>40</v>
      </c>
      <c r="G56" s="1" t="s">
        <v>12</v>
      </c>
      <c r="H56" s="1" t="s">
        <v>13</v>
      </c>
      <c r="I56" s="1" t="s">
        <v>119</v>
      </c>
      <c r="J56" t="s">
        <v>267</v>
      </c>
      <c r="K56" t="s">
        <v>261</v>
      </c>
      <c r="L56" s="2">
        <f t="shared" si="4"/>
        <v>6000</v>
      </c>
      <c r="M56" s="2">
        <f t="shared" si="5"/>
        <v>8000</v>
      </c>
      <c r="N56">
        <f t="shared" si="2"/>
        <v>7000</v>
      </c>
    </row>
    <row r="57" spans="1:14" x14ac:dyDescent="0.3">
      <c r="A57" s="1" t="s">
        <v>8</v>
      </c>
      <c r="B57" s="1" t="s">
        <v>120</v>
      </c>
      <c r="C57" s="2" t="str">
        <f t="shared" si="3"/>
        <v>5千</v>
      </c>
      <c r="D57" s="2" t="str">
        <f t="shared" si="0"/>
        <v>8千</v>
      </c>
      <c r="E57" s="1" t="s">
        <v>10</v>
      </c>
      <c r="F57" s="1" t="s">
        <v>27</v>
      </c>
      <c r="G57" s="1" t="s">
        <v>22</v>
      </c>
      <c r="H57" s="1" t="s">
        <v>18</v>
      </c>
      <c r="I57" s="1" t="s">
        <v>121</v>
      </c>
      <c r="J57" t="s">
        <v>283</v>
      </c>
      <c r="K57" t="s">
        <v>261</v>
      </c>
      <c r="L57" s="2">
        <f t="shared" si="4"/>
        <v>5000</v>
      </c>
      <c r="M57" s="2">
        <f t="shared" si="5"/>
        <v>8000</v>
      </c>
      <c r="N57">
        <f t="shared" si="2"/>
        <v>6500</v>
      </c>
    </row>
    <row r="58" spans="1:14" x14ac:dyDescent="0.3">
      <c r="A58" s="1" t="s">
        <v>8</v>
      </c>
      <c r="B58" s="1" t="s">
        <v>86</v>
      </c>
      <c r="C58" s="2" t="str">
        <f t="shared" si="3"/>
        <v>7千</v>
      </c>
      <c r="D58" s="2" t="str">
        <f t="shared" si="0"/>
        <v>1.2万</v>
      </c>
      <c r="E58" s="1" t="s">
        <v>10</v>
      </c>
      <c r="F58" s="1" t="s">
        <v>7</v>
      </c>
      <c r="G58" s="1" t="s">
        <v>17</v>
      </c>
      <c r="H58" s="1" t="s">
        <v>18</v>
      </c>
      <c r="I58" s="1" t="s">
        <v>122</v>
      </c>
      <c r="J58" t="s">
        <v>281</v>
      </c>
      <c r="K58" t="s">
        <v>271</v>
      </c>
      <c r="L58" s="2">
        <f t="shared" si="4"/>
        <v>7000</v>
      </c>
      <c r="M58" s="2">
        <f>IF(COUNTIF(K58,"*万*")&gt;0,SUBSTITUTE(K58,"万","")*10000)</f>
        <v>12000</v>
      </c>
      <c r="N58">
        <f t="shared" si="2"/>
        <v>9500</v>
      </c>
    </row>
    <row r="59" spans="1:14" x14ac:dyDescent="0.3">
      <c r="A59" s="1" t="s">
        <v>8</v>
      </c>
      <c r="B59" s="1" t="s">
        <v>123</v>
      </c>
      <c r="C59" s="2" t="str">
        <f>LEFT(B59,FIND("万",B59,1))</f>
        <v>1.5万</v>
      </c>
      <c r="D59" s="2" t="s">
        <v>274</v>
      </c>
      <c r="E59" s="1" t="s">
        <v>10</v>
      </c>
      <c r="F59" s="1" t="s">
        <v>115</v>
      </c>
      <c r="G59" s="1" t="s">
        <v>124</v>
      </c>
      <c r="H59" s="1" t="s">
        <v>18</v>
      </c>
      <c r="I59" s="1" t="s">
        <v>125</v>
      </c>
      <c r="J59" t="s">
        <v>269</v>
      </c>
      <c r="K59" t="s">
        <v>273</v>
      </c>
      <c r="L59" s="2">
        <f>IF(COUNTIF(J59,"*万*")&gt;0,SUBSTITUTE(J59,"万","")*10000)</f>
        <v>15000</v>
      </c>
      <c r="M59" s="2">
        <f>IF(COUNTIF(K59,"*万*")&gt;0,SUBSTITUTE(K59,"万","")*10000)</f>
        <v>20000</v>
      </c>
      <c r="N59">
        <f t="shared" si="2"/>
        <v>17500</v>
      </c>
    </row>
    <row r="60" spans="1:14" x14ac:dyDescent="0.3">
      <c r="A60" s="1" t="s">
        <v>8</v>
      </c>
      <c r="B60" s="1" t="s">
        <v>9</v>
      </c>
      <c r="C60" s="2" t="str">
        <f t="shared" si="3"/>
        <v>6千</v>
      </c>
      <c r="D60" s="2" t="str">
        <f t="shared" si="0"/>
        <v>8千</v>
      </c>
      <c r="E60" s="1" t="s">
        <v>10</v>
      </c>
      <c r="F60" s="1" t="s">
        <v>82</v>
      </c>
      <c r="G60" s="1" t="s">
        <v>126</v>
      </c>
      <c r="H60" s="1" t="s">
        <v>17</v>
      </c>
      <c r="I60" s="1" t="s">
        <v>127</v>
      </c>
      <c r="J60" t="s">
        <v>267</v>
      </c>
      <c r="K60" t="s">
        <v>261</v>
      </c>
      <c r="L60" s="2">
        <f t="shared" si="4"/>
        <v>6000</v>
      </c>
      <c r="M60" s="2">
        <f t="shared" si="5"/>
        <v>8000</v>
      </c>
      <c r="N60">
        <f t="shared" si="2"/>
        <v>7000</v>
      </c>
    </row>
    <row r="61" spans="1:14" x14ac:dyDescent="0.3">
      <c r="A61" s="1" t="s">
        <v>8</v>
      </c>
      <c r="B61" s="1" t="s">
        <v>24</v>
      </c>
      <c r="C61" s="2" t="str">
        <f t="shared" si="3"/>
        <v>7千</v>
      </c>
      <c r="D61" s="2" t="str">
        <f t="shared" si="0"/>
        <v>9千</v>
      </c>
      <c r="E61" s="1" t="s">
        <v>10</v>
      </c>
      <c r="F61" s="1" t="s">
        <v>36</v>
      </c>
      <c r="G61" s="1" t="s">
        <v>12</v>
      </c>
      <c r="H61" s="1" t="s">
        <v>13</v>
      </c>
      <c r="I61" s="1" t="s">
        <v>128</v>
      </c>
      <c r="J61" t="s">
        <v>281</v>
      </c>
      <c r="K61" t="s">
        <v>263</v>
      </c>
      <c r="L61" s="2">
        <f t="shared" si="4"/>
        <v>7000</v>
      </c>
      <c r="M61" s="2">
        <f t="shared" si="5"/>
        <v>9000</v>
      </c>
      <c r="N61">
        <f t="shared" si="2"/>
        <v>8000</v>
      </c>
    </row>
    <row r="62" spans="1:14" x14ac:dyDescent="0.3">
      <c r="A62" s="1" t="s">
        <v>8</v>
      </c>
      <c r="B62" s="1" t="s">
        <v>9</v>
      </c>
      <c r="C62" s="2" t="str">
        <f t="shared" si="3"/>
        <v>6千</v>
      </c>
      <c r="D62" s="2" t="str">
        <f t="shared" si="0"/>
        <v>8千</v>
      </c>
      <c r="E62" s="1" t="s">
        <v>10</v>
      </c>
      <c r="F62" s="1" t="s">
        <v>36</v>
      </c>
      <c r="G62" s="1" t="s">
        <v>22</v>
      </c>
      <c r="H62" s="1" t="s">
        <v>13</v>
      </c>
      <c r="I62" s="1" t="s">
        <v>129</v>
      </c>
      <c r="J62" t="s">
        <v>267</v>
      </c>
      <c r="K62" t="s">
        <v>261</v>
      </c>
      <c r="L62" s="2">
        <f t="shared" si="4"/>
        <v>6000</v>
      </c>
      <c r="M62" s="2">
        <f t="shared" si="5"/>
        <v>8000</v>
      </c>
      <c r="N62">
        <f t="shared" si="2"/>
        <v>7000</v>
      </c>
    </row>
    <row r="63" spans="1:14" x14ac:dyDescent="0.3">
      <c r="A63" s="1" t="s">
        <v>8</v>
      </c>
      <c r="B63" s="1" t="s">
        <v>9</v>
      </c>
      <c r="C63" s="2" t="str">
        <f t="shared" si="3"/>
        <v>6千</v>
      </c>
      <c r="D63" s="2" t="str">
        <f t="shared" si="0"/>
        <v>8千</v>
      </c>
      <c r="E63" s="1" t="s">
        <v>10</v>
      </c>
      <c r="F63" s="1" t="s">
        <v>7</v>
      </c>
      <c r="G63" s="1" t="s">
        <v>17</v>
      </c>
      <c r="H63" s="1" t="s">
        <v>18</v>
      </c>
      <c r="I63" s="1" t="s">
        <v>130</v>
      </c>
      <c r="J63" t="s">
        <v>267</v>
      </c>
      <c r="K63" t="s">
        <v>261</v>
      </c>
      <c r="L63" s="2">
        <f t="shared" si="4"/>
        <v>6000</v>
      </c>
      <c r="M63" s="2">
        <f t="shared" si="5"/>
        <v>8000</v>
      </c>
      <c r="N63">
        <f t="shared" si="2"/>
        <v>7000</v>
      </c>
    </row>
    <row r="64" spans="1:14" x14ac:dyDescent="0.3">
      <c r="A64" s="1" t="s">
        <v>8</v>
      </c>
      <c r="B64" s="1" t="s">
        <v>29</v>
      </c>
      <c r="C64" s="2" t="str">
        <f>LEFT(B64,FIND("万",B64,1))</f>
        <v>1万</v>
      </c>
      <c r="D64" s="2" t="str">
        <f t="shared" si="0"/>
        <v>1.3万</v>
      </c>
      <c r="E64" s="1" t="s">
        <v>10</v>
      </c>
      <c r="F64" s="1" t="s">
        <v>27</v>
      </c>
      <c r="G64" s="1" t="s">
        <v>12</v>
      </c>
      <c r="H64" s="1" t="s">
        <v>43</v>
      </c>
      <c r="I64" s="1" t="s">
        <v>131</v>
      </c>
      <c r="J64" t="s">
        <v>277</v>
      </c>
      <c r="K64" t="s">
        <v>282</v>
      </c>
      <c r="L64" s="2">
        <f>IF(COUNTIF(J64,"*万*")&gt;0,SUBSTITUTE(J64,"万","")*10000)</f>
        <v>10000</v>
      </c>
      <c r="M64" s="2">
        <f>IF(COUNTIF(K64,"*万*")&gt;0,SUBSTITUTE(K64,"万","")*10000)</f>
        <v>13000</v>
      </c>
      <c r="N64">
        <f t="shared" si="2"/>
        <v>11500</v>
      </c>
    </row>
    <row r="65" spans="1:14" x14ac:dyDescent="0.3">
      <c r="A65" s="1" t="s">
        <v>8</v>
      </c>
      <c r="B65" s="1" t="s">
        <v>132</v>
      </c>
      <c r="C65" s="2" t="str">
        <f t="shared" si="3"/>
        <v>4千</v>
      </c>
      <c r="D65" s="2" t="s">
        <v>268</v>
      </c>
      <c r="E65" s="1" t="s">
        <v>10</v>
      </c>
      <c r="F65" s="1" t="s">
        <v>7</v>
      </c>
      <c r="G65" s="1" t="s">
        <v>17</v>
      </c>
      <c r="H65" s="1" t="s">
        <v>13</v>
      </c>
      <c r="I65" s="1" t="s">
        <v>133</v>
      </c>
      <c r="J65" t="s">
        <v>285</v>
      </c>
      <c r="K65" t="s">
        <v>267</v>
      </c>
      <c r="L65" s="2">
        <f t="shared" si="4"/>
        <v>4000</v>
      </c>
      <c r="M65" s="2">
        <f t="shared" si="5"/>
        <v>6000</v>
      </c>
      <c r="N65">
        <f t="shared" si="2"/>
        <v>5000</v>
      </c>
    </row>
    <row r="66" spans="1:14" x14ac:dyDescent="0.3">
      <c r="A66" s="1" t="s">
        <v>8</v>
      </c>
      <c r="B66" s="1" t="s">
        <v>55</v>
      </c>
      <c r="C66" s="2" t="str">
        <f t="shared" ref="C66:C128" si="17">LEFT(B66,FIND("千",B66,1))</f>
        <v>6千</v>
      </c>
      <c r="D66" s="2" t="s">
        <v>264</v>
      </c>
      <c r="E66" s="1" t="s">
        <v>10</v>
      </c>
      <c r="F66" s="1" t="s">
        <v>27</v>
      </c>
      <c r="G66" s="1" t="s">
        <v>22</v>
      </c>
      <c r="H66" s="1" t="s">
        <v>18</v>
      </c>
      <c r="I66" s="1" t="s">
        <v>134</v>
      </c>
      <c r="J66" t="s">
        <v>267</v>
      </c>
      <c r="K66" t="s">
        <v>263</v>
      </c>
      <c r="L66" s="2">
        <f t="shared" si="4"/>
        <v>6000</v>
      </c>
      <c r="M66" s="2">
        <f t="shared" si="5"/>
        <v>9000</v>
      </c>
      <c r="N66">
        <f t="shared" si="2"/>
        <v>7500</v>
      </c>
    </row>
    <row r="67" spans="1:14" x14ac:dyDescent="0.3">
      <c r="A67" s="1" t="s">
        <v>50</v>
      </c>
      <c r="B67" s="1" t="s">
        <v>35</v>
      </c>
      <c r="C67" s="2" t="str">
        <f t="shared" si="17"/>
        <v>6千</v>
      </c>
      <c r="D67" s="2" t="s">
        <v>262</v>
      </c>
      <c r="E67" s="1" t="s">
        <v>10</v>
      </c>
      <c r="F67" s="1" t="s">
        <v>82</v>
      </c>
      <c r="G67" s="1" t="s">
        <v>12</v>
      </c>
      <c r="H67" s="1" t="s">
        <v>18</v>
      </c>
      <c r="I67" s="1" t="s">
        <v>135</v>
      </c>
      <c r="J67" t="s">
        <v>267</v>
      </c>
      <c r="K67" t="s">
        <v>261</v>
      </c>
      <c r="L67" s="2">
        <f t="shared" ref="L67:L130" si="18">IF(COUNTIF(J67,"*千*")&gt;0,SUBSTITUTE(J67,"千","")*1000)</f>
        <v>6000</v>
      </c>
      <c r="M67" s="2">
        <f t="shared" ref="M67:M130" si="19">IF(COUNTIF(K67,"*千*")&gt;0,SUBSTITUTE(K67,"千","")*1000)</f>
        <v>8000</v>
      </c>
      <c r="N67">
        <f t="shared" ref="N67:N130" si="20">AVERAGE(L67:M67)</f>
        <v>7000</v>
      </c>
    </row>
    <row r="68" spans="1:14" x14ac:dyDescent="0.3">
      <c r="A68" s="1" t="s">
        <v>8</v>
      </c>
      <c r="B68" s="1" t="s">
        <v>98</v>
      </c>
      <c r="C68" s="2" t="str">
        <f t="shared" si="17"/>
        <v>5千</v>
      </c>
      <c r="D68" s="2" t="str">
        <f t="shared" ref="D68:D127" si="21">MID(B68,FIND("-",B68,1)+1,LEN(B68)-FIND("-",B68,1))</f>
        <v>7千</v>
      </c>
      <c r="E68" s="1" t="s">
        <v>10</v>
      </c>
      <c r="F68" s="1" t="s">
        <v>16</v>
      </c>
      <c r="G68" s="1" t="s">
        <v>136</v>
      </c>
      <c r="H68" s="1" t="s">
        <v>18</v>
      </c>
      <c r="I68" s="1" t="s">
        <v>137</v>
      </c>
      <c r="J68" t="s">
        <v>283</v>
      </c>
      <c r="K68" t="s">
        <v>281</v>
      </c>
      <c r="L68" s="2">
        <f t="shared" si="18"/>
        <v>5000</v>
      </c>
      <c r="M68" s="2">
        <f t="shared" si="19"/>
        <v>7000</v>
      </c>
      <c r="N68">
        <f t="shared" si="20"/>
        <v>6000</v>
      </c>
    </row>
    <row r="69" spans="1:14" x14ac:dyDescent="0.3">
      <c r="A69" s="1" t="s">
        <v>8</v>
      </c>
      <c r="B69" s="1" t="s">
        <v>76</v>
      </c>
      <c r="C69" s="2" t="str">
        <f t="shared" si="17"/>
        <v>8千</v>
      </c>
      <c r="D69" s="2" t="str">
        <f t="shared" si="21"/>
        <v>1.5万</v>
      </c>
      <c r="E69" s="1" t="s">
        <v>10</v>
      </c>
      <c r="F69" s="1" t="s">
        <v>112</v>
      </c>
      <c r="G69" s="1" t="s">
        <v>12</v>
      </c>
      <c r="H69" s="1" t="s">
        <v>18</v>
      </c>
      <c r="I69" s="1" t="s">
        <v>138</v>
      </c>
      <c r="J69" t="s">
        <v>261</v>
      </c>
      <c r="K69" t="s">
        <v>269</v>
      </c>
      <c r="L69" s="2">
        <f t="shared" si="18"/>
        <v>8000</v>
      </c>
      <c r="M69" s="2">
        <f>IF(COUNTIF(K69,"*万*")&gt;0,SUBSTITUTE(K69,"万","")*10000)</f>
        <v>15000</v>
      </c>
      <c r="N69">
        <f t="shared" si="20"/>
        <v>11500</v>
      </c>
    </row>
    <row r="70" spans="1:14" x14ac:dyDescent="0.3">
      <c r="A70" s="1" t="s">
        <v>8</v>
      </c>
      <c r="B70" s="1" t="s">
        <v>86</v>
      </c>
      <c r="C70" s="2" t="str">
        <f t="shared" si="17"/>
        <v>7千</v>
      </c>
      <c r="D70" s="2" t="str">
        <f t="shared" si="21"/>
        <v>1.2万</v>
      </c>
      <c r="E70" s="1" t="s">
        <v>10</v>
      </c>
      <c r="F70" s="1" t="s">
        <v>7</v>
      </c>
      <c r="G70" s="1" t="s">
        <v>12</v>
      </c>
      <c r="H70" s="1" t="s">
        <v>18</v>
      </c>
      <c r="I70" s="1" t="s">
        <v>139</v>
      </c>
      <c r="J70" t="s">
        <v>281</v>
      </c>
      <c r="K70" t="s">
        <v>271</v>
      </c>
      <c r="L70" s="2">
        <f t="shared" si="18"/>
        <v>7000</v>
      </c>
      <c r="M70" s="2">
        <f>IF(COUNTIF(K70,"*万*")&gt;0,SUBSTITUTE(K70,"万","")*10000)</f>
        <v>12000</v>
      </c>
      <c r="N70">
        <f t="shared" si="20"/>
        <v>9500</v>
      </c>
    </row>
    <row r="71" spans="1:14" x14ac:dyDescent="0.3">
      <c r="A71" s="1" t="s">
        <v>8</v>
      </c>
      <c r="B71" s="1" t="s">
        <v>76</v>
      </c>
      <c r="C71" s="2" t="str">
        <f t="shared" si="17"/>
        <v>8千</v>
      </c>
      <c r="D71" s="2" t="str">
        <f t="shared" si="21"/>
        <v>1.5万</v>
      </c>
      <c r="E71" s="1" t="s">
        <v>10</v>
      </c>
      <c r="F71" s="1" t="s">
        <v>40</v>
      </c>
      <c r="G71" s="1" t="s">
        <v>12</v>
      </c>
      <c r="H71" s="1" t="s">
        <v>18</v>
      </c>
      <c r="I71" s="1" t="s">
        <v>140</v>
      </c>
      <c r="J71" t="s">
        <v>261</v>
      </c>
      <c r="K71" t="s">
        <v>269</v>
      </c>
      <c r="L71" s="2">
        <f t="shared" si="18"/>
        <v>8000</v>
      </c>
      <c r="M71" s="2">
        <f>IF(COUNTIF(K71,"*万*")&gt;0,SUBSTITUTE(K71,"万","")*10000)</f>
        <v>15000</v>
      </c>
      <c r="N71">
        <f t="shared" si="20"/>
        <v>11500</v>
      </c>
    </row>
    <row r="72" spans="1:14" x14ac:dyDescent="0.3">
      <c r="A72" s="1" t="s">
        <v>8</v>
      </c>
      <c r="B72" s="1" t="s">
        <v>98</v>
      </c>
      <c r="C72" s="2" t="str">
        <f t="shared" si="17"/>
        <v>5千</v>
      </c>
      <c r="D72" s="2" t="str">
        <f t="shared" si="21"/>
        <v>7千</v>
      </c>
      <c r="E72" s="1" t="s">
        <v>10</v>
      </c>
      <c r="F72" s="1" t="s">
        <v>141</v>
      </c>
      <c r="G72" s="1" t="s">
        <v>22</v>
      </c>
      <c r="H72" s="1" t="s">
        <v>18</v>
      </c>
      <c r="I72" s="1" t="s">
        <v>142</v>
      </c>
      <c r="J72" t="s">
        <v>283</v>
      </c>
      <c r="K72" t="s">
        <v>281</v>
      </c>
      <c r="L72" s="2">
        <f t="shared" si="18"/>
        <v>5000</v>
      </c>
      <c r="M72" s="2">
        <f t="shared" si="19"/>
        <v>7000</v>
      </c>
      <c r="N72">
        <f t="shared" si="20"/>
        <v>6000</v>
      </c>
    </row>
    <row r="73" spans="1:14" x14ac:dyDescent="0.3">
      <c r="A73" s="1" t="s">
        <v>8</v>
      </c>
      <c r="B73" s="1" t="s">
        <v>9</v>
      </c>
      <c r="C73" s="2" t="str">
        <f t="shared" si="17"/>
        <v>6千</v>
      </c>
      <c r="D73" s="2" t="str">
        <f t="shared" si="21"/>
        <v>8千</v>
      </c>
      <c r="E73" s="1" t="s">
        <v>10</v>
      </c>
      <c r="F73" s="1" t="s">
        <v>7</v>
      </c>
      <c r="G73" s="1" t="s">
        <v>12</v>
      </c>
      <c r="H73" s="1" t="s">
        <v>13</v>
      </c>
      <c r="I73" s="1" t="s">
        <v>143</v>
      </c>
      <c r="J73" t="s">
        <v>267</v>
      </c>
      <c r="K73" t="s">
        <v>261</v>
      </c>
      <c r="L73" s="2">
        <f t="shared" si="18"/>
        <v>6000</v>
      </c>
      <c r="M73" s="2">
        <f t="shared" si="19"/>
        <v>8000</v>
      </c>
      <c r="N73">
        <f t="shared" si="20"/>
        <v>7000</v>
      </c>
    </row>
    <row r="74" spans="1:14" x14ac:dyDescent="0.3">
      <c r="A74" s="1" t="s">
        <v>8</v>
      </c>
      <c r="B74" s="1" t="s">
        <v>120</v>
      </c>
      <c r="C74" s="2" t="str">
        <f t="shared" si="17"/>
        <v>5千</v>
      </c>
      <c r="D74" s="2" t="str">
        <f t="shared" si="21"/>
        <v>8千</v>
      </c>
      <c r="E74" s="1" t="s">
        <v>10</v>
      </c>
      <c r="F74" s="1" t="s">
        <v>7</v>
      </c>
      <c r="G74" s="1" t="s">
        <v>22</v>
      </c>
      <c r="H74" s="1" t="s">
        <v>18</v>
      </c>
      <c r="I74" s="1" t="s">
        <v>144</v>
      </c>
      <c r="J74" t="s">
        <v>283</v>
      </c>
      <c r="K74" t="s">
        <v>261</v>
      </c>
      <c r="L74" s="2">
        <f t="shared" si="18"/>
        <v>5000</v>
      </c>
      <c r="M74" s="2">
        <f t="shared" si="19"/>
        <v>8000</v>
      </c>
      <c r="N74">
        <f t="shared" si="20"/>
        <v>6500</v>
      </c>
    </row>
    <row r="75" spans="1:14" x14ac:dyDescent="0.3">
      <c r="A75" s="1" t="s">
        <v>50</v>
      </c>
      <c r="B75" s="1" t="s">
        <v>120</v>
      </c>
      <c r="C75" s="2" t="str">
        <f t="shared" si="17"/>
        <v>5千</v>
      </c>
      <c r="D75" s="2" t="str">
        <f t="shared" si="21"/>
        <v>8千</v>
      </c>
      <c r="E75" s="1" t="s">
        <v>10</v>
      </c>
      <c r="F75" s="1" t="s">
        <v>27</v>
      </c>
      <c r="G75" s="1" t="s">
        <v>12</v>
      </c>
      <c r="H75" s="1" t="s">
        <v>13</v>
      </c>
      <c r="I75" s="1" t="s">
        <v>145</v>
      </c>
      <c r="J75" t="s">
        <v>283</v>
      </c>
      <c r="K75" t="s">
        <v>261</v>
      </c>
      <c r="L75" s="2">
        <f t="shared" si="18"/>
        <v>5000</v>
      </c>
      <c r="M75" s="2">
        <f t="shared" si="19"/>
        <v>8000</v>
      </c>
      <c r="N75">
        <f t="shared" si="20"/>
        <v>6500</v>
      </c>
    </row>
    <row r="76" spans="1:14" x14ac:dyDescent="0.3">
      <c r="A76" s="1" t="s">
        <v>8</v>
      </c>
      <c r="B76" s="1" t="s">
        <v>9</v>
      </c>
      <c r="C76" s="2" t="str">
        <f t="shared" si="17"/>
        <v>6千</v>
      </c>
      <c r="D76" s="2" t="str">
        <f t="shared" si="21"/>
        <v>8千</v>
      </c>
      <c r="E76" s="1" t="s">
        <v>10</v>
      </c>
      <c r="F76" s="1" t="s">
        <v>27</v>
      </c>
      <c r="G76" s="1" t="s">
        <v>146</v>
      </c>
      <c r="H76" s="1" t="s">
        <v>12</v>
      </c>
      <c r="I76" s="1" t="s">
        <v>147</v>
      </c>
      <c r="J76" t="s">
        <v>267</v>
      </c>
      <c r="K76" t="s">
        <v>261</v>
      </c>
      <c r="L76" s="2">
        <f t="shared" si="18"/>
        <v>6000</v>
      </c>
      <c r="M76" s="2">
        <f t="shared" si="19"/>
        <v>8000</v>
      </c>
      <c r="N76">
        <f t="shared" si="20"/>
        <v>7000</v>
      </c>
    </row>
    <row r="77" spans="1:14" x14ac:dyDescent="0.3">
      <c r="A77" s="1" t="s">
        <v>8</v>
      </c>
      <c r="B77" s="1" t="s">
        <v>148</v>
      </c>
      <c r="C77" s="2" t="str">
        <f>LEFT(B77,FIND("万",B77,1))</f>
        <v>1.2万</v>
      </c>
      <c r="D77" s="2" t="str">
        <f t="shared" si="21"/>
        <v>1.5万</v>
      </c>
      <c r="E77" s="1" t="s">
        <v>10</v>
      </c>
      <c r="F77" s="1" t="s">
        <v>27</v>
      </c>
      <c r="G77" s="1" t="s">
        <v>12</v>
      </c>
      <c r="H77" s="1" t="s">
        <v>18</v>
      </c>
      <c r="I77" s="1" t="s">
        <v>149</v>
      </c>
      <c r="J77" t="s">
        <v>271</v>
      </c>
      <c r="K77" t="s">
        <v>269</v>
      </c>
      <c r="L77" s="2">
        <f>IF(COUNTIF(J77,"*万*")&gt;0,SUBSTITUTE(J77,"万","")*10000)</f>
        <v>12000</v>
      </c>
      <c r="M77" s="2">
        <f>IF(COUNTIF(K77,"*万*")&gt;0,SUBSTITUTE(K77,"万","")*10000)</f>
        <v>15000</v>
      </c>
      <c r="N77">
        <f t="shared" si="20"/>
        <v>13500</v>
      </c>
    </row>
    <row r="78" spans="1:14" x14ac:dyDescent="0.3">
      <c r="A78" s="1" t="s">
        <v>8</v>
      </c>
      <c r="B78" s="1" t="s">
        <v>111</v>
      </c>
      <c r="C78" s="2" t="str">
        <f t="shared" si="17"/>
        <v>6千</v>
      </c>
      <c r="D78" s="2" t="str">
        <f t="shared" si="21"/>
        <v>7千</v>
      </c>
      <c r="E78" s="1" t="s">
        <v>10</v>
      </c>
      <c r="F78" s="1" t="s">
        <v>27</v>
      </c>
      <c r="G78" s="1" t="s">
        <v>12</v>
      </c>
      <c r="H78" s="1" t="s">
        <v>18</v>
      </c>
      <c r="I78" s="1" t="s">
        <v>150</v>
      </c>
      <c r="J78" t="s">
        <v>267</v>
      </c>
      <c r="K78" t="s">
        <v>281</v>
      </c>
      <c r="L78" s="2">
        <f t="shared" si="18"/>
        <v>6000</v>
      </c>
      <c r="M78" s="2">
        <f t="shared" si="19"/>
        <v>7000</v>
      </c>
      <c r="N78">
        <f t="shared" si="20"/>
        <v>6500</v>
      </c>
    </row>
    <row r="79" spans="1:14" x14ac:dyDescent="0.3">
      <c r="A79" s="1" t="s">
        <v>8</v>
      </c>
      <c r="B79" s="1" t="s">
        <v>101</v>
      </c>
      <c r="C79" s="2" t="str">
        <f t="shared" si="17"/>
        <v>6千</v>
      </c>
      <c r="D79" s="2" t="str">
        <f t="shared" si="21"/>
        <v>1.2万</v>
      </c>
      <c r="E79" s="1" t="s">
        <v>10</v>
      </c>
      <c r="F79" s="1" t="s">
        <v>27</v>
      </c>
      <c r="G79" s="1" t="s">
        <v>12</v>
      </c>
      <c r="H79" s="1" t="s">
        <v>18</v>
      </c>
      <c r="I79" s="1" t="s">
        <v>151</v>
      </c>
      <c r="J79" t="s">
        <v>267</v>
      </c>
      <c r="K79" t="s">
        <v>271</v>
      </c>
      <c r="L79" s="2">
        <f t="shared" si="18"/>
        <v>6000</v>
      </c>
      <c r="M79" s="2">
        <f>IF(COUNTIF(K79,"*万*")&gt;0,SUBSTITUTE(K79,"万","")*10000)</f>
        <v>12000</v>
      </c>
      <c r="N79">
        <f t="shared" si="20"/>
        <v>9000</v>
      </c>
    </row>
    <row r="80" spans="1:14" x14ac:dyDescent="0.3">
      <c r="A80" s="1" t="s">
        <v>8</v>
      </c>
      <c r="B80" s="1" t="s">
        <v>101</v>
      </c>
      <c r="C80" s="2" t="str">
        <f t="shared" si="17"/>
        <v>6千</v>
      </c>
      <c r="D80" s="2" t="str">
        <f t="shared" si="21"/>
        <v>1.2万</v>
      </c>
      <c r="E80" s="1" t="s">
        <v>10</v>
      </c>
      <c r="F80" s="1" t="s">
        <v>27</v>
      </c>
      <c r="G80" s="1" t="s">
        <v>22</v>
      </c>
      <c r="H80" s="1" t="s">
        <v>13</v>
      </c>
      <c r="I80" s="1" t="s">
        <v>152</v>
      </c>
      <c r="J80" t="s">
        <v>267</v>
      </c>
      <c r="K80" t="s">
        <v>271</v>
      </c>
      <c r="L80" s="2">
        <f t="shared" si="18"/>
        <v>6000</v>
      </c>
      <c r="M80" s="2">
        <f>IF(COUNTIF(K80,"*万*")&gt;0,SUBSTITUTE(K80,"万","")*10000)</f>
        <v>12000</v>
      </c>
      <c r="N80">
        <f t="shared" si="20"/>
        <v>9000</v>
      </c>
    </row>
    <row r="81" spans="1:14" x14ac:dyDescent="0.3">
      <c r="A81" s="1" t="s">
        <v>8</v>
      </c>
      <c r="B81" s="1" t="s">
        <v>153</v>
      </c>
      <c r="C81" s="2" t="str">
        <f t="shared" si="17"/>
        <v>4千</v>
      </c>
      <c r="D81" s="2" t="str">
        <f t="shared" si="21"/>
        <v>6千</v>
      </c>
      <c r="E81" s="1" t="s">
        <v>10</v>
      </c>
      <c r="F81" s="1" t="s">
        <v>154</v>
      </c>
      <c r="G81" s="1" t="s">
        <v>12</v>
      </c>
      <c r="H81" s="1" t="s">
        <v>13</v>
      </c>
      <c r="I81" s="1" t="s">
        <v>155</v>
      </c>
      <c r="J81" t="s">
        <v>285</v>
      </c>
      <c r="K81" t="s">
        <v>267</v>
      </c>
      <c r="L81" s="2">
        <f t="shared" si="18"/>
        <v>4000</v>
      </c>
      <c r="M81" s="2">
        <f t="shared" si="19"/>
        <v>6000</v>
      </c>
      <c r="N81">
        <f t="shared" si="20"/>
        <v>5000</v>
      </c>
    </row>
    <row r="82" spans="1:14" x14ac:dyDescent="0.3">
      <c r="A82" s="1" t="s">
        <v>8</v>
      </c>
      <c r="B82" s="1" t="s">
        <v>39</v>
      </c>
      <c r="C82" s="2" t="str">
        <f t="shared" si="17"/>
        <v>8千</v>
      </c>
      <c r="D82" s="2" t="str">
        <f t="shared" si="21"/>
        <v>1万</v>
      </c>
      <c r="E82" s="1" t="s">
        <v>10</v>
      </c>
      <c r="F82" s="1" t="s">
        <v>7</v>
      </c>
      <c r="G82" s="1" t="s">
        <v>17</v>
      </c>
      <c r="H82" s="1" t="s">
        <v>18</v>
      </c>
      <c r="I82" s="1" t="s">
        <v>156</v>
      </c>
      <c r="J82" t="s">
        <v>261</v>
      </c>
      <c r="K82" t="s">
        <v>277</v>
      </c>
      <c r="L82" s="2">
        <f t="shared" si="18"/>
        <v>8000</v>
      </c>
      <c r="M82" s="2">
        <f>IF(COUNTIF(K82,"*万*")&gt;0,SUBSTITUTE(K82,"万","")*10000)</f>
        <v>10000</v>
      </c>
      <c r="N82">
        <f t="shared" si="20"/>
        <v>9000</v>
      </c>
    </row>
    <row r="83" spans="1:14" x14ac:dyDescent="0.3">
      <c r="A83" s="1" t="s">
        <v>8</v>
      </c>
      <c r="B83" s="1" t="s">
        <v>148</v>
      </c>
      <c r="C83" s="2" t="str">
        <f>LEFT(B83,FIND("万",B83,1))</f>
        <v>1.2万</v>
      </c>
      <c r="D83" s="2" t="str">
        <f t="shared" si="21"/>
        <v>1.5万</v>
      </c>
      <c r="E83" s="1" t="s">
        <v>10</v>
      </c>
      <c r="F83" s="1" t="s">
        <v>7</v>
      </c>
      <c r="G83" s="1" t="s">
        <v>12</v>
      </c>
      <c r="H83" s="1" t="s">
        <v>18</v>
      </c>
      <c r="I83" s="1" t="s">
        <v>157</v>
      </c>
      <c r="J83" t="s">
        <v>271</v>
      </c>
      <c r="K83" t="s">
        <v>269</v>
      </c>
      <c r="L83" s="2">
        <f>IF(COUNTIF(J83,"*万*")&gt;0,SUBSTITUTE(J83,"万","")*10000)</f>
        <v>12000</v>
      </c>
      <c r="M83" s="2">
        <f>IF(COUNTIF(K83,"*万*")&gt;0,SUBSTITUTE(K83,"万","")*10000)</f>
        <v>15000</v>
      </c>
      <c r="N83">
        <f t="shared" si="20"/>
        <v>13500</v>
      </c>
    </row>
    <row r="84" spans="1:14" x14ac:dyDescent="0.3">
      <c r="A84" s="1" t="s">
        <v>8</v>
      </c>
      <c r="B84" s="1" t="s">
        <v>9</v>
      </c>
      <c r="C84" s="2" t="str">
        <f t="shared" si="17"/>
        <v>6千</v>
      </c>
      <c r="D84" s="2" t="str">
        <f t="shared" si="21"/>
        <v>8千</v>
      </c>
      <c r="E84" s="1" t="s">
        <v>10</v>
      </c>
      <c r="F84" s="1" t="s">
        <v>112</v>
      </c>
      <c r="G84" s="1" t="s">
        <v>12</v>
      </c>
      <c r="H84" s="1" t="s">
        <v>18</v>
      </c>
      <c r="I84" s="1" t="s">
        <v>158</v>
      </c>
      <c r="J84" t="s">
        <v>267</v>
      </c>
      <c r="K84" t="s">
        <v>261</v>
      </c>
      <c r="L84" s="2">
        <f t="shared" si="18"/>
        <v>6000</v>
      </c>
      <c r="M84" s="2">
        <f t="shared" si="19"/>
        <v>8000</v>
      </c>
      <c r="N84">
        <f t="shared" si="20"/>
        <v>7000</v>
      </c>
    </row>
    <row r="85" spans="1:14" x14ac:dyDescent="0.3">
      <c r="A85" s="1" t="s">
        <v>8</v>
      </c>
      <c r="B85" s="1" t="s">
        <v>9</v>
      </c>
      <c r="C85" s="2" t="str">
        <f t="shared" si="17"/>
        <v>6千</v>
      </c>
      <c r="D85" s="2" t="str">
        <f t="shared" si="21"/>
        <v>8千</v>
      </c>
      <c r="E85" s="1" t="s">
        <v>10</v>
      </c>
      <c r="F85" s="1" t="s">
        <v>112</v>
      </c>
      <c r="G85" s="1" t="s">
        <v>17</v>
      </c>
      <c r="H85" s="1" t="s">
        <v>18</v>
      </c>
      <c r="I85" s="1" t="s">
        <v>159</v>
      </c>
      <c r="J85" t="s">
        <v>267</v>
      </c>
      <c r="K85" t="s">
        <v>261</v>
      </c>
      <c r="L85" s="2">
        <f t="shared" si="18"/>
        <v>6000</v>
      </c>
      <c r="M85" s="2">
        <f t="shared" si="19"/>
        <v>8000</v>
      </c>
      <c r="N85">
        <f t="shared" si="20"/>
        <v>7000</v>
      </c>
    </row>
    <row r="86" spans="1:14" x14ac:dyDescent="0.3">
      <c r="A86" s="1" t="s">
        <v>8</v>
      </c>
      <c r="B86" s="1" t="s">
        <v>160</v>
      </c>
      <c r="C86" s="2" t="str">
        <f t="shared" si="17"/>
        <v>6千</v>
      </c>
      <c r="D86" s="2" t="s">
        <v>264</v>
      </c>
      <c r="E86" s="1" t="s">
        <v>10</v>
      </c>
      <c r="F86" s="1" t="s">
        <v>21</v>
      </c>
      <c r="G86" s="1" t="s">
        <v>22</v>
      </c>
      <c r="H86" s="1" t="s">
        <v>18</v>
      </c>
      <c r="I86" s="1" t="s">
        <v>161</v>
      </c>
      <c r="J86" t="s">
        <v>267</v>
      </c>
      <c r="K86" t="s">
        <v>263</v>
      </c>
      <c r="L86" s="2">
        <f t="shared" si="18"/>
        <v>6000</v>
      </c>
      <c r="M86" s="2">
        <f t="shared" si="19"/>
        <v>9000</v>
      </c>
      <c r="N86">
        <f t="shared" si="20"/>
        <v>7500</v>
      </c>
    </row>
    <row r="87" spans="1:14" x14ac:dyDescent="0.3">
      <c r="A87" s="1" t="s">
        <v>8</v>
      </c>
      <c r="B87" s="1" t="s">
        <v>74</v>
      </c>
      <c r="C87" s="2" t="str">
        <f>LEFT(B87,FIND("万",B87,1))</f>
        <v>1万</v>
      </c>
      <c r="D87" s="2" t="str">
        <f t="shared" si="21"/>
        <v>1.2万</v>
      </c>
      <c r="E87" s="1" t="s">
        <v>10</v>
      </c>
      <c r="F87" s="1" t="s">
        <v>7</v>
      </c>
      <c r="G87" s="1" t="s">
        <v>17</v>
      </c>
      <c r="H87" s="1" t="s">
        <v>18</v>
      </c>
      <c r="I87" s="1" t="s">
        <v>162</v>
      </c>
      <c r="J87" t="s">
        <v>277</v>
      </c>
      <c r="K87" t="s">
        <v>271</v>
      </c>
      <c r="L87" s="2">
        <f>IF(COUNTIF(J87,"*万*")&gt;0,SUBSTITUTE(J87,"万","")*10000)</f>
        <v>10000</v>
      </c>
      <c r="M87" s="2">
        <f>IF(COUNTIF(K87,"*万*")&gt;0,SUBSTITUTE(K87,"万","")*10000)</f>
        <v>12000</v>
      </c>
      <c r="N87">
        <f t="shared" si="20"/>
        <v>11000</v>
      </c>
    </row>
    <row r="88" spans="1:14" x14ac:dyDescent="0.3">
      <c r="A88" s="1" t="s">
        <v>8</v>
      </c>
      <c r="B88" s="1" t="s">
        <v>153</v>
      </c>
      <c r="C88" s="2" t="str">
        <f t="shared" si="17"/>
        <v>4千</v>
      </c>
      <c r="D88" s="2" t="str">
        <f t="shared" si="21"/>
        <v>6千</v>
      </c>
      <c r="E88" s="1" t="s">
        <v>10</v>
      </c>
      <c r="F88" s="1" t="s">
        <v>27</v>
      </c>
      <c r="G88" s="1" t="s">
        <v>22</v>
      </c>
      <c r="H88" s="1" t="s">
        <v>13</v>
      </c>
      <c r="I88" s="1" t="s">
        <v>163</v>
      </c>
      <c r="J88" t="s">
        <v>285</v>
      </c>
      <c r="K88" t="s">
        <v>267</v>
      </c>
      <c r="L88" s="2">
        <f t="shared" si="18"/>
        <v>4000</v>
      </c>
      <c r="M88" s="2">
        <f t="shared" si="19"/>
        <v>6000</v>
      </c>
      <c r="N88">
        <f t="shared" si="20"/>
        <v>5000</v>
      </c>
    </row>
    <row r="89" spans="1:14" x14ac:dyDescent="0.3">
      <c r="A89" s="1" t="s">
        <v>8</v>
      </c>
      <c r="B89" s="1" t="s">
        <v>164</v>
      </c>
      <c r="C89" s="2" t="str">
        <f t="shared" si="17"/>
        <v>8千</v>
      </c>
      <c r="D89" s="2" t="s">
        <v>276</v>
      </c>
      <c r="E89" s="1" t="s">
        <v>10</v>
      </c>
      <c r="F89" s="1" t="s">
        <v>36</v>
      </c>
      <c r="G89" s="1" t="s">
        <v>17</v>
      </c>
      <c r="H89" s="1" t="s">
        <v>18</v>
      </c>
      <c r="I89" s="1" t="s">
        <v>165</v>
      </c>
      <c r="J89" t="s">
        <v>261</v>
      </c>
      <c r="K89" t="s">
        <v>275</v>
      </c>
      <c r="L89" s="2">
        <f t="shared" si="18"/>
        <v>8000</v>
      </c>
      <c r="M89" s="2">
        <f>IF(COUNTIF(K89,"*万*")&gt;0,SUBSTITUTE(K89,"万","")*10000)</f>
        <v>16000</v>
      </c>
      <c r="N89">
        <f t="shared" si="20"/>
        <v>12000</v>
      </c>
    </row>
    <row r="90" spans="1:14" x14ac:dyDescent="0.3">
      <c r="A90" s="1" t="s">
        <v>8</v>
      </c>
      <c r="B90" s="1" t="s">
        <v>66</v>
      </c>
      <c r="C90" s="2" t="str">
        <f t="shared" si="17"/>
        <v>5千</v>
      </c>
      <c r="D90" s="2" t="str">
        <f t="shared" si="21"/>
        <v>6千</v>
      </c>
      <c r="E90" s="1" t="s">
        <v>10</v>
      </c>
      <c r="F90" s="1" t="s">
        <v>112</v>
      </c>
      <c r="G90" s="1" t="s">
        <v>12</v>
      </c>
      <c r="H90" s="1" t="s">
        <v>13</v>
      </c>
      <c r="I90" s="1" t="s">
        <v>166</v>
      </c>
      <c r="J90" t="s">
        <v>283</v>
      </c>
      <c r="K90" t="s">
        <v>267</v>
      </c>
      <c r="L90" s="2">
        <f t="shared" si="18"/>
        <v>5000</v>
      </c>
      <c r="M90" s="2">
        <f t="shared" si="19"/>
        <v>6000</v>
      </c>
      <c r="N90">
        <f t="shared" si="20"/>
        <v>5500</v>
      </c>
    </row>
    <row r="91" spans="1:14" x14ac:dyDescent="0.3">
      <c r="A91" s="1" t="s">
        <v>8</v>
      </c>
      <c r="B91" s="1" t="s">
        <v>167</v>
      </c>
      <c r="C91" s="2" t="str">
        <f t="shared" si="17"/>
        <v>9千</v>
      </c>
      <c r="D91" s="2" t="str">
        <f t="shared" si="21"/>
        <v>1.1万</v>
      </c>
      <c r="E91" s="1" t="s">
        <v>10</v>
      </c>
      <c r="F91" s="1" t="s">
        <v>40</v>
      </c>
      <c r="G91" s="1" t="s">
        <v>12</v>
      </c>
      <c r="H91" s="1" t="s">
        <v>18</v>
      </c>
      <c r="I91" s="1" t="s">
        <v>168</v>
      </c>
      <c r="J91" t="s">
        <v>263</v>
      </c>
      <c r="K91" t="s">
        <v>284</v>
      </c>
      <c r="L91" s="2">
        <f t="shared" si="18"/>
        <v>9000</v>
      </c>
      <c r="M91" s="2">
        <f>IF(COUNTIF(K91,"*万*")&gt;0,SUBSTITUTE(K91,"万","")*10000)</f>
        <v>11000</v>
      </c>
      <c r="N91">
        <f t="shared" si="20"/>
        <v>10000</v>
      </c>
    </row>
    <row r="92" spans="1:14" x14ac:dyDescent="0.3">
      <c r="A92" s="1" t="s">
        <v>8</v>
      </c>
      <c r="B92" s="1" t="s">
        <v>169</v>
      </c>
      <c r="C92" s="2" t="str">
        <f t="shared" si="17"/>
        <v>8千</v>
      </c>
      <c r="D92" s="2" t="str">
        <f t="shared" si="21"/>
        <v>1.6万</v>
      </c>
      <c r="E92" s="1" t="s">
        <v>10</v>
      </c>
      <c r="F92" s="1" t="s">
        <v>27</v>
      </c>
      <c r="G92" s="1" t="s">
        <v>12</v>
      </c>
      <c r="H92" s="1" t="s">
        <v>13</v>
      </c>
      <c r="I92" s="1" t="s">
        <v>170</v>
      </c>
      <c r="J92" t="s">
        <v>261</v>
      </c>
      <c r="K92" t="s">
        <v>275</v>
      </c>
      <c r="L92" s="2">
        <f t="shared" si="18"/>
        <v>8000</v>
      </c>
      <c r="M92" s="2">
        <f>IF(COUNTIF(K92,"*万*")&gt;0,SUBSTITUTE(K92,"万","")*10000)</f>
        <v>16000</v>
      </c>
      <c r="N92">
        <f t="shared" si="20"/>
        <v>12000</v>
      </c>
    </row>
    <row r="93" spans="1:14" x14ac:dyDescent="0.3">
      <c r="A93" s="1" t="s">
        <v>8</v>
      </c>
      <c r="B93" s="1" t="s">
        <v>35</v>
      </c>
      <c r="C93" s="2" t="str">
        <f t="shared" si="17"/>
        <v>6千</v>
      </c>
      <c r="D93" s="2" t="s">
        <v>262</v>
      </c>
      <c r="E93" s="1" t="s">
        <v>10</v>
      </c>
      <c r="F93" s="1" t="s">
        <v>21</v>
      </c>
      <c r="G93" s="1" t="s">
        <v>12</v>
      </c>
      <c r="H93" s="1" t="s">
        <v>13</v>
      </c>
      <c r="I93" s="1" t="s">
        <v>171</v>
      </c>
      <c r="J93" t="s">
        <v>267</v>
      </c>
      <c r="K93" t="s">
        <v>261</v>
      </c>
      <c r="L93" s="2">
        <f t="shared" si="18"/>
        <v>6000</v>
      </c>
      <c r="M93" s="2">
        <f t="shared" si="19"/>
        <v>8000</v>
      </c>
      <c r="N93">
        <f t="shared" si="20"/>
        <v>7000</v>
      </c>
    </row>
    <row r="94" spans="1:14" x14ac:dyDescent="0.3">
      <c r="A94" s="1" t="s">
        <v>8</v>
      </c>
      <c r="B94" s="1" t="s">
        <v>24</v>
      </c>
      <c r="C94" s="2" t="str">
        <f t="shared" si="17"/>
        <v>7千</v>
      </c>
      <c r="D94" s="2" t="str">
        <f t="shared" si="21"/>
        <v>9千</v>
      </c>
      <c r="E94" s="1" t="s">
        <v>10</v>
      </c>
      <c r="F94" s="1" t="s">
        <v>27</v>
      </c>
      <c r="G94" s="1" t="s">
        <v>12</v>
      </c>
      <c r="H94" s="1" t="s">
        <v>18</v>
      </c>
      <c r="I94" s="1" t="s">
        <v>172</v>
      </c>
      <c r="J94" t="s">
        <v>281</v>
      </c>
      <c r="K94" t="s">
        <v>263</v>
      </c>
      <c r="L94" s="2">
        <f t="shared" si="18"/>
        <v>7000</v>
      </c>
      <c r="M94" s="2">
        <f t="shared" si="19"/>
        <v>9000</v>
      </c>
      <c r="N94">
        <f t="shared" si="20"/>
        <v>8000</v>
      </c>
    </row>
    <row r="95" spans="1:14" x14ac:dyDescent="0.3">
      <c r="A95" s="1" t="s">
        <v>8</v>
      </c>
      <c r="B95" s="1" t="s">
        <v>148</v>
      </c>
      <c r="C95" s="2" t="str">
        <f>LEFT(B95,FIND("万",B95,1))</f>
        <v>1.2万</v>
      </c>
      <c r="D95" s="2" t="str">
        <f t="shared" si="21"/>
        <v>1.5万</v>
      </c>
      <c r="E95" s="1" t="s">
        <v>10</v>
      </c>
      <c r="F95" s="1" t="s">
        <v>112</v>
      </c>
      <c r="G95" s="1" t="s">
        <v>22</v>
      </c>
      <c r="H95" s="1" t="s">
        <v>43</v>
      </c>
      <c r="I95" s="1" t="s">
        <v>173</v>
      </c>
      <c r="J95" t="s">
        <v>271</v>
      </c>
      <c r="K95" t="s">
        <v>269</v>
      </c>
      <c r="L95" s="2">
        <f>IF(COUNTIF(J95,"*万*")&gt;0,SUBSTITUTE(J95,"万","")*10000)</f>
        <v>12000</v>
      </c>
      <c r="M95" s="2">
        <f>IF(COUNTIF(K95,"*万*")&gt;0,SUBSTITUTE(K95,"万","")*10000)</f>
        <v>15000</v>
      </c>
      <c r="N95">
        <f t="shared" si="20"/>
        <v>13500</v>
      </c>
    </row>
    <row r="96" spans="1:14" x14ac:dyDescent="0.3">
      <c r="A96" s="1" t="s">
        <v>50</v>
      </c>
      <c r="B96" s="1" t="s">
        <v>9</v>
      </c>
      <c r="C96" s="2" t="str">
        <f t="shared" si="17"/>
        <v>6千</v>
      </c>
      <c r="D96" s="2" t="str">
        <f t="shared" si="21"/>
        <v>8千</v>
      </c>
      <c r="E96" s="1" t="s">
        <v>10</v>
      </c>
      <c r="F96" s="1" t="s">
        <v>27</v>
      </c>
      <c r="G96" s="1" t="s">
        <v>12</v>
      </c>
      <c r="H96" s="1" t="s">
        <v>18</v>
      </c>
      <c r="I96" s="1" t="s">
        <v>174</v>
      </c>
      <c r="J96" t="s">
        <v>267</v>
      </c>
      <c r="K96" t="s">
        <v>261</v>
      </c>
      <c r="L96" s="2">
        <f t="shared" si="18"/>
        <v>6000</v>
      </c>
      <c r="M96" s="2">
        <f t="shared" si="19"/>
        <v>8000</v>
      </c>
      <c r="N96">
        <f t="shared" si="20"/>
        <v>7000</v>
      </c>
    </row>
    <row r="97" spans="1:14" x14ac:dyDescent="0.3">
      <c r="A97" s="1" t="s">
        <v>8</v>
      </c>
      <c r="B97" s="1" t="s">
        <v>175</v>
      </c>
      <c r="C97" s="2" t="str">
        <f t="shared" si="17"/>
        <v>8千</v>
      </c>
      <c r="D97" s="2" t="s">
        <v>278</v>
      </c>
      <c r="E97" s="1" t="s">
        <v>10</v>
      </c>
      <c r="F97" s="1" t="s">
        <v>27</v>
      </c>
      <c r="G97" s="1" t="s">
        <v>12</v>
      </c>
      <c r="H97" s="1" t="s">
        <v>18</v>
      </c>
      <c r="I97" s="1" t="s">
        <v>176</v>
      </c>
      <c r="J97" t="s">
        <v>261</v>
      </c>
      <c r="K97" t="s">
        <v>277</v>
      </c>
      <c r="L97" s="2">
        <f t="shared" si="18"/>
        <v>8000</v>
      </c>
      <c r="M97" s="2">
        <f>IF(COUNTIF(K97,"*万*")&gt;0,SUBSTITUTE(K97,"万","")*10000)</f>
        <v>10000</v>
      </c>
      <c r="N97">
        <f t="shared" si="20"/>
        <v>9000</v>
      </c>
    </row>
    <row r="98" spans="1:14" x14ac:dyDescent="0.3">
      <c r="A98" s="1" t="s">
        <v>8</v>
      </c>
      <c r="B98" s="1" t="s">
        <v>9</v>
      </c>
      <c r="C98" s="2" t="str">
        <f t="shared" si="17"/>
        <v>6千</v>
      </c>
      <c r="D98" s="2" t="str">
        <f t="shared" si="21"/>
        <v>8千</v>
      </c>
      <c r="E98" s="1" t="s">
        <v>10</v>
      </c>
      <c r="F98" s="1" t="s">
        <v>11</v>
      </c>
      <c r="G98" s="1" t="s">
        <v>177</v>
      </c>
      <c r="H98" s="1" t="s">
        <v>12</v>
      </c>
      <c r="I98" s="1" t="s">
        <v>178</v>
      </c>
      <c r="J98" t="s">
        <v>267</v>
      </c>
      <c r="K98" t="s">
        <v>261</v>
      </c>
      <c r="L98" s="2">
        <f t="shared" si="18"/>
        <v>6000</v>
      </c>
      <c r="M98" s="2">
        <f t="shared" si="19"/>
        <v>8000</v>
      </c>
      <c r="N98">
        <f t="shared" si="20"/>
        <v>7000</v>
      </c>
    </row>
    <row r="99" spans="1:14" x14ac:dyDescent="0.3">
      <c r="A99" s="1" t="s">
        <v>8</v>
      </c>
      <c r="B99" s="1" t="s">
        <v>104</v>
      </c>
      <c r="C99" s="2" t="str">
        <f t="shared" si="17"/>
        <v>7千</v>
      </c>
      <c r="D99" s="2" t="str">
        <f t="shared" si="21"/>
        <v>1万</v>
      </c>
      <c r="E99" s="1" t="s">
        <v>10</v>
      </c>
      <c r="F99" s="1" t="s">
        <v>27</v>
      </c>
      <c r="G99" s="1" t="s">
        <v>12</v>
      </c>
      <c r="H99" s="1" t="s">
        <v>18</v>
      </c>
      <c r="I99" s="1" t="s">
        <v>179</v>
      </c>
      <c r="J99" t="s">
        <v>281</v>
      </c>
      <c r="K99" t="s">
        <v>277</v>
      </c>
      <c r="L99" s="2">
        <f t="shared" si="18"/>
        <v>7000</v>
      </c>
      <c r="M99" s="2">
        <f>IF(COUNTIF(K99,"*万*")&gt;0,SUBSTITUTE(K99,"万","")*10000)</f>
        <v>10000</v>
      </c>
      <c r="N99">
        <f t="shared" si="20"/>
        <v>8500</v>
      </c>
    </row>
    <row r="100" spans="1:14" x14ac:dyDescent="0.3">
      <c r="A100" s="1" t="s">
        <v>8</v>
      </c>
      <c r="B100" s="1" t="s">
        <v>39</v>
      </c>
      <c r="C100" s="2" t="str">
        <f t="shared" si="17"/>
        <v>8千</v>
      </c>
      <c r="D100" s="2" t="str">
        <f t="shared" si="21"/>
        <v>1万</v>
      </c>
      <c r="E100" s="1" t="s">
        <v>10</v>
      </c>
      <c r="F100" s="1" t="s">
        <v>36</v>
      </c>
      <c r="G100" s="1" t="s">
        <v>48</v>
      </c>
      <c r="H100" s="1" t="s">
        <v>18</v>
      </c>
      <c r="I100" s="1" t="s">
        <v>180</v>
      </c>
      <c r="J100" t="s">
        <v>261</v>
      </c>
      <c r="K100" t="s">
        <v>277</v>
      </c>
      <c r="L100" s="2">
        <f t="shared" si="18"/>
        <v>8000</v>
      </c>
      <c r="M100" s="2">
        <f>IF(COUNTIF(K100,"*万*")&gt;0,SUBSTITUTE(K100,"万","")*10000)</f>
        <v>10000</v>
      </c>
      <c r="N100">
        <f t="shared" si="20"/>
        <v>9000</v>
      </c>
    </row>
    <row r="101" spans="1:14" x14ac:dyDescent="0.3">
      <c r="A101" s="1" t="s">
        <v>8</v>
      </c>
      <c r="B101" s="1" t="s">
        <v>24</v>
      </c>
      <c r="C101" s="2" t="str">
        <f t="shared" si="17"/>
        <v>7千</v>
      </c>
      <c r="D101" s="2" t="str">
        <f t="shared" si="21"/>
        <v>9千</v>
      </c>
      <c r="E101" s="1" t="s">
        <v>10</v>
      </c>
      <c r="F101" s="1" t="s">
        <v>16</v>
      </c>
      <c r="G101" s="1" t="s">
        <v>17</v>
      </c>
      <c r="H101" s="1" t="s">
        <v>18</v>
      </c>
      <c r="I101" s="1" t="s">
        <v>181</v>
      </c>
      <c r="J101" t="s">
        <v>281</v>
      </c>
      <c r="K101" t="s">
        <v>263</v>
      </c>
      <c r="L101" s="2">
        <f t="shared" si="18"/>
        <v>7000</v>
      </c>
      <c r="M101" s="2">
        <f t="shared" si="19"/>
        <v>9000</v>
      </c>
      <c r="N101">
        <f t="shared" si="20"/>
        <v>8000</v>
      </c>
    </row>
    <row r="102" spans="1:14" x14ac:dyDescent="0.3">
      <c r="A102" s="1" t="s">
        <v>8</v>
      </c>
      <c r="B102" s="1" t="s">
        <v>24</v>
      </c>
      <c r="C102" s="2" t="str">
        <f t="shared" si="17"/>
        <v>7千</v>
      </c>
      <c r="D102" s="2" t="str">
        <f t="shared" si="21"/>
        <v>9千</v>
      </c>
      <c r="E102" s="1" t="s">
        <v>10</v>
      </c>
      <c r="F102" s="1" t="s">
        <v>27</v>
      </c>
      <c r="G102" s="1" t="s">
        <v>12</v>
      </c>
      <c r="H102" s="1" t="s">
        <v>18</v>
      </c>
      <c r="I102" s="1" t="s">
        <v>182</v>
      </c>
      <c r="J102" t="s">
        <v>281</v>
      </c>
      <c r="K102" t="s">
        <v>263</v>
      </c>
      <c r="L102" s="2">
        <f t="shared" si="18"/>
        <v>7000</v>
      </c>
      <c r="M102" s="2">
        <f t="shared" si="19"/>
        <v>9000</v>
      </c>
      <c r="N102">
        <f t="shared" si="20"/>
        <v>8000</v>
      </c>
    </row>
    <row r="103" spans="1:14" x14ac:dyDescent="0.3">
      <c r="A103" s="1" t="s">
        <v>8</v>
      </c>
      <c r="B103" s="1" t="s">
        <v>39</v>
      </c>
      <c r="C103" s="2" t="str">
        <f t="shared" si="17"/>
        <v>8千</v>
      </c>
      <c r="D103" s="2" t="str">
        <f t="shared" si="21"/>
        <v>1万</v>
      </c>
      <c r="E103" s="1" t="s">
        <v>10</v>
      </c>
      <c r="F103" s="1" t="s">
        <v>36</v>
      </c>
      <c r="G103" s="1" t="s">
        <v>12</v>
      </c>
      <c r="H103" s="1" t="s">
        <v>13</v>
      </c>
      <c r="I103" s="1" t="s">
        <v>183</v>
      </c>
      <c r="J103" t="s">
        <v>261</v>
      </c>
      <c r="K103" t="s">
        <v>277</v>
      </c>
      <c r="L103" s="2">
        <f t="shared" si="18"/>
        <v>8000</v>
      </c>
      <c r="M103" s="2">
        <f>IF(COUNTIF(K103,"*万*")&gt;0,SUBSTITUTE(K103,"万","")*10000)</f>
        <v>10000</v>
      </c>
      <c r="N103">
        <f t="shared" si="20"/>
        <v>9000</v>
      </c>
    </row>
    <row r="104" spans="1:14" x14ac:dyDescent="0.3">
      <c r="A104" s="1" t="s">
        <v>184</v>
      </c>
      <c r="B104" s="1" t="s">
        <v>101</v>
      </c>
      <c r="C104" s="2" t="str">
        <f t="shared" si="17"/>
        <v>6千</v>
      </c>
      <c r="D104" s="2" t="str">
        <f t="shared" si="21"/>
        <v>1.2万</v>
      </c>
      <c r="E104" s="1" t="s">
        <v>10</v>
      </c>
      <c r="F104" s="1" t="s">
        <v>40</v>
      </c>
      <c r="G104" s="1" t="s">
        <v>12</v>
      </c>
      <c r="H104" s="1" t="s">
        <v>18</v>
      </c>
      <c r="I104" s="1" t="s">
        <v>185</v>
      </c>
      <c r="J104" t="s">
        <v>267</v>
      </c>
      <c r="K104" t="s">
        <v>271</v>
      </c>
      <c r="L104" s="2">
        <f t="shared" si="18"/>
        <v>6000</v>
      </c>
      <c r="M104" s="2">
        <f>IF(COUNTIF(K104,"*万*")&gt;0,SUBSTITUTE(K104,"万","")*10000)</f>
        <v>12000</v>
      </c>
      <c r="N104">
        <f t="shared" si="20"/>
        <v>9000</v>
      </c>
    </row>
    <row r="105" spans="1:14" x14ac:dyDescent="0.3">
      <c r="A105" s="1" t="s">
        <v>8</v>
      </c>
      <c r="B105" s="1" t="s">
        <v>66</v>
      </c>
      <c r="C105" s="2" t="str">
        <f t="shared" si="17"/>
        <v>5千</v>
      </c>
      <c r="D105" s="2" t="str">
        <f t="shared" si="21"/>
        <v>6千</v>
      </c>
      <c r="E105" s="1" t="s">
        <v>10</v>
      </c>
      <c r="F105" s="1" t="s">
        <v>21</v>
      </c>
      <c r="G105" s="1" t="s">
        <v>17</v>
      </c>
      <c r="H105" s="1" t="s">
        <v>18</v>
      </c>
      <c r="I105" s="1" t="s">
        <v>186</v>
      </c>
      <c r="J105" t="s">
        <v>283</v>
      </c>
      <c r="K105" t="s">
        <v>267</v>
      </c>
      <c r="L105" s="2">
        <f t="shared" si="18"/>
        <v>5000</v>
      </c>
      <c r="M105" s="2">
        <f t="shared" si="19"/>
        <v>6000</v>
      </c>
      <c r="N105">
        <f t="shared" si="20"/>
        <v>5500</v>
      </c>
    </row>
    <row r="106" spans="1:14" x14ac:dyDescent="0.3">
      <c r="A106" s="1" t="s">
        <v>8</v>
      </c>
      <c r="B106" s="1" t="s">
        <v>104</v>
      </c>
      <c r="C106" s="2" t="str">
        <f t="shared" si="17"/>
        <v>7千</v>
      </c>
      <c r="D106" s="2" t="str">
        <f t="shared" si="21"/>
        <v>1万</v>
      </c>
      <c r="E106" s="1" t="s">
        <v>10</v>
      </c>
      <c r="F106" s="1" t="s">
        <v>7</v>
      </c>
      <c r="G106" s="1" t="s">
        <v>17</v>
      </c>
      <c r="H106" s="1" t="s">
        <v>18</v>
      </c>
      <c r="I106" s="1" t="s">
        <v>187</v>
      </c>
      <c r="J106" t="s">
        <v>281</v>
      </c>
      <c r="K106" t="s">
        <v>277</v>
      </c>
      <c r="L106" s="2">
        <f t="shared" si="18"/>
        <v>7000</v>
      </c>
      <c r="M106" s="2">
        <f>IF(COUNTIF(K106,"*万*")&gt;0,SUBSTITUTE(K106,"万","")*10000)</f>
        <v>10000</v>
      </c>
      <c r="N106">
        <f t="shared" si="20"/>
        <v>8500</v>
      </c>
    </row>
    <row r="107" spans="1:14" x14ac:dyDescent="0.3">
      <c r="A107" s="1" t="s">
        <v>188</v>
      </c>
      <c r="B107" s="1" t="s">
        <v>189</v>
      </c>
      <c r="C107" s="2" t="str">
        <f t="shared" si="17"/>
        <v>4千</v>
      </c>
      <c r="D107" s="2" t="str">
        <f t="shared" si="21"/>
        <v>5千</v>
      </c>
      <c r="E107" s="1" t="s">
        <v>10</v>
      </c>
      <c r="F107" s="1" t="s">
        <v>112</v>
      </c>
      <c r="G107" s="1" t="s">
        <v>12</v>
      </c>
      <c r="H107" s="1" t="s">
        <v>13</v>
      </c>
      <c r="I107" s="1" t="s">
        <v>190</v>
      </c>
      <c r="J107" t="s">
        <v>285</v>
      </c>
      <c r="K107" t="s">
        <v>283</v>
      </c>
      <c r="L107" s="2">
        <f t="shared" si="18"/>
        <v>4000</v>
      </c>
      <c r="M107" s="2">
        <f t="shared" si="19"/>
        <v>5000</v>
      </c>
      <c r="N107">
        <f t="shared" si="20"/>
        <v>4500</v>
      </c>
    </row>
    <row r="108" spans="1:14" x14ac:dyDescent="0.3">
      <c r="A108" s="1" t="s">
        <v>8</v>
      </c>
      <c r="B108" s="1" t="s">
        <v>66</v>
      </c>
      <c r="C108" s="2" t="str">
        <f t="shared" si="17"/>
        <v>5千</v>
      </c>
      <c r="D108" s="2" t="str">
        <f t="shared" si="21"/>
        <v>6千</v>
      </c>
      <c r="E108" s="1" t="s">
        <v>10</v>
      </c>
      <c r="F108" s="1" t="s">
        <v>115</v>
      </c>
      <c r="G108" s="1" t="s">
        <v>12</v>
      </c>
      <c r="H108" s="1" t="s">
        <v>13</v>
      </c>
      <c r="I108" s="1" t="s">
        <v>191</v>
      </c>
      <c r="J108" t="s">
        <v>283</v>
      </c>
      <c r="K108" t="s">
        <v>267</v>
      </c>
      <c r="L108" s="2">
        <f t="shared" si="18"/>
        <v>5000</v>
      </c>
      <c r="M108" s="2">
        <f t="shared" si="19"/>
        <v>6000</v>
      </c>
      <c r="N108">
        <f t="shared" si="20"/>
        <v>5500</v>
      </c>
    </row>
    <row r="109" spans="1:14" x14ac:dyDescent="0.3">
      <c r="A109" s="1" t="s">
        <v>8</v>
      </c>
      <c r="B109" s="1" t="s">
        <v>45</v>
      </c>
      <c r="C109" s="2" t="str">
        <f t="shared" si="17"/>
        <v>6千</v>
      </c>
      <c r="D109" s="2" t="str">
        <f t="shared" si="21"/>
        <v>1万</v>
      </c>
      <c r="E109" s="1" t="s">
        <v>10</v>
      </c>
      <c r="F109" s="1" t="s">
        <v>27</v>
      </c>
      <c r="G109" s="1" t="s">
        <v>17</v>
      </c>
      <c r="H109" s="1" t="s">
        <v>18</v>
      </c>
      <c r="I109" s="1" t="s">
        <v>192</v>
      </c>
      <c r="J109" t="s">
        <v>267</v>
      </c>
      <c r="K109" t="s">
        <v>277</v>
      </c>
      <c r="L109" s="2">
        <f t="shared" si="18"/>
        <v>6000</v>
      </c>
      <c r="M109" s="2">
        <f>IF(COUNTIF(K109,"*万*")&gt;0,SUBSTITUTE(K109,"万","")*10000)</f>
        <v>10000</v>
      </c>
      <c r="N109">
        <f t="shared" si="20"/>
        <v>8000</v>
      </c>
    </row>
    <row r="110" spans="1:14" x14ac:dyDescent="0.3">
      <c r="A110" s="1" t="s">
        <v>8</v>
      </c>
      <c r="B110" s="1" t="s">
        <v>9</v>
      </c>
      <c r="C110" s="2" t="str">
        <f t="shared" si="17"/>
        <v>6千</v>
      </c>
      <c r="D110" s="2" t="str">
        <f t="shared" si="21"/>
        <v>8千</v>
      </c>
      <c r="E110" s="1" t="s">
        <v>10</v>
      </c>
      <c r="F110" s="1" t="s">
        <v>27</v>
      </c>
      <c r="G110" s="1" t="s">
        <v>12</v>
      </c>
      <c r="H110" s="1" t="s">
        <v>13</v>
      </c>
      <c r="I110" s="1" t="s">
        <v>193</v>
      </c>
      <c r="J110" t="s">
        <v>267</v>
      </c>
      <c r="K110" t="s">
        <v>261</v>
      </c>
      <c r="L110" s="2">
        <f t="shared" si="18"/>
        <v>6000</v>
      </c>
      <c r="M110" s="2">
        <f t="shared" si="19"/>
        <v>8000</v>
      </c>
      <c r="N110">
        <f t="shared" si="20"/>
        <v>7000</v>
      </c>
    </row>
    <row r="111" spans="1:14" x14ac:dyDescent="0.3">
      <c r="A111" s="1" t="s">
        <v>8</v>
      </c>
      <c r="B111" s="1" t="s">
        <v>9</v>
      </c>
      <c r="C111" s="2" t="str">
        <f t="shared" si="17"/>
        <v>6千</v>
      </c>
      <c r="D111" s="2" t="str">
        <f t="shared" si="21"/>
        <v>8千</v>
      </c>
      <c r="E111" s="1" t="s">
        <v>10</v>
      </c>
      <c r="F111" s="1" t="s">
        <v>115</v>
      </c>
      <c r="G111" s="1" t="s">
        <v>17</v>
      </c>
      <c r="H111" s="1" t="s">
        <v>13</v>
      </c>
      <c r="I111" s="1" t="s">
        <v>194</v>
      </c>
      <c r="J111" t="s">
        <v>267</v>
      </c>
      <c r="K111" t="s">
        <v>261</v>
      </c>
      <c r="L111" s="2">
        <f t="shared" si="18"/>
        <v>6000</v>
      </c>
      <c r="M111" s="2">
        <f t="shared" si="19"/>
        <v>8000</v>
      </c>
      <c r="N111">
        <f t="shared" si="20"/>
        <v>7000</v>
      </c>
    </row>
    <row r="112" spans="1:14" x14ac:dyDescent="0.3">
      <c r="A112" s="1" t="s">
        <v>195</v>
      </c>
      <c r="B112" s="1" t="s">
        <v>196</v>
      </c>
      <c r="C112" s="2" t="str">
        <f t="shared" si="17"/>
        <v>7千</v>
      </c>
      <c r="D112" s="2" t="str">
        <f t="shared" si="21"/>
        <v>1.4万</v>
      </c>
      <c r="E112" s="1" t="s">
        <v>10</v>
      </c>
      <c r="F112" s="1" t="s">
        <v>7</v>
      </c>
      <c r="G112" s="1" t="s">
        <v>22</v>
      </c>
      <c r="H112" s="1" t="s">
        <v>18</v>
      </c>
      <c r="I112" s="1" t="s">
        <v>197</v>
      </c>
      <c r="J112" t="s">
        <v>281</v>
      </c>
      <c r="K112" t="s">
        <v>265</v>
      </c>
      <c r="L112" s="2">
        <f t="shared" si="18"/>
        <v>7000</v>
      </c>
      <c r="M112" s="2">
        <f>IF(COUNTIF(K112,"*万*")&gt;0,SUBSTITUTE(K112,"万","")*10000)</f>
        <v>14000</v>
      </c>
      <c r="N112">
        <f t="shared" si="20"/>
        <v>10500</v>
      </c>
    </row>
    <row r="113" spans="1:14" x14ac:dyDescent="0.3">
      <c r="A113" s="1" t="s">
        <v>8</v>
      </c>
      <c r="B113" s="1" t="s">
        <v>106</v>
      </c>
      <c r="C113" s="2" t="str">
        <f t="shared" si="17"/>
        <v>7千</v>
      </c>
      <c r="D113" s="2" t="s">
        <v>272</v>
      </c>
      <c r="E113" s="1" t="s">
        <v>10</v>
      </c>
      <c r="F113" s="1" t="s">
        <v>40</v>
      </c>
      <c r="G113" s="1" t="s">
        <v>198</v>
      </c>
      <c r="H113" s="1" t="s">
        <v>12</v>
      </c>
      <c r="I113" s="1" t="s">
        <v>199</v>
      </c>
      <c r="J113" t="s">
        <v>281</v>
      </c>
      <c r="K113" t="s">
        <v>271</v>
      </c>
      <c r="L113" s="2">
        <f t="shared" si="18"/>
        <v>7000</v>
      </c>
      <c r="M113" s="2">
        <f>IF(COUNTIF(K113,"*万*")&gt;0,SUBSTITUTE(K113,"万","")*10000)</f>
        <v>12000</v>
      </c>
      <c r="N113">
        <f t="shared" si="20"/>
        <v>9500</v>
      </c>
    </row>
    <row r="114" spans="1:14" x14ac:dyDescent="0.3">
      <c r="A114" s="1" t="s">
        <v>8</v>
      </c>
      <c r="B114" s="1" t="s">
        <v>24</v>
      </c>
      <c r="C114" s="2" t="str">
        <f t="shared" si="17"/>
        <v>7千</v>
      </c>
      <c r="D114" s="2" t="str">
        <f t="shared" si="21"/>
        <v>9千</v>
      </c>
      <c r="E114" s="1" t="s">
        <v>10</v>
      </c>
      <c r="F114" s="1" t="s">
        <v>27</v>
      </c>
      <c r="G114" s="1" t="s">
        <v>12</v>
      </c>
      <c r="H114" s="1" t="s">
        <v>13</v>
      </c>
      <c r="I114" s="1" t="s">
        <v>200</v>
      </c>
      <c r="J114" t="s">
        <v>281</v>
      </c>
      <c r="K114" t="s">
        <v>263</v>
      </c>
      <c r="L114" s="2">
        <f t="shared" si="18"/>
        <v>7000</v>
      </c>
      <c r="M114" s="2">
        <f t="shared" si="19"/>
        <v>9000</v>
      </c>
      <c r="N114">
        <f t="shared" si="20"/>
        <v>8000</v>
      </c>
    </row>
    <row r="115" spans="1:14" x14ac:dyDescent="0.3">
      <c r="A115" s="1" t="s">
        <v>8</v>
      </c>
      <c r="B115" s="1" t="s">
        <v>98</v>
      </c>
      <c r="C115" s="2" t="str">
        <f t="shared" si="17"/>
        <v>5千</v>
      </c>
      <c r="D115" s="2" t="str">
        <f t="shared" si="21"/>
        <v>7千</v>
      </c>
      <c r="E115" s="1" t="s">
        <v>10</v>
      </c>
      <c r="F115" s="1" t="s">
        <v>82</v>
      </c>
      <c r="G115" s="1" t="s">
        <v>12</v>
      </c>
      <c r="H115" s="1" t="s">
        <v>13</v>
      </c>
      <c r="I115" s="1" t="s">
        <v>201</v>
      </c>
      <c r="J115" t="s">
        <v>283</v>
      </c>
      <c r="K115" t="s">
        <v>281</v>
      </c>
      <c r="L115" s="2">
        <f t="shared" si="18"/>
        <v>5000</v>
      </c>
      <c r="M115" s="2">
        <f t="shared" si="19"/>
        <v>7000</v>
      </c>
      <c r="N115">
        <f t="shared" si="20"/>
        <v>6000</v>
      </c>
    </row>
    <row r="116" spans="1:14" x14ac:dyDescent="0.3">
      <c r="A116" s="1" t="s">
        <v>202</v>
      </c>
      <c r="B116" s="1" t="s">
        <v>203</v>
      </c>
      <c r="C116" s="2" t="str">
        <f t="shared" si="17"/>
        <v>8千</v>
      </c>
      <c r="D116" s="2" t="s">
        <v>270</v>
      </c>
      <c r="E116" s="1" t="s">
        <v>10</v>
      </c>
      <c r="F116" s="1" t="s">
        <v>27</v>
      </c>
      <c r="G116" s="1" t="s">
        <v>22</v>
      </c>
      <c r="H116" s="1" t="s">
        <v>18</v>
      </c>
      <c r="I116" s="1" t="s">
        <v>204</v>
      </c>
      <c r="J116" t="s">
        <v>261</v>
      </c>
      <c r="K116" t="s">
        <v>269</v>
      </c>
      <c r="L116" s="2">
        <f t="shared" si="18"/>
        <v>8000</v>
      </c>
      <c r="M116" s="2">
        <f>IF(COUNTIF(K116,"*万*")&gt;0,SUBSTITUTE(K116,"万","")*10000)</f>
        <v>15000</v>
      </c>
      <c r="N116">
        <f t="shared" si="20"/>
        <v>11500</v>
      </c>
    </row>
    <row r="117" spans="1:14" x14ac:dyDescent="0.3">
      <c r="A117" s="1" t="s">
        <v>8</v>
      </c>
      <c r="B117" s="1" t="s">
        <v>98</v>
      </c>
      <c r="C117" s="2" t="str">
        <f t="shared" si="17"/>
        <v>5千</v>
      </c>
      <c r="D117" s="2" t="str">
        <f t="shared" si="21"/>
        <v>7千</v>
      </c>
      <c r="E117" s="1" t="s">
        <v>10</v>
      </c>
      <c r="F117" s="1" t="s">
        <v>112</v>
      </c>
      <c r="G117" s="1" t="s">
        <v>17</v>
      </c>
      <c r="H117" s="1" t="s">
        <v>18</v>
      </c>
      <c r="I117" s="1" t="s">
        <v>205</v>
      </c>
      <c r="J117" t="s">
        <v>283</v>
      </c>
      <c r="K117" t="s">
        <v>281</v>
      </c>
      <c r="L117" s="2">
        <f t="shared" si="18"/>
        <v>5000</v>
      </c>
      <c r="M117" s="2">
        <f t="shared" si="19"/>
        <v>7000</v>
      </c>
      <c r="N117">
        <f t="shared" si="20"/>
        <v>6000</v>
      </c>
    </row>
    <row r="118" spans="1:14" x14ac:dyDescent="0.3">
      <c r="A118" s="1" t="s">
        <v>8</v>
      </c>
      <c r="B118" s="1" t="s">
        <v>20</v>
      </c>
      <c r="C118" s="2" t="str">
        <f t="shared" si="17"/>
        <v>7千</v>
      </c>
      <c r="D118" s="2" t="str">
        <f t="shared" si="21"/>
        <v>8千</v>
      </c>
      <c r="E118" s="1" t="s">
        <v>10</v>
      </c>
      <c r="F118" s="1" t="s">
        <v>7</v>
      </c>
      <c r="G118" s="1" t="s">
        <v>12</v>
      </c>
      <c r="H118" s="1" t="s">
        <v>18</v>
      </c>
      <c r="I118" s="1" t="s">
        <v>206</v>
      </c>
      <c r="J118" t="s">
        <v>281</v>
      </c>
      <c r="K118" t="s">
        <v>261</v>
      </c>
      <c r="L118" s="2">
        <f t="shared" si="18"/>
        <v>7000</v>
      </c>
      <c r="M118" s="2">
        <f t="shared" si="19"/>
        <v>8000</v>
      </c>
      <c r="N118">
        <f t="shared" si="20"/>
        <v>7500</v>
      </c>
    </row>
    <row r="119" spans="1:14" x14ac:dyDescent="0.3">
      <c r="A119" s="1" t="s">
        <v>8</v>
      </c>
      <c r="B119" s="1" t="s">
        <v>86</v>
      </c>
      <c r="C119" s="2" t="str">
        <f t="shared" si="17"/>
        <v>7千</v>
      </c>
      <c r="D119" s="2" t="str">
        <f t="shared" si="21"/>
        <v>1.2万</v>
      </c>
      <c r="E119" s="1" t="s">
        <v>10</v>
      </c>
      <c r="F119" s="1" t="s">
        <v>141</v>
      </c>
      <c r="G119" s="1" t="s">
        <v>12</v>
      </c>
      <c r="H119" s="1" t="s">
        <v>13</v>
      </c>
      <c r="I119" s="1" t="s">
        <v>207</v>
      </c>
      <c r="J119" t="s">
        <v>281</v>
      </c>
      <c r="K119" t="s">
        <v>271</v>
      </c>
      <c r="L119" s="2">
        <f t="shared" si="18"/>
        <v>7000</v>
      </c>
      <c r="M119" s="2">
        <f>IF(COUNTIF(K119,"*万*")&gt;0,SUBSTITUTE(K119,"万","")*10000)</f>
        <v>12000</v>
      </c>
      <c r="N119">
        <f t="shared" si="20"/>
        <v>9500</v>
      </c>
    </row>
    <row r="120" spans="1:14" x14ac:dyDescent="0.3">
      <c r="A120" s="1" t="s">
        <v>8</v>
      </c>
      <c r="B120" s="1" t="s">
        <v>81</v>
      </c>
      <c r="C120" s="2" t="str">
        <f t="shared" si="17"/>
        <v>4千</v>
      </c>
      <c r="D120" s="2" t="str">
        <f t="shared" si="21"/>
        <v>8千</v>
      </c>
      <c r="E120" s="1" t="s">
        <v>10</v>
      </c>
      <c r="F120" s="1" t="s">
        <v>7</v>
      </c>
      <c r="G120" s="1" t="s">
        <v>17</v>
      </c>
      <c r="H120" s="1" t="s">
        <v>18</v>
      </c>
      <c r="I120" s="1" t="s">
        <v>208</v>
      </c>
      <c r="J120" t="s">
        <v>285</v>
      </c>
      <c r="K120" t="s">
        <v>261</v>
      </c>
      <c r="L120" s="2">
        <f t="shared" si="18"/>
        <v>4000</v>
      </c>
      <c r="M120" s="2">
        <f t="shared" si="19"/>
        <v>8000</v>
      </c>
      <c r="N120">
        <f t="shared" si="20"/>
        <v>6000</v>
      </c>
    </row>
    <row r="121" spans="1:14" x14ac:dyDescent="0.3">
      <c r="A121" s="1" t="s">
        <v>209</v>
      </c>
      <c r="B121" s="1" t="s">
        <v>76</v>
      </c>
      <c r="C121" s="2" t="str">
        <f t="shared" si="17"/>
        <v>8千</v>
      </c>
      <c r="D121" s="2" t="str">
        <f t="shared" si="21"/>
        <v>1.5万</v>
      </c>
      <c r="E121" s="1" t="s">
        <v>10</v>
      </c>
      <c r="F121" s="1" t="s">
        <v>112</v>
      </c>
      <c r="G121" s="1" t="s">
        <v>17</v>
      </c>
      <c r="H121" s="1" t="s">
        <v>18</v>
      </c>
      <c r="I121" s="1" t="s">
        <v>210</v>
      </c>
      <c r="J121" t="s">
        <v>261</v>
      </c>
      <c r="K121" t="s">
        <v>269</v>
      </c>
      <c r="L121" s="2">
        <f t="shared" si="18"/>
        <v>8000</v>
      </c>
      <c r="M121" s="2">
        <f>IF(COUNTIF(K121,"*万*")&gt;0,SUBSTITUTE(K121,"万","")*10000)</f>
        <v>15000</v>
      </c>
      <c r="N121">
        <f t="shared" si="20"/>
        <v>11500</v>
      </c>
    </row>
    <row r="122" spans="1:14" x14ac:dyDescent="0.3">
      <c r="A122" s="1" t="s">
        <v>211</v>
      </c>
      <c r="B122" s="1" t="s">
        <v>153</v>
      </c>
      <c r="C122" s="2" t="str">
        <f t="shared" si="17"/>
        <v>4千</v>
      </c>
      <c r="D122" s="2" t="str">
        <f t="shared" si="21"/>
        <v>6千</v>
      </c>
      <c r="E122" s="1" t="s">
        <v>10</v>
      </c>
      <c r="F122" s="1" t="s">
        <v>16</v>
      </c>
      <c r="G122" s="1" t="s">
        <v>22</v>
      </c>
      <c r="H122" s="1" t="s">
        <v>13</v>
      </c>
      <c r="I122" s="1" t="s">
        <v>212</v>
      </c>
      <c r="J122" t="s">
        <v>285</v>
      </c>
      <c r="K122" t="s">
        <v>267</v>
      </c>
      <c r="L122" s="2">
        <f t="shared" si="18"/>
        <v>4000</v>
      </c>
      <c r="M122" s="2">
        <f t="shared" si="19"/>
        <v>6000</v>
      </c>
      <c r="N122">
        <f t="shared" si="20"/>
        <v>5000</v>
      </c>
    </row>
    <row r="123" spans="1:14" x14ac:dyDescent="0.3">
      <c r="A123" s="1" t="s">
        <v>8</v>
      </c>
      <c r="B123" s="1" t="s">
        <v>76</v>
      </c>
      <c r="C123" s="2" t="str">
        <f t="shared" si="17"/>
        <v>8千</v>
      </c>
      <c r="D123" s="2" t="str">
        <f t="shared" si="21"/>
        <v>1.5万</v>
      </c>
      <c r="E123" s="1" t="s">
        <v>10</v>
      </c>
      <c r="F123" s="1" t="s">
        <v>27</v>
      </c>
      <c r="G123" s="1" t="s">
        <v>213</v>
      </c>
      <c r="H123" s="1" t="s">
        <v>124</v>
      </c>
      <c r="I123" s="1" t="s">
        <v>214</v>
      </c>
      <c r="J123" t="s">
        <v>261</v>
      </c>
      <c r="K123" t="s">
        <v>269</v>
      </c>
      <c r="L123" s="2">
        <f t="shared" si="18"/>
        <v>8000</v>
      </c>
      <c r="M123" s="2">
        <f>IF(COUNTIF(K123,"*万*")&gt;0,SUBSTITUTE(K123,"万","")*10000)</f>
        <v>15000</v>
      </c>
      <c r="N123">
        <f t="shared" si="20"/>
        <v>11500</v>
      </c>
    </row>
    <row r="124" spans="1:14" x14ac:dyDescent="0.3">
      <c r="A124" s="1" t="s">
        <v>188</v>
      </c>
      <c r="B124" s="1" t="s">
        <v>9</v>
      </c>
      <c r="C124" s="2" t="str">
        <f t="shared" si="17"/>
        <v>6千</v>
      </c>
      <c r="D124" s="2" t="str">
        <f t="shared" si="21"/>
        <v>8千</v>
      </c>
      <c r="E124" s="1" t="s">
        <v>10</v>
      </c>
      <c r="F124" s="1" t="s">
        <v>27</v>
      </c>
      <c r="G124" s="1" t="s">
        <v>12</v>
      </c>
      <c r="H124" s="1" t="s">
        <v>18</v>
      </c>
      <c r="I124" s="1" t="s">
        <v>215</v>
      </c>
      <c r="J124" t="s">
        <v>267</v>
      </c>
      <c r="K124" t="s">
        <v>261</v>
      </c>
      <c r="L124" s="2">
        <f t="shared" si="18"/>
        <v>6000</v>
      </c>
      <c r="M124" s="2">
        <f t="shared" si="19"/>
        <v>8000</v>
      </c>
      <c r="N124">
        <f t="shared" si="20"/>
        <v>7000</v>
      </c>
    </row>
    <row r="125" spans="1:14" x14ac:dyDescent="0.3">
      <c r="A125" s="1" t="s">
        <v>188</v>
      </c>
      <c r="B125" s="1" t="s">
        <v>98</v>
      </c>
      <c r="C125" s="2" t="str">
        <f t="shared" si="17"/>
        <v>5千</v>
      </c>
      <c r="D125" s="2" t="str">
        <f t="shared" si="21"/>
        <v>7千</v>
      </c>
      <c r="E125" s="1" t="s">
        <v>10</v>
      </c>
      <c r="F125" s="1" t="s">
        <v>112</v>
      </c>
      <c r="G125" s="1" t="s">
        <v>12</v>
      </c>
      <c r="H125" s="1" t="s">
        <v>13</v>
      </c>
      <c r="I125" s="1" t="s">
        <v>216</v>
      </c>
      <c r="J125" t="s">
        <v>283</v>
      </c>
      <c r="K125" t="s">
        <v>281</v>
      </c>
      <c r="L125" s="2">
        <f t="shared" si="18"/>
        <v>5000</v>
      </c>
      <c r="M125" s="2">
        <f t="shared" si="19"/>
        <v>7000</v>
      </c>
      <c r="N125">
        <f t="shared" si="20"/>
        <v>6000</v>
      </c>
    </row>
    <row r="126" spans="1:14" x14ac:dyDescent="0.3">
      <c r="A126" s="1" t="s">
        <v>8</v>
      </c>
      <c r="B126" s="1" t="s">
        <v>72</v>
      </c>
      <c r="C126" s="2" t="str">
        <f t="shared" si="17"/>
        <v>8千</v>
      </c>
      <c r="D126" s="2" t="str">
        <f t="shared" si="21"/>
        <v>1.2万</v>
      </c>
      <c r="E126" s="1" t="s">
        <v>10</v>
      </c>
      <c r="F126" s="1" t="s">
        <v>16</v>
      </c>
      <c r="G126" s="1" t="s">
        <v>22</v>
      </c>
      <c r="H126" s="1" t="s">
        <v>18</v>
      </c>
      <c r="I126" s="1" t="s">
        <v>217</v>
      </c>
      <c r="J126" t="s">
        <v>261</v>
      </c>
      <c r="K126" t="s">
        <v>271</v>
      </c>
      <c r="L126" s="2">
        <f t="shared" si="18"/>
        <v>8000</v>
      </c>
      <c r="M126" s="2">
        <f>IF(COUNTIF(K126,"*万*")&gt;0,SUBSTITUTE(K126,"万","")*10000)</f>
        <v>12000</v>
      </c>
      <c r="N126">
        <f t="shared" si="20"/>
        <v>10000</v>
      </c>
    </row>
    <row r="127" spans="1:14" x14ac:dyDescent="0.3">
      <c r="A127" s="1" t="s">
        <v>218</v>
      </c>
      <c r="B127" s="1" t="s">
        <v>86</v>
      </c>
      <c r="C127" s="2" t="str">
        <f t="shared" si="17"/>
        <v>7千</v>
      </c>
      <c r="D127" s="2" t="str">
        <f t="shared" si="21"/>
        <v>1.2万</v>
      </c>
      <c r="E127" s="1" t="s">
        <v>10</v>
      </c>
      <c r="F127" s="1" t="s">
        <v>16</v>
      </c>
      <c r="G127" s="1" t="s">
        <v>17</v>
      </c>
      <c r="H127" s="1" t="s">
        <v>18</v>
      </c>
      <c r="I127" s="1" t="s">
        <v>219</v>
      </c>
      <c r="J127" t="s">
        <v>281</v>
      </c>
      <c r="K127" t="s">
        <v>271</v>
      </c>
      <c r="L127" s="2">
        <f t="shared" si="18"/>
        <v>7000</v>
      </c>
      <c r="M127" s="2">
        <f>IF(COUNTIF(K127,"*万*")&gt;0,SUBSTITUTE(K127,"万","")*10000)</f>
        <v>12000</v>
      </c>
      <c r="N127">
        <f t="shared" si="20"/>
        <v>9500</v>
      </c>
    </row>
    <row r="128" spans="1:14" x14ac:dyDescent="0.3">
      <c r="A128" s="1" t="s">
        <v>188</v>
      </c>
      <c r="B128" s="1" t="s">
        <v>220</v>
      </c>
      <c r="C128" s="2" t="str">
        <f t="shared" si="17"/>
        <v>7千</v>
      </c>
      <c r="D128" s="2" t="s">
        <v>264</v>
      </c>
      <c r="E128" s="1" t="s">
        <v>10</v>
      </c>
      <c r="F128" s="1" t="s">
        <v>7</v>
      </c>
      <c r="G128" s="1" t="s">
        <v>221</v>
      </c>
      <c r="H128" s="1" t="s">
        <v>12</v>
      </c>
      <c r="I128" s="1" t="s">
        <v>222</v>
      </c>
      <c r="J128" t="s">
        <v>281</v>
      </c>
      <c r="K128" t="s">
        <v>263</v>
      </c>
      <c r="L128" s="2">
        <f t="shared" si="18"/>
        <v>7000</v>
      </c>
      <c r="M128" s="2">
        <f t="shared" si="19"/>
        <v>9000</v>
      </c>
      <c r="N128">
        <f t="shared" si="20"/>
        <v>8000</v>
      </c>
    </row>
    <row r="129" spans="1:14" x14ac:dyDescent="0.3">
      <c r="A129" s="1" t="s">
        <v>223</v>
      </c>
      <c r="B129" s="1" t="s">
        <v>224</v>
      </c>
      <c r="C129" s="2" t="str">
        <f>LEFT(B129,FIND("万",B129,1))</f>
        <v>1万</v>
      </c>
      <c r="D129" s="2" t="s">
        <v>270</v>
      </c>
      <c r="E129" s="1" t="s">
        <v>10</v>
      </c>
      <c r="F129" s="1" t="s">
        <v>112</v>
      </c>
      <c r="G129" s="1" t="s">
        <v>17</v>
      </c>
      <c r="H129" s="1" t="s">
        <v>18</v>
      </c>
      <c r="I129" s="1" t="s">
        <v>225</v>
      </c>
      <c r="J129" t="s">
        <v>277</v>
      </c>
      <c r="K129" t="s">
        <v>269</v>
      </c>
      <c r="L129" s="2">
        <f>IF(COUNTIF(J129,"*万*")&gt;0,SUBSTITUTE(J129,"万","")*10000)</f>
        <v>10000</v>
      </c>
      <c r="M129" s="2">
        <f>IF(COUNTIF(K129,"*万*")&gt;0,SUBSTITUTE(K129,"万","")*10000)</f>
        <v>15000</v>
      </c>
      <c r="N129">
        <f t="shared" si="20"/>
        <v>12500</v>
      </c>
    </row>
    <row r="130" spans="1:14" x14ac:dyDescent="0.3">
      <c r="A130" s="1" t="s">
        <v>8</v>
      </c>
      <c r="B130" s="1" t="s">
        <v>95</v>
      </c>
      <c r="C130" s="2" t="str">
        <f t="shared" ref="C130:C144" si="22">LEFT(B130,FIND("千",B130,1))</f>
        <v>6千</v>
      </c>
      <c r="D130" s="2" t="str">
        <f t="shared" ref="D130:D144" si="23">MID(B130,FIND("-",B130,1)+1,LEN(B130)-FIND("-",B130,1))</f>
        <v>9千</v>
      </c>
      <c r="E130" s="1" t="s">
        <v>10</v>
      </c>
      <c r="F130" s="1" t="s">
        <v>112</v>
      </c>
      <c r="G130" s="1" t="s">
        <v>12</v>
      </c>
      <c r="H130" s="1" t="s">
        <v>18</v>
      </c>
      <c r="I130" s="1" t="s">
        <v>226</v>
      </c>
      <c r="J130" t="s">
        <v>267</v>
      </c>
      <c r="K130" t="s">
        <v>263</v>
      </c>
      <c r="L130" s="2">
        <f t="shared" si="18"/>
        <v>6000</v>
      </c>
      <c r="M130" s="2">
        <f t="shared" si="19"/>
        <v>9000</v>
      </c>
      <c r="N130">
        <f t="shared" si="20"/>
        <v>7500</v>
      </c>
    </row>
    <row r="131" spans="1:14" x14ac:dyDescent="0.3">
      <c r="A131" s="1" t="s">
        <v>8</v>
      </c>
      <c r="B131" s="1" t="s">
        <v>20</v>
      </c>
      <c r="C131" s="2" t="str">
        <f t="shared" si="22"/>
        <v>7千</v>
      </c>
      <c r="D131" s="2" t="str">
        <f t="shared" si="23"/>
        <v>8千</v>
      </c>
      <c r="E131" s="1" t="s">
        <v>10</v>
      </c>
      <c r="F131" s="1" t="s">
        <v>27</v>
      </c>
      <c r="G131" s="1" t="s">
        <v>12</v>
      </c>
      <c r="H131" s="1" t="s">
        <v>13</v>
      </c>
      <c r="I131" s="1" t="s">
        <v>227</v>
      </c>
      <c r="J131" t="s">
        <v>281</v>
      </c>
      <c r="K131" t="s">
        <v>261</v>
      </c>
      <c r="L131" s="2">
        <f t="shared" ref="L131:L144" si="24">IF(COUNTIF(J131,"*千*")&gt;0,SUBSTITUTE(J131,"千","")*1000)</f>
        <v>7000</v>
      </c>
      <c r="M131" s="2">
        <f t="shared" ref="M131:M144" si="25">IF(COUNTIF(K131,"*千*")&gt;0,SUBSTITUTE(K131,"千","")*1000)</f>
        <v>8000</v>
      </c>
      <c r="N131">
        <f t="shared" ref="N131:N144" si="26">AVERAGE(L131:M131)</f>
        <v>7500</v>
      </c>
    </row>
    <row r="132" spans="1:14" x14ac:dyDescent="0.3">
      <c r="A132" s="1" t="s">
        <v>228</v>
      </c>
      <c r="B132" s="1" t="s">
        <v>224</v>
      </c>
      <c r="C132" s="2" t="str">
        <f>LEFT(B132,FIND("万",B132,1))</f>
        <v>1万</v>
      </c>
      <c r="D132" s="2" t="s">
        <v>270</v>
      </c>
      <c r="E132" s="1" t="s">
        <v>10</v>
      </c>
      <c r="F132" s="1" t="s">
        <v>112</v>
      </c>
      <c r="G132" s="1" t="s">
        <v>17</v>
      </c>
      <c r="H132" s="1" t="s">
        <v>18</v>
      </c>
      <c r="I132" s="1" t="s">
        <v>229</v>
      </c>
      <c r="J132" t="s">
        <v>277</v>
      </c>
      <c r="K132" t="s">
        <v>269</v>
      </c>
      <c r="L132" s="2">
        <f>IF(COUNTIF(J132,"*万*")&gt;0,SUBSTITUTE(J132,"万","")*10000)</f>
        <v>10000</v>
      </c>
      <c r="M132" s="2">
        <f>IF(COUNTIF(K132,"*万*")&gt;0,SUBSTITUTE(K132,"万","")*10000)</f>
        <v>15000</v>
      </c>
      <c r="N132">
        <f t="shared" si="26"/>
        <v>12500</v>
      </c>
    </row>
    <row r="133" spans="1:14" x14ac:dyDescent="0.3">
      <c r="A133" s="1" t="s">
        <v>230</v>
      </c>
      <c r="B133" s="1" t="s">
        <v>231</v>
      </c>
      <c r="C133" s="2" t="str">
        <f t="shared" si="22"/>
        <v>7千</v>
      </c>
      <c r="D133" s="2" t="s">
        <v>278</v>
      </c>
      <c r="E133" s="1" t="s">
        <v>10</v>
      </c>
      <c r="F133" s="1" t="s">
        <v>16</v>
      </c>
      <c r="G133" s="1" t="s">
        <v>22</v>
      </c>
      <c r="H133" s="1" t="s">
        <v>18</v>
      </c>
      <c r="I133" s="1" t="s">
        <v>232</v>
      </c>
      <c r="J133" t="s">
        <v>281</v>
      </c>
      <c r="K133" t="s">
        <v>277</v>
      </c>
      <c r="L133" s="2">
        <f t="shared" si="24"/>
        <v>7000</v>
      </c>
      <c r="M133" s="2">
        <f>IF(COUNTIF(K133,"*万*")&gt;0,SUBSTITUTE(K133,"万","")*10000)</f>
        <v>10000</v>
      </c>
      <c r="N133">
        <f t="shared" si="26"/>
        <v>8500</v>
      </c>
    </row>
    <row r="134" spans="1:14" x14ac:dyDescent="0.3">
      <c r="A134" s="1" t="s">
        <v>8</v>
      </c>
      <c r="B134" s="1" t="s">
        <v>9</v>
      </c>
      <c r="C134" s="2" t="str">
        <f t="shared" si="22"/>
        <v>6千</v>
      </c>
      <c r="D134" s="2" t="str">
        <f t="shared" si="23"/>
        <v>8千</v>
      </c>
      <c r="E134" s="1" t="s">
        <v>10</v>
      </c>
      <c r="F134" s="1" t="s">
        <v>11</v>
      </c>
      <c r="G134" s="1" t="s">
        <v>12</v>
      </c>
      <c r="H134" s="1" t="s">
        <v>13</v>
      </c>
      <c r="I134" s="1" t="s">
        <v>233</v>
      </c>
      <c r="J134" t="s">
        <v>267</v>
      </c>
      <c r="K134" t="s">
        <v>261</v>
      </c>
      <c r="L134" s="2">
        <f t="shared" si="24"/>
        <v>6000</v>
      </c>
      <c r="M134" s="2">
        <f t="shared" si="25"/>
        <v>8000</v>
      </c>
      <c r="N134">
        <f t="shared" si="26"/>
        <v>7000</v>
      </c>
    </row>
    <row r="135" spans="1:14" x14ac:dyDescent="0.3">
      <c r="A135" s="1" t="s">
        <v>234</v>
      </c>
      <c r="B135" s="1" t="s">
        <v>235</v>
      </c>
      <c r="C135" s="2" t="str">
        <f>LEFT(B135,FIND("万",B135,1))</f>
        <v>1.2万</v>
      </c>
      <c r="D135" s="2" t="s">
        <v>270</v>
      </c>
      <c r="E135" s="1" t="s">
        <v>10</v>
      </c>
      <c r="F135" s="1" t="s">
        <v>112</v>
      </c>
      <c r="G135" s="1" t="s">
        <v>17</v>
      </c>
      <c r="H135" s="1" t="s">
        <v>18</v>
      </c>
      <c r="I135" s="1" t="s">
        <v>236</v>
      </c>
      <c r="J135" t="s">
        <v>271</v>
      </c>
      <c r="K135" t="s">
        <v>269</v>
      </c>
      <c r="L135" s="2">
        <f>IF(COUNTIF(J135,"*万*")&gt;0,SUBSTITUTE(J135,"万","")*1000)</f>
        <v>1200</v>
      </c>
      <c r="M135" s="2">
        <f>IF(COUNTIF(K135,"*万*")&gt;0,SUBSTITUTE(K135,"万","")*10000)</f>
        <v>15000</v>
      </c>
      <c r="N135">
        <f t="shared" si="26"/>
        <v>8100</v>
      </c>
    </row>
    <row r="136" spans="1:14" x14ac:dyDescent="0.3">
      <c r="A136" s="1" t="s">
        <v>237</v>
      </c>
      <c r="B136" s="1" t="s">
        <v>45</v>
      </c>
      <c r="C136" s="2" t="str">
        <f t="shared" si="22"/>
        <v>6千</v>
      </c>
      <c r="D136" s="2" t="str">
        <f t="shared" si="23"/>
        <v>1万</v>
      </c>
      <c r="E136" s="1" t="s">
        <v>10</v>
      </c>
      <c r="F136" s="1" t="s">
        <v>82</v>
      </c>
      <c r="G136" s="1" t="s">
        <v>17</v>
      </c>
      <c r="H136" s="1" t="s">
        <v>13</v>
      </c>
      <c r="I136" s="1" t="s">
        <v>238</v>
      </c>
      <c r="J136" t="s">
        <v>267</v>
      </c>
      <c r="K136" t="s">
        <v>277</v>
      </c>
      <c r="L136" s="2">
        <f t="shared" si="24"/>
        <v>6000</v>
      </c>
      <c r="M136" s="2">
        <f t="shared" ref="M136:M139" si="27">IF(COUNTIF(K136,"*万*")&gt;0,SUBSTITUTE(K136,"万","")*10000)</f>
        <v>10000</v>
      </c>
      <c r="N136">
        <f t="shared" si="26"/>
        <v>8000</v>
      </c>
    </row>
    <row r="137" spans="1:14" x14ac:dyDescent="0.3">
      <c r="A137" s="1" t="s">
        <v>188</v>
      </c>
      <c r="B137" s="1" t="s">
        <v>239</v>
      </c>
      <c r="C137" s="2" t="str">
        <f t="shared" si="22"/>
        <v>6千</v>
      </c>
      <c r="D137" s="2" t="str">
        <f t="shared" si="23"/>
        <v>1.1万</v>
      </c>
      <c r="E137" s="1" t="s">
        <v>10</v>
      </c>
      <c r="F137" s="1" t="s">
        <v>27</v>
      </c>
      <c r="G137" s="1" t="s">
        <v>22</v>
      </c>
      <c r="H137" s="1" t="s">
        <v>84</v>
      </c>
      <c r="I137" s="1" t="s">
        <v>240</v>
      </c>
      <c r="J137" t="s">
        <v>267</v>
      </c>
      <c r="K137" t="s">
        <v>284</v>
      </c>
      <c r="L137" s="2">
        <f t="shared" si="24"/>
        <v>6000</v>
      </c>
      <c r="M137" s="2">
        <f t="shared" si="27"/>
        <v>11000</v>
      </c>
      <c r="N137">
        <f t="shared" si="26"/>
        <v>8500</v>
      </c>
    </row>
    <row r="138" spans="1:14" x14ac:dyDescent="0.3">
      <c r="A138" s="1" t="s">
        <v>241</v>
      </c>
      <c r="B138" s="1" t="s">
        <v>242</v>
      </c>
      <c r="C138" s="2" t="str">
        <f>LEFT(B138,FIND("万",B138,1))</f>
        <v>1万</v>
      </c>
      <c r="D138" s="2" t="s">
        <v>272</v>
      </c>
      <c r="E138" s="1" t="s">
        <v>10</v>
      </c>
      <c r="F138" s="1" t="s">
        <v>112</v>
      </c>
      <c r="G138" s="1" t="s">
        <v>12</v>
      </c>
      <c r="H138" s="1" t="s">
        <v>18</v>
      </c>
      <c r="I138" s="1" t="s">
        <v>243</v>
      </c>
      <c r="J138" t="s">
        <v>277</v>
      </c>
      <c r="K138" t="s">
        <v>271</v>
      </c>
      <c r="L138" s="2">
        <f>IF(COUNTIF(J138,"*万*")&gt;0,SUBSTITUTE(J138,"万","")*1000)</f>
        <v>1000</v>
      </c>
      <c r="M138" s="2">
        <f t="shared" si="27"/>
        <v>12000</v>
      </c>
      <c r="N138">
        <f t="shared" si="26"/>
        <v>6500</v>
      </c>
    </row>
    <row r="139" spans="1:14" x14ac:dyDescent="0.3">
      <c r="A139" s="1" t="s">
        <v>8</v>
      </c>
      <c r="B139" s="1" t="s">
        <v>72</v>
      </c>
      <c r="C139" s="2" t="str">
        <f t="shared" si="22"/>
        <v>8千</v>
      </c>
      <c r="D139" s="2" t="str">
        <f t="shared" si="23"/>
        <v>1.2万</v>
      </c>
      <c r="E139" s="1" t="s">
        <v>10</v>
      </c>
      <c r="F139" s="1" t="s">
        <v>82</v>
      </c>
      <c r="G139" s="1" t="s">
        <v>22</v>
      </c>
      <c r="H139" s="1" t="s">
        <v>13</v>
      </c>
      <c r="I139" s="1" t="s">
        <v>244</v>
      </c>
      <c r="J139" t="s">
        <v>261</v>
      </c>
      <c r="K139" t="s">
        <v>271</v>
      </c>
      <c r="L139" s="2">
        <f t="shared" si="24"/>
        <v>8000</v>
      </c>
      <c r="M139" s="2">
        <f t="shared" si="27"/>
        <v>12000</v>
      </c>
      <c r="N139">
        <f t="shared" si="26"/>
        <v>10000</v>
      </c>
    </row>
    <row r="140" spans="1:14" x14ac:dyDescent="0.3">
      <c r="A140" s="1" t="s">
        <v>246</v>
      </c>
      <c r="B140" s="1" t="s">
        <v>98</v>
      </c>
      <c r="C140" s="2" t="str">
        <f t="shared" si="22"/>
        <v>5千</v>
      </c>
      <c r="D140" s="2" t="str">
        <f t="shared" si="23"/>
        <v>7千</v>
      </c>
      <c r="E140" s="1" t="s">
        <v>10</v>
      </c>
      <c r="F140" s="1" t="s">
        <v>7</v>
      </c>
      <c r="G140" s="1" t="s">
        <v>247</v>
      </c>
      <c r="H140" s="1" t="s">
        <v>22</v>
      </c>
      <c r="I140" s="1" t="s">
        <v>248</v>
      </c>
      <c r="J140" t="s">
        <v>283</v>
      </c>
      <c r="K140" t="s">
        <v>281</v>
      </c>
      <c r="L140" s="2">
        <f t="shared" si="24"/>
        <v>5000</v>
      </c>
      <c r="M140" s="2">
        <f t="shared" si="25"/>
        <v>7000</v>
      </c>
      <c r="N140">
        <f t="shared" si="26"/>
        <v>6000</v>
      </c>
    </row>
    <row r="141" spans="1:14" x14ac:dyDescent="0.3">
      <c r="A141" s="1" t="s">
        <v>246</v>
      </c>
      <c r="B141" s="1" t="s">
        <v>111</v>
      </c>
      <c r="C141" s="2" t="str">
        <f t="shared" si="22"/>
        <v>6千</v>
      </c>
      <c r="D141" s="2" t="str">
        <f t="shared" si="23"/>
        <v>7千</v>
      </c>
      <c r="E141" s="1" t="s">
        <v>10</v>
      </c>
      <c r="F141" s="1" t="s">
        <v>27</v>
      </c>
      <c r="G141" s="1" t="s">
        <v>22</v>
      </c>
      <c r="H141" s="1" t="s">
        <v>18</v>
      </c>
      <c r="I141" s="1" t="s">
        <v>249</v>
      </c>
      <c r="J141" t="s">
        <v>267</v>
      </c>
      <c r="K141" t="s">
        <v>281</v>
      </c>
      <c r="L141" s="2">
        <f t="shared" si="24"/>
        <v>6000</v>
      </c>
      <c r="M141" s="2">
        <f t="shared" si="25"/>
        <v>7000</v>
      </c>
      <c r="N141">
        <f t="shared" si="26"/>
        <v>6500</v>
      </c>
    </row>
    <row r="142" spans="1:14" x14ac:dyDescent="0.3">
      <c r="A142" s="1" t="s">
        <v>245</v>
      </c>
      <c r="B142" s="1" t="s">
        <v>250</v>
      </c>
      <c r="C142" s="2" t="str">
        <f t="shared" si="22"/>
        <v>2千</v>
      </c>
      <c r="D142" s="2" t="s">
        <v>280</v>
      </c>
      <c r="E142" s="1" t="s">
        <v>10</v>
      </c>
      <c r="F142" s="1" t="s">
        <v>7</v>
      </c>
      <c r="G142" s="1" t="s">
        <v>48</v>
      </c>
      <c r="H142" s="1" t="s">
        <v>18</v>
      </c>
      <c r="I142" s="1" t="s">
        <v>251</v>
      </c>
      <c r="J142" t="s">
        <v>286</v>
      </c>
      <c r="K142" t="s">
        <v>279</v>
      </c>
      <c r="L142" s="2">
        <f t="shared" si="24"/>
        <v>2000</v>
      </c>
      <c r="M142" s="2">
        <f t="shared" si="25"/>
        <v>3000</v>
      </c>
      <c r="N142">
        <f t="shared" si="26"/>
        <v>2500</v>
      </c>
    </row>
    <row r="143" spans="1:14" x14ac:dyDescent="0.3">
      <c r="A143" s="1" t="s">
        <v>246</v>
      </c>
      <c r="B143" s="1" t="s">
        <v>86</v>
      </c>
      <c r="C143" s="2" t="str">
        <f t="shared" si="22"/>
        <v>7千</v>
      </c>
      <c r="D143" s="2" t="str">
        <f t="shared" si="23"/>
        <v>1.2万</v>
      </c>
      <c r="E143" s="1" t="s">
        <v>10</v>
      </c>
      <c r="F143" s="1" t="s">
        <v>7</v>
      </c>
      <c r="G143" s="1" t="s">
        <v>12</v>
      </c>
      <c r="H143" s="1" t="s">
        <v>18</v>
      </c>
      <c r="I143" s="1" t="s">
        <v>252</v>
      </c>
      <c r="J143" t="s">
        <v>281</v>
      </c>
      <c r="K143" t="s">
        <v>271</v>
      </c>
      <c r="L143" s="2">
        <f t="shared" si="24"/>
        <v>7000</v>
      </c>
      <c r="M143" s="2">
        <f>IF(COUNTIF(K143,"*万*")&gt;0,SUBSTITUTE(K143,"万","")*10000)</f>
        <v>12000</v>
      </c>
      <c r="N143">
        <f t="shared" si="26"/>
        <v>9500</v>
      </c>
    </row>
    <row r="144" spans="1:14" x14ac:dyDescent="0.3">
      <c r="A144" s="1" t="s">
        <v>246</v>
      </c>
      <c r="B144" s="1" t="s">
        <v>9</v>
      </c>
      <c r="C144" s="2" t="str">
        <f t="shared" si="22"/>
        <v>6千</v>
      </c>
      <c r="D144" s="2" t="str">
        <f t="shared" si="23"/>
        <v>8千</v>
      </c>
      <c r="E144" s="1" t="s">
        <v>10</v>
      </c>
      <c r="F144" s="1" t="s">
        <v>36</v>
      </c>
      <c r="G144" s="1" t="s">
        <v>12</v>
      </c>
      <c r="H144" s="1" t="s">
        <v>13</v>
      </c>
      <c r="I144" s="1" t="s">
        <v>253</v>
      </c>
      <c r="J144" t="s">
        <v>267</v>
      </c>
      <c r="K144" t="s">
        <v>261</v>
      </c>
      <c r="L144" s="2">
        <f t="shared" si="24"/>
        <v>6000</v>
      </c>
      <c r="M144" s="2">
        <f t="shared" si="25"/>
        <v>8000</v>
      </c>
      <c r="N144">
        <f t="shared" si="26"/>
        <v>7000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2023-03-29T00:24:43Z</dcterms:created>
  <dc:creator>陈志浩</dc:creator>
  <cp:lastModifiedBy>陈志浩</cp:lastModifiedBy>
  <dcterms:modified xsi:type="dcterms:W3CDTF">2023-03-30T02:43:55Z</dcterms:modified>
</cp:coreProperties>
</file>

<file path=docProps/core0.xml><?xml version="1.0" encoding="utf-8"?>
<cp:coreProperties xmlns:cp="http://schemas.openxmlformats.org/package/2006/metadata/core-properties" xmlns:dc="http://purl.org/dc/elements/1.1/" xmlns:dcterms="http://purl.org/dc/terms/" xmlns:xsi="http://www.w3.org/2001/XMLSchema-instance">
  <dcterms:created xsi:type="dcterms:W3CDTF">2023-03-29T00:23:22Z</dcterms:created>
  <dcterms:modified xsi:type="dcterms:W3CDTF">2023-03-29T00:23:22Z</dcterms:modified>
  <cp:revision>0</cp:revision>
</cp:coreProperties>
</file>