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muj\Desktop\"/>
    </mc:Choice>
  </mc:AlternateContent>
  <xr:revisionPtr revIDLastSave="0" documentId="13_ncr:1_{C156DF2B-0105-4797-BACA-A4C9162A62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B15" i="1" l="1"/>
  <c r="C29" i="1"/>
  <c r="H22" i="1"/>
  <c r="I22" i="1"/>
  <c r="K22" i="1"/>
  <c r="D15" i="1"/>
  <c r="C15" i="1"/>
  <c r="C22" i="1"/>
  <c r="D22" i="1"/>
  <c r="E22" i="1"/>
  <c r="F22" i="1"/>
  <c r="G22" i="1"/>
  <c r="B22" i="1"/>
  <c r="B26" i="1" l="1"/>
  <c r="F26" i="1"/>
  <c r="D26" i="1"/>
  <c r="C26" i="1"/>
  <c r="E15" i="1"/>
  <c r="G15" i="1" s="1"/>
  <c r="J22" i="1" l="1"/>
  <c r="E26" i="1" s="1"/>
  <c r="B29" i="1" l="1"/>
  <c r="B33" i="1" s="1"/>
  <c r="D29" i="1"/>
  <c r="E29" i="1" s="1"/>
  <c r="G29" i="1" s="1"/>
  <c r="D33" i="1" l="1"/>
</calcChain>
</file>

<file path=xl/sharedStrings.xml><?xml version="1.0" encoding="utf-8"?>
<sst xmlns="http://schemas.openxmlformats.org/spreadsheetml/2006/main" count="72" uniqueCount="65">
  <si>
    <t>2.杨氏模量的测量</t>
  </si>
  <si>
    <t>（1）放上一个砝码，记下初始读数，每次增加一个砝码，记下相应的读数</t>
  </si>
  <si>
    <t>砝码/kg</t>
  </si>
  <si>
    <t>n0</t>
  </si>
  <si>
    <t>n1</t>
  </si>
  <si>
    <t>n2</t>
  </si>
  <si>
    <t>n3</t>
  </si>
  <si>
    <t>n4</t>
  </si>
  <si>
    <t>n5</t>
  </si>
  <si>
    <t>增加ni/cm</t>
  </si>
  <si>
    <t>减少ni/cm</t>
  </si>
  <si>
    <t>平均ni/cm</t>
  </si>
  <si>
    <t>±</t>
  </si>
  <si>
    <t>±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</si>
  <si>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</si>
  <si>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</si>
  <si>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</si>
  <si>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</si>
  <si>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</si>
  <si>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</si>
  <si>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测量次数</t>
    <phoneticPr fontId="1" type="noConversion"/>
  </si>
  <si>
    <t>置信概率</t>
    <phoneticPr fontId="1" type="noConversion"/>
  </si>
  <si>
    <t>μaD</t>
    <phoneticPr fontId="1" type="noConversion"/>
  </si>
  <si>
    <t>μbD</t>
    <phoneticPr fontId="1" type="noConversion"/>
  </si>
  <si>
    <t>μD</t>
    <phoneticPr fontId="1" type="noConversion"/>
  </si>
  <si>
    <t>置信系数t</t>
    <phoneticPr fontId="1" type="noConversion"/>
  </si>
  <si>
    <t>标准偏差SD</t>
    <phoneticPr fontId="1" type="noConversion"/>
  </si>
  <si>
    <t>n6</t>
  </si>
  <si>
    <t>n7</t>
  </si>
  <si>
    <t>n8</t>
  </si>
  <si>
    <t>n9</t>
  </si>
  <si>
    <t>（2）用环差法，记录每5个砝码时读数的差值</t>
    <phoneticPr fontId="1" type="noConversion"/>
  </si>
  <si>
    <t>读数差|n(i+5)-ni|</t>
    <phoneticPr fontId="1" type="noConversion"/>
  </si>
  <si>
    <t>μa△h</t>
    <phoneticPr fontId="1" type="noConversion"/>
  </si>
  <si>
    <t>μ△h</t>
    <phoneticPr fontId="1" type="noConversion"/>
  </si>
  <si>
    <t>μb△h</t>
    <phoneticPr fontId="1" type="noConversion"/>
  </si>
  <si>
    <t>D平均</t>
    <phoneticPr fontId="1" type="noConversion"/>
  </si>
  <si>
    <t>△h1</t>
    <phoneticPr fontId="1" type="noConversion"/>
  </si>
  <si>
    <t>△h2</t>
    <phoneticPr fontId="1" type="noConversion"/>
  </si>
  <si>
    <t>△h3</t>
    <phoneticPr fontId="1" type="noConversion"/>
  </si>
  <si>
    <t>△h4</t>
    <phoneticPr fontId="1" type="noConversion"/>
  </si>
  <si>
    <t>△h5</t>
    <phoneticPr fontId="1" type="noConversion"/>
  </si>
  <si>
    <t>△h平均</t>
    <phoneticPr fontId="1" type="noConversion"/>
  </si>
  <si>
    <t>μE</t>
    <phoneticPr fontId="1" type="noConversion"/>
  </si>
  <si>
    <t>E平均</t>
    <phoneticPr fontId="1" type="noConversion"/>
  </si>
  <si>
    <t>金属丝直径D/mm</t>
    <phoneticPr fontId="1" type="noConversion"/>
  </si>
  <si>
    <t>金属丝的原长L(cm)=</t>
    <phoneticPr fontId="1" type="noConversion"/>
  </si>
  <si>
    <t>光杠杆长b(cm)=</t>
    <phoneticPr fontId="1" type="noConversion"/>
  </si>
  <si>
    <t>等效砝码质量m(kg)=</t>
    <phoneticPr fontId="1" type="noConversion"/>
  </si>
  <si>
    <t>1.实验参数的测量</t>
    <phoneticPr fontId="1" type="noConversion"/>
  </si>
  <si>
    <t>垂直距离B(cm)=</t>
    <phoneticPr fontId="1" type="noConversion"/>
  </si>
  <si>
    <t>OUTPUT</t>
    <phoneticPr fontId="1" type="noConversion"/>
  </si>
  <si>
    <t>蓝色格子：书上或ppt上给定的数据，一般不需要改</t>
    <phoneticPr fontId="1" type="noConversion"/>
  </si>
  <si>
    <t>0.给定数据</t>
    <phoneticPr fontId="1" type="noConversion"/>
  </si>
  <si>
    <t>ni</t>
    <phoneticPr fontId="1" type="noConversion"/>
  </si>
  <si>
    <t>Di</t>
    <phoneticPr fontId="1" type="noConversion"/>
  </si>
  <si>
    <t>环差次数</t>
    <phoneticPr fontId="1" type="noConversion"/>
  </si>
  <si>
    <t>（3）最终结果</t>
    <phoneticPr fontId="1" type="noConversion"/>
  </si>
  <si>
    <t>注：</t>
    <phoneticPr fontId="1" type="noConversion"/>
  </si>
  <si>
    <t>红色格子：填入你的实验数据</t>
    <phoneticPr fontId="1" type="noConversion"/>
  </si>
  <si>
    <t>黄色格子：自动输出数据</t>
    <phoneticPr fontId="1" type="noConversion"/>
  </si>
  <si>
    <t>杨氏模量E（Pa）=</t>
    <phoneticPr fontId="1" type="noConversion"/>
  </si>
  <si>
    <t>杨氏模量实验</t>
    <phoneticPr fontId="1" type="noConversion"/>
  </si>
  <si>
    <t>Author: Axolyz</t>
    <phoneticPr fontId="1" type="noConversion"/>
  </si>
  <si>
    <t>Licensed by GPL 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</si>
</sst>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2"/>
    <xf numFmtId="0" fontId="2" fillId="0" borderId="1" applyNumberFormat="0" applyFon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76" fontId="0" fillId="2" borderId="0" xfId="0" applyNumberFormat="1" applyFill="1"/>
    <xf numFmtId="176" fontId="0" fillId="4" borderId="0" xfId="0" applyNumberFormat="1" applyFill="1"/>
    <xf numFmtId="0" fontId="0" fillId="4" borderId="0" xfId="0" applyFill="1"/>
    <xf numFmtId="0" fontId="0" fillId="0" borderId="1" xfId="2" applyFont="1"/>
    <xf numFmtId="0" fontId="0" fillId="0" borderId="1" xfId="2" applyFont="1" applyAlignment="1"/>
    <xf numFmtId="176" fontId="0" fillId="2" borderId="1" xfId="2" applyNumberFormat="1" applyFont="1" applyFill="1" applyAlignment="1"/>
    <xf numFmtId="176" fontId="0" fillId="2" borderId="1" xfId="2" applyNumberFormat="1" applyFont="1" applyFill="1"/>
    <xf numFmtId="176" fontId="0" fillId="3" borderId="1" xfId="2" applyNumberFormat="1" applyFont="1" applyFill="1"/>
    <xf numFmtId="0" fontId="2" fillId="0" borderId="1" xfId="2"/>
    <xf numFmtId="0" fontId="2" fillId="2" borderId="1" xfId="2" applyFill="1"/>
    <xf numFmtId="0" fontId="2" fillId="4" borderId="1" xfId="2" applyFill="1"/>
    <xf numFmtId="0" fontId="2" fillId="3" borderId="1" xfId="2" applyFill="1"/>
    <xf numFmtId="0" fontId="0" fillId="4" borderId="1" xfId="2" applyFont="1" applyFill="1"/>
    <xf numFmtId="0" fontId="0" fillId="0" borderId="1" xfId="2" applyFont="1" applyFill="1" applyAlignment="1"/>
    <xf numFmtId="0" fontId="0" fillId="3" borderId="1" xfId="2" applyFont="1" applyFill="1"/>
  </cellXfs>
  <cellStyles count="3">
    <cellStyle name="Normal" xfId="0" builtinId="0"/>
    <cellStyle name="Style 1" xfId="1" xr:uid="{92A3B314-810B-40C8-A7A8-F012C02BADA0}"/>
    <cellStyle name="Style 2" xfId="2" xr:uid="{E7A149ED-2099-4838-A8B7-D926A4712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1" zoomScale="70" zoomScaleNormal="70" workbookViewId="0">
      <selection activeCell="E32" sqref="E32"/>
    </sheetView>
  </sheetViews>
  <sheetFormatPr defaultRowHeight="13.8" x14ac:dyDescent="0.25"/>
  <cols>
    <col min="1" max="1" width="19.77734375" customWidth="1"/>
    <col min="2" max="2" width="11.88671875" customWidth="1"/>
    <col min="3" max="3" width="10.6640625" customWidth="1"/>
    <col min="4" max="4" width="12.21875" customWidth="1"/>
    <col min="5" max="5" width="12" customWidth="1"/>
    <col min="6" max="6" width="11.21875" customWidth="1"/>
    <col min="7" max="7" width="11.109375" customWidth="1"/>
    <col min="8" max="8" width="11.5546875" customWidth="1"/>
    <col min="9" max="10" width="10.77734375" customWidth="1"/>
    <col min="11" max="11" width="10.21875" customWidth="1"/>
  </cols>
  <sheetData>
    <row r="1" spans="1:9" x14ac:dyDescent="0.25">
      <c r="A1" t="s">
        <v>62</v>
      </c>
    </row>
    <row r="2" spans="1:9" x14ac:dyDescent="0.25">
      <c r="A2" t="s">
        <v>53</v>
      </c>
    </row>
    <row r="3" spans="1:9" x14ac:dyDescent="0.25">
      <c r="A3" t="s">
        <v>48</v>
      </c>
      <c r="B3" s="3">
        <v>1</v>
      </c>
    </row>
    <row r="5" spans="1:9" x14ac:dyDescent="0.25">
      <c r="A5" t="s">
        <v>49</v>
      </c>
    </row>
    <row r="7" spans="1:9" x14ac:dyDescent="0.25">
      <c r="A7" t="s">
        <v>50</v>
      </c>
      <c r="B7" s="2"/>
      <c r="C7" t="s">
        <v>13</v>
      </c>
      <c r="D7" s="4">
        <v>1.6660000000000001E-2</v>
      </c>
    </row>
    <row r="8" spans="1:9" x14ac:dyDescent="0.25">
      <c r="A8" t="s">
        <v>46</v>
      </c>
      <c r="B8" s="2"/>
      <c r="C8" t="s">
        <v>12</v>
      </c>
      <c r="D8" s="4">
        <v>1.6660000000000001E-2</v>
      </c>
    </row>
    <row r="9" spans="1:9" x14ac:dyDescent="0.25">
      <c r="A9" t="s">
        <v>47</v>
      </c>
      <c r="B9" s="2"/>
      <c r="C9" t="s">
        <v>12</v>
      </c>
      <c r="D9" s="4">
        <v>2E-3</v>
      </c>
    </row>
    <row r="10" spans="1:9" ht="14.4" thickBot="1" x14ac:dyDescent="0.3"/>
    <row r="11" spans="1:9" ht="15" thickTop="1" thickBot="1" x14ac:dyDescent="0.3">
      <c r="A11" s="10" t="s">
        <v>55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21</v>
      </c>
      <c r="I11" s="10" t="s">
        <v>20</v>
      </c>
    </row>
    <row r="12" spans="1:9" ht="15" thickTop="1" thickBot="1" x14ac:dyDescent="0.3">
      <c r="A12" s="10" t="s">
        <v>45</v>
      </c>
      <c r="B12" s="11"/>
      <c r="C12" s="11"/>
      <c r="D12" s="11"/>
      <c r="E12" s="11"/>
      <c r="F12" s="11"/>
      <c r="G12" s="11"/>
      <c r="H12" s="12">
        <v>0.68300000000000005</v>
      </c>
      <c r="I12" s="12">
        <v>6</v>
      </c>
    </row>
    <row r="13" spans="1:9" ht="15" thickTop="1" thickBo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ht="15" thickTop="1" thickBot="1" x14ac:dyDescent="0.3">
      <c r="A14" s="10" t="s">
        <v>51</v>
      </c>
      <c r="B14" s="10" t="s">
        <v>36</v>
      </c>
      <c r="C14" s="10" t="s">
        <v>25</v>
      </c>
      <c r="D14" s="10" t="s">
        <v>26</v>
      </c>
      <c r="E14" s="10" t="s">
        <v>22</v>
      </c>
      <c r="F14" s="10" t="s">
        <v>23</v>
      </c>
      <c r="G14" s="10" t="s">
        <v>24</v>
      </c>
      <c r="H14" s="10"/>
      <c r="I14" s="10"/>
    </row>
    <row r="15" spans="1:9" ht="15" thickTop="1" thickBot="1" x14ac:dyDescent="0.3">
      <c r="A15" s="10"/>
      <c r="B15" s="13" t="e">
        <f>AVERAGE(B12:G12)</f>
        <v>#DIV/0!</v>
      </c>
      <c r="C15" s="13">
        <f>TINV(1-H12,I12-1)</f>
        <v>1.1112993007774183</v>
      </c>
      <c r="D15" s="13" t="e">
        <f>_xlfn.STDEV.S(B12:G12)</f>
        <v>#DIV/0!</v>
      </c>
      <c r="E15" s="13" t="e">
        <f>C15/SQRT(I12)*D15</f>
        <v>#DIV/0!</v>
      </c>
      <c r="F15" s="13">
        <f>0.001/SQRT(3)</f>
        <v>5.773502691896258E-4</v>
      </c>
      <c r="G15" s="13" t="e">
        <f>SQRT(E15^2+F15^2)</f>
        <v>#DIV/0!</v>
      </c>
      <c r="H15" s="10"/>
      <c r="I15" s="10"/>
    </row>
    <row r="16" spans="1:9" ht="14.4" thickTop="1" x14ac:dyDescent="0.25"/>
    <row r="17" spans="1:11" x14ac:dyDescent="0.25">
      <c r="A17" t="s">
        <v>0</v>
      </c>
    </row>
    <row r="18" spans="1:11" ht="14.4" thickBot="1" x14ac:dyDescent="0.3">
      <c r="A18" t="s">
        <v>1</v>
      </c>
    </row>
    <row r="19" spans="1:11" ht="15" thickTop="1" thickBot="1" x14ac:dyDescent="0.3">
      <c r="A19" s="5" t="s">
        <v>54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27</v>
      </c>
      <c r="I19" s="5" t="s">
        <v>28</v>
      </c>
      <c r="J19" s="5" t="s">
        <v>29</v>
      </c>
      <c r="K19" s="5" t="s">
        <v>30</v>
      </c>
    </row>
    <row r="20" spans="1:11" ht="15" thickTop="1" thickBot="1" x14ac:dyDescent="0.3">
      <c r="A20" s="6" t="s">
        <v>9</v>
      </c>
      <c r="B20" s="7"/>
      <c r="C20" s="7"/>
      <c r="D20" s="7"/>
      <c r="E20" s="7"/>
      <c r="F20" s="8"/>
      <c r="G20" s="8"/>
      <c r="H20" s="8"/>
      <c r="I20" s="8"/>
      <c r="J20" s="8"/>
      <c r="K20" s="8"/>
    </row>
    <row r="21" spans="1:11" ht="15" thickTop="1" thickBot="1" x14ac:dyDescent="0.3">
      <c r="A21" s="5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" thickTop="1" thickBot="1" x14ac:dyDescent="0.3">
      <c r="A22" s="5" t="s">
        <v>11</v>
      </c>
      <c r="B22" s="9" t="e">
        <f>AVERAGE(B20:B21)</f>
        <v>#DIV/0!</v>
      </c>
      <c r="C22" s="9" t="e">
        <f>AVERAGE(C20:C21)</f>
        <v>#DIV/0!</v>
      </c>
      <c r="D22" s="9" t="e">
        <f t="shared" ref="D22:I22" si="0">AVERAGE(D20:D21)</f>
        <v>#DIV/0!</v>
      </c>
      <c r="E22" s="9" t="e">
        <f t="shared" si="0"/>
        <v>#DIV/0!</v>
      </c>
      <c r="F22" s="9" t="e">
        <f t="shared" si="0"/>
        <v>#DIV/0!</v>
      </c>
      <c r="G22" s="9" t="e">
        <f t="shared" si="0"/>
        <v>#DIV/0!</v>
      </c>
      <c r="H22" s="9" t="e">
        <f t="shared" si="0"/>
        <v>#DIV/0!</v>
      </c>
      <c r="I22" s="9" t="e">
        <f t="shared" si="0"/>
        <v>#DIV/0!</v>
      </c>
      <c r="J22" s="9" t="e">
        <f>AVERAGE(J20:J21)</f>
        <v>#DIV/0!</v>
      </c>
      <c r="K22" s="9" t="e">
        <f>AVERAGE(K20:K21)</f>
        <v>#DIV/0!</v>
      </c>
    </row>
    <row r="23" spans="1:11" ht="14.4" thickTop="1" x14ac:dyDescent="0.25"/>
    <row r="24" spans="1:11" ht="14.4" thickBot="1" x14ac:dyDescent="0.3">
      <c r="A24" s="1" t="s">
        <v>31</v>
      </c>
      <c r="B24" s="1"/>
      <c r="C24" s="1"/>
    </row>
    <row r="25" spans="1:11" ht="15" thickTop="1" thickBot="1" x14ac:dyDescent="0.3">
      <c r="A25" s="5" t="s">
        <v>2</v>
      </c>
      <c r="B25" s="6" t="s">
        <v>37</v>
      </c>
      <c r="C25" s="6" t="s">
        <v>38</v>
      </c>
      <c r="D25" s="6" t="s">
        <v>39</v>
      </c>
      <c r="E25" s="6" t="s">
        <v>40</v>
      </c>
      <c r="F25" s="6" t="s">
        <v>41</v>
      </c>
      <c r="G25" s="6" t="s">
        <v>21</v>
      </c>
      <c r="H25" s="6" t="s">
        <v>56</v>
      </c>
    </row>
    <row r="26" spans="1:11" ht="15" thickTop="1" thickBot="1" x14ac:dyDescent="0.3">
      <c r="A26" s="5" t="s">
        <v>32</v>
      </c>
      <c r="B26" s="9" t="e">
        <f>G22-B22</f>
        <v>#DIV/0!</v>
      </c>
      <c r="C26" s="9" t="e">
        <f t="shared" ref="C26:D26" si="1">H22-C22</f>
        <v>#DIV/0!</v>
      </c>
      <c r="D26" s="9" t="e">
        <f t="shared" si="1"/>
        <v>#DIV/0!</v>
      </c>
      <c r="E26" s="9" t="e">
        <f>J22-E22</f>
        <v>#DIV/0!</v>
      </c>
      <c r="F26" s="9" t="e">
        <f>K22-F22</f>
        <v>#DIV/0!</v>
      </c>
      <c r="G26" s="14">
        <v>0.68300000000000005</v>
      </c>
      <c r="H26" s="14">
        <v>5</v>
      </c>
    </row>
    <row r="27" spans="1:11" ht="15" thickTop="1" thickBot="1" x14ac:dyDescent="0.3">
      <c r="A27" s="5"/>
      <c r="B27" s="5"/>
      <c r="C27" s="5"/>
      <c r="D27" s="5"/>
      <c r="E27" s="5"/>
      <c r="F27" s="5"/>
      <c r="G27" s="5"/>
      <c r="H27" s="5"/>
    </row>
    <row r="28" spans="1:11" ht="15" thickTop="1" thickBot="1" x14ac:dyDescent="0.3">
      <c r="A28" s="5" t="s">
        <v>51</v>
      </c>
      <c r="B28" s="15" t="s">
        <v>42</v>
      </c>
      <c r="C28" s="6" t="s">
        <v>25</v>
      </c>
      <c r="D28" s="5" t="s">
        <v>26</v>
      </c>
      <c r="E28" s="5" t="s">
        <v>33</v>
      </c>
      <c r="F28" s="5" t="s">
        <v>35</v>
      </c>
      <c r="G28" s="5" t="s">
        <v>34</v>
      </c>
      <c r="H28" s="5"/>
    </row>
    <row r="29" spans="1:11" ht="15" thickTop="1" thickBot="1" x14ac:dyDescent="0.3">
      <c r="A29" s="5"/>
      <c r="B29" s="9" t="e">
        <f>AVERAGE(B26:F26)</f>
        <v>#DIV/0!</v>
      </c>
      <c r="C29" s="16">
        <f>TINV(1-G26,H26-1)</f>
        <v>1.142464978621401</v>
      </c>
      <c r="D29" s="16" t="e">
        <f>_xlfn.STDEV.S(B26:F26)</f>
        <v>#DIV/0!</v>
      </c>
      <c r="E29" s="16" t="e">
        <f>C29/SQRT(I12)*D29</f>
        <v>#DIV/0!</v>
      </c>
      <c r="F29" s="16">
        <v>5.7735000000000002E-4</v>
      </c>
      <c r="G29" s="16" t="e">
        <f>SQRT(E29^2+F29^2)</f>
        <v>#DIV/0!</v>
      </c>
      <c r="H29" s="5"/>
    </row>
    <row r="30" spans="1:11" ht="14.4" thickTop="1" x14ac:dyDescent="0.25"/>
    <row r="31" spans="1:11" ht="14.4" thickBot="1" x14ac:dyDescent="0.3">
      <c r="A31" t="s">
        <v>57</v>
      </c>
    </row>
    <row r="32" spans="1:11" ht="15" thickTop="1" thickBot="1" x14ac:dyDescent="0.3">
      <c r="A32" s="5" t="s">
        <v>51</v>
      </c>
      <c r="B32" s="5" t="s">
        <v>44</v>
      </c>
      <c r="C32" s="5"/>
      <c r="D32" s="5" t="s">
        <v>43</v>
      </c>
    </row>
    <row r="33" spans="1:4" ht="15" thickTop="1" thickBot="1" x14ac:dyDescent="0.3">
      <c r="A33" s="5" t="s">
        <v>61</v>
      </c>
      <c r="B33" s="16" t="e">
        <f>(32*5*B3*9.8*B7/100*B8/100)/(3.14*B9/100*(B15/1000)^2*B29/100)</f>
        <v>#DIV/0!</v>
      </c>
      <c r="C33" s="5" t="s">
        <v>13</v>
      </c>
      <c r="D33" s="16" t="e">
        <f>SQRT((G29/B29)^2+(2*G15/B15)^2+(D7/B7)^2+(D8/B8)^2+(D9/B9)^2)*B33</f>
        <v>#DIV/0!</v>
      </c>
    </row>
    <row r="34" spans="1:4" ht="14.4" thickTop="1" x14ac:dyDescent="0.25"/>
    <row r="35" spans="1:4" x14ac:dyDescent="0.25">
      <c r="A35" t="s">
        <v>58</v>
      </c>
    </row>
    <row r="36" spans="1:4" x14ac:dyDescent="0.25">
      <c r="A36" t="s">
        <v>59</v>
      </c>
    </row>
    <row r="37" spans="1:4" x14ac:dyDescent="0.25">
      <c r="A37" t="s">
        <v>52</v>
      </c>
    </row>
    <row r="38" spans="1:4" x14ac:dyDescent="0.25">
      <c r="A38" t="s">
        <v>60</v>
      </c>
    </row>
    <row r="40" spans="1:4" x14ac:dyDescent="0.25">
      <c r="A40" t="s">
        <v>63</v>
      </c>
    </row>
    <row r="41" spans="1:4" x14ac:dyDescent="0.25">
      <c r="A4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</dc:creator>
  <cp:lastModifiedBy>Galen Li</cp:lastModifiedBy>
  <dcterms:created xsi:type="dcterms:W3CDTF">2015-06-05T18:19:34Z</dcterms:created>
  <dcterms:modified xsi:type="dcterms:W3CDTF">2023-03-12T11:11:17Z</dcterms:modified>
</cp:coreProperties>
</file>