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CB21A8E4-4B6B-440C-B8AE-29C29396E68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0" i="1" l="1"/>
  <c r="C57" i="1"/>
  <c r="K23" i="1"/>
  <c r="K29" i="1"/>
  <c r="K27" i="1"/>
  <c r="K25" i="1"/>
  <c r="K21" i="1"/>
  <c r="K9" i="1"/>
  <c r="K5" i="1"/>
  <c r="K15" i="1"/>
  <c r="K7" i="1"/>
  <c r="C15" i="1"/>
  <c r="C63" i="1"/>
  <c r="C54" i="1"/>
  <c r="C51" i="1"/>
  <c r="C48" i="1"/>
  <c r="C45" i="1"/>
  <c r="C42" i="1"/>
  <c r="C39" i="1"/>
  <c r="C36" i="1"/>
  <c r="C33" i="1"/>
  <c r="C30" i="1"/>
  <c r="C27" i="1"/>
  <c r="C24" i="1"/>
  <c r="C21" i="1"/>
  <c r="C18" i="1"/>
  <c r="K12" i="1"/>
  <c r="K18" i="1"/>
</calcChain>
</file>

<file path=xl/sharedStrings.xml><?xml version="1.0" encoding="utf-8"?>
<sst xmlns="http://schemas.openxmlformats.org/spreadsheetml/2006/main" count="140" uniqueCount="88">
  <si>
    <t>Закон</t>
  </si>
  <si>
    <t>Бойля-Мариота</t>
  </si>
  <si>
    <t>Гей-Люссака</t>
  </si>
  <si>
    <t>Шарля</t>
  </si>
  <si>
    <t>Формулы</t>
  </si>
  <si>
    <t>P = 1/V                         P * V = const                     (t=const)</t>
  </si>
  <si>
    <t>P/T = const                  (m = const, V = const)</t>
  </si>
  <si>
    <t>Уравнение Менделеева-Клапейрона</t>
  </si>
  <si>
    <r>
      <t>pV = (М/m)RT            pV = N</t>
    </r>
    <r>
      <rPr>
        <b/>
        <sz val="8"/>
        <color theme="1"/>
        <rFont val="Calibri"/>
        <family val="2"/>
        <charset val="204"/>
        <scheme val="minor"/>
      </rPr>
      <t>А</t>
    </r>
    <r>
      <rPr>
        <b/>
        <sz val="11"/>
        <color theme="1"/>
        <rFont val="Calibri"/>
        <family val="2"/>
        <charset val="204"/>
        <scheme val="minor"/>
      </rPr>
      <t>kT</t>
    </r>
  </si>
  <si>
    <t>Постоянные</t>
  </si>
  <si>
    <r>
      <t xml:space="preserve">k — постоянная Больцмана                  </t>
    </r>
    <r>
      <rPr>
        <b/>
        <sz val="11"/>
        <color rgb="FF000000"/>
        <rFont val="Calibri"/>
        <family val="2"/>
        <charset val="204"/>
        <scheme val="minor"/>
      </rPr>
      <t xml:space="preserve"> k = 1,38 * 10^-23</t>
    </r>
  </si>
  <si>
    <t>Система СИ</t>
  </si>
  <si>
    <t>P = Па                           V = м^3                       T = K(кельвины)                 t = °C                            M = кг                                     m = кг/моль</t>
  </si>
  <si>
    <t>Перевод в Систему СИ</t>
  </si>
  <si>
    <r>
      <t>P</t>
    </r>
    <r>
      <rPr>
        <sz val="8"/>
        <color rgb="FF000000"/>
        <rFont val="Calibri"/>
        <family val="2"/>
        <charset val="204"/>
        <scheme val="minor"/>
      </rPr>
      <t>атм</t>
    </r>
    <r>
      <rPr>
        <sz val="11"/>
        <color rgb="FF000000"/>
        <rFont val="Calibri"/>
        <family val="2"/>
        <charset val="204"/>
        <scheme val="minor"/>
      </rPr>
      <t xml:space="preserve"> — Атмосферное давление                                  </t>
    </r>
    <r>
      <rPr>
        <b/>
        <sz val="11"/>
        <color rgb="FF000000"/>
        <rFont val="Calibri"/>
        <family val="2"/>
        <charset val="204"/>
        <scheme val="minor"/>
      </rPr>
      <t xml:space="preserve"> P</t>
    </r>
    <r>
      <rPr>
        <b/>
        <sz val="8"/>
        <color rgb="FF000000"/>
        <rFont val="Calibri"/>
        <family val="2"/>
        <charset val="204"/>
        <scheme val="minor"/>
      </rPr>
      <t>атм</t>
    </r>
    <r>
      <rPr>
        <b/>
        <sz val="11"/>
        <color rgb="FF000000"/>
        <rFont val="Calibri"/>
        <family val="2"/>
        <charset val="204"/>
        <scheme val="minor"/>
      </rPr>
      <t xml:space="preserve"> = 10^5 па</t>
    </r>
  </si>
  <si>
    <t xml:space="preserve">P = </t>
  </si>
  <si>
    <t>мм Рт. Ст.</t>
  </si>
  <si>
    <t>Па</t>
  </si>
  <si>
    <t xml:space="preserve">V = </t>
  </si>
  <si>
    <t>V = Литра =&gt; м^3</t>
  </si>
  <si>
    <t>Литр</t>
  </si>
  <si>
    <t>м^3</t>
  </si>
  <si>
    <t xml:space="preserve">t = </t>
  </si>
  <si>
    <t>Кельвин</t>
  </si>
  <si>
    <t>°C</t>
  </si>
  <si>
    <t>T = °C =&gt; Кельвин</t>
  </si>
  <si>
    <t>M = пуды, гр, мг, т, ц =&gt; кг</t>
  </si>
  <si>
    <t xml:space="preserve">T = </t>
  </si>
  <si>
    <t xml:space="preserve">M = </t>
  </si>
  <si>
    <t>пуды</t>
  </si>
  <si>
    <t>кг</t>
  </si>
  <si>
    <t>гр</t>
  </si>
  <si>
    <t>мг</t>
  </si>
  <si>
    <t>Т</t>
  </si>
  <si>
    <t>ц</t>
  </si>
  <si>
    <r>
      <t xml:space="preserve">R — универсальная газовая постоянная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         R = 8,31 Дж/(моль.К)</t>
    </r>
  </si>
  <si>
    <r>
      <t>N</t>
    </r>
    <r>
      <rPr>
        <sz val="8"/>
        <color rgb="FF000000"/>
        <rFont val="Calibri"/>
        <family val="2"/>
        <charset val="204"/>
        <scheme val="minor"/>
      </rPr>
      <t xml:space="preserve">А — </t>
    </r>
    <r>
      <rPr>
        <sz val="11"/>
        <color rgb="FF000000"/>
        <rFont val="Calibri"/>
        <family val="2"/>
        <charset val="204"/>
        <scheme val="minor"/>
      </rPr>
      <t xml:space="preserve">число Авогадро                                                    </t>
    </r>
    <r>
      <rPr>
        <b/>
        <sz val="11"/>
        <color rgb="FF000000"/>
        <rFont val="Calibri"/>
        <family val="2"/>
        <charset val="204"/>
        <scheme val="minor"/>
      </rPr>
      <t>N</t>
    </r>
    <r>
      <rPr>
        <b/>
        <sz val="8"/>
        <color rgb="FF000000"/>
        <rFont val="Calibri"/>
        <family val="2"/>
        <charset val="204"/>
        <scheme val="minor"/>
      </rPr>
      <t>A</t>
    </r>
    <r>
      <rPr>
        <b/>
        <sz val="11"/>
        <color rgb="FF000000"/>
        <rFont val="Calibri"/>
        <family val="2"/>
        <charset val="204"/>
        <scheme val="minor"/>
      </rPr>
      <t xml:space="preserve"> = 6,02 * 10^23 1/моль</t>
    </r>
  </si>
  <si>
    <t>P = 1/V (t=const)</t>
  </si>
  <si>
    <t>P=</t>
  </si>
  <si>
    <t>V =</t>
  </si>
  <si>
    <t>V = 1/P (t=const)</t>
  </si>
  <si>
    <t>P =</t>
  </si>
  <si>
    <t>V=</t>
  </si>
  <si>
    <r>
      <t>V</t>
    </r>
    <r>
      <rPr>
        <b/>
        <sz val="8"/>
        <color theme="1"/>
        <rFont val="Calibri"/>
        <family val="2"/>
        <charset val="204"/>
        <scheme val="minor"/>
      </rPr>
      <t>1</t>
    </r>
    <r>
      <rPr>
        <b/>
        <sz val="14"/>
        <color theme="1"/>
        <rFont val="Calibri"/>
        <family val="2"/>
        <charset val="204"/>
        <scheme val="minor"/>
      </rPr>
      <t xml:space="preserve"> = T</t>
    </r>
    <r>
      <rPr>
        <b/>
        <sz val="8"/>
        <color theme="1"/>
        <rFont val="Calibri"/>
        <family val="2"/>
        <charset val="204"/>
        <scheme val="minor"/>
      </rPr>
      <t>1</t>
    </r>
    <r>
      <rPr>
        <b/>
        <sz val="14"/>
        <color theme="1"/>
        <rFont val="Calibri"/>
        <family val="2"/>
        <charset val="204"/>
        <scheme val="minor"/>
      </rPr>
      <t>*V</t>
    </r>
    <r>
      <rPr>
        <b/>
        <sz val="8"/>
        <color theme="1"/>
        <rFont val="Calibri"/>
        <family val="2"/>
        <charset val="204"/>
        <scheme val="minor"/>
      </rPr>
      <t>2</t>
    </r>
    <r>
      <rPr>
        <b/>
        <sz val="14"/>
        <color theme="1"/>
        <rFont val="Calibri"/>
        <family val="2"/>
        <charset val="204"/>
        <scheme val="minor"/>
      </rPr>
      <t>/T</t>
    </r>
    <r>
      <rPr>
        <b/>
        <sz val="8"/>
        <color theme="1"/>
        <rFont val="Calibri"/>
        <family val="2"/>
        <charset val="204"/>
        <scheme val="minor"/>
      </rPr>
      <t>2</t>
    </r>
    <r>
      <rPr>
        <b/>
        <sz val="14"/>
        <color theme="1"/>
        <rFont val="Calibri"/>
        <family val="2"/>
        <charset val="204"/>
        <scheme val="minor"/>
      </rPr>
      <t xml:space="preserve"> (P=const)</t>
    </r>
  </si>
  <si>
    <r>
      <t>T</t>
    </r>
    <r>
      <rPr>
        <b/>
        <sz val="8"/>
        <color theme="1"/>
        <rFont val="Calibri"/>
        <family val="2"/>
        <charset val="204"/>
        <scheme val="minor"/>
      </rPr>
      <t>1</t>
    </r>
    <r>
      <rPr>
        <b/>
        <sz val="11"/>
        <color theme="1"/>
        <rFont val="Calibri"/>
        <family val="2"/>
        <charset val="204"/>
        <scheme val="minor"/>
      </rPr>
      <t xml:space="preserve"> =</t>
    </r>
  </si>
  <si>
    <r>
      <t>V</t>
    </r>
    <r>
      <rPr>
        <b/>
        <sz val="8"/>
        <color theme="1"/>
        <rFont val="Calibri"/>
        <family val="2"/>
        <charset val="204"/>
        <scheme val="minor"/>
      </rPr>
      <t>2</t>
    </r>
  </si>
  <si>
    <r>
      <t>T</t>
    </r>
    <r>
      <rPr>
        <b/>
        <sz val="8"/>
        <color theme="1"/>
        <rFont val="Calibri"/>
        <family val="2"/>
        <charset val="204"/>
        <scheme val="minor"/>
      </rPr>
      <t>2</t>
    </r>
    <r>
      <rPr>
        <b/>
        <sz val="11"/>
        <color theme="1"/>
        <rFont val="Calibri"/>
        <family val="2"/>
        <charset val="204"/>
        <scheme val="minor"/>
      </rPr>
      <t xml:space="preserve"> =</t>
    </r>
  </si>
  <si>
    <r>
      <t>V</t>
    </r>
    <r>
      <rPr>
        <b/>
        <sz val="8"/>
        <color theme="1"/>
        <rFont val="Calibri"/>
        <family val="2"/>
        <charset val="204"/>
        <scheme val="minor"/>
      </rPr>
      <t>2</t>
    </r>
    <r>
      <rPr>
        <b/>
        <sz val="14"/>
        <color theme="1"/>
        <rFont val="Calibri"/>
        <family val="2"/>
        <charset val="204"/>
        <scheme val="minor"/>
      </rPr>
      <t xml:space="preserve"> = T</t>
    </r>
    <r>
      <rPr>
        <b/>
        <sz val="8"/>
        <color theme="1"/>
        <rFont val="Calibri"/>
        <family val="2"/>
        <charset val="204"/>
        <scheme val="minor"/>
      </rPr>
      <t>2</t>
    </r>
    <r>
      <rPr>
        <b/>
        <sz val="14"/>
        <color theme="1"/>
        <rFont val="Calibri"/>
        <family val="2"/>
        <charset val="204"/>
        <scheme val="minor"/>
      </rPr>
      <t>*V</t>
    </r>
    <r>
      <rPr>
        <b/>
        <sz val="8"/>
        <color theme="1"/>
        <rFont val="Calibri"/>
        <family val="2"/>
        <charset val="204"/>
        <scheme val="minor"/>
      </rPr>
      <t>1</t>
    </r>
    <r>
      <rPr>
        <b/>
        <sz val="14"/>
        <color theme="1"/>
        <rFont val="Calibri"/>
        <family val="2"/>
        <charset val="204"/>
        <scheme val="minor"/>
      </rPr>
      <t>/T</t>
    </r>
    <r>
      <rPr>
        <b/>
        <sz val="8"/>
        <color theme="1"/>
        <rFont val="Calibri"/>
        <family val="2"/>
        <charset val="204"/>
        <scheme val="minor"/>
      </rPr>
      <t>1</t>
    </r>
    <r>
      <rPr>
        <b/>
        <sz val="14"/>
        <color theme="1"/>
        <rFont val="Calibri"/>
        <family val="2"/>
        <charset val="204"/>
        <scheme val="minor"/>
      </rPr>
      <t xml:space="preserve"> (P=const)</t>
    </r>
  </si>
  <si>
    <r>
      <t>V</t>
    </r>
    <r>
      <rPr>
        <b/>
        <sz val="8"/>
        <color theme="1"/>
        <rFont val="Calibri"/>
        <family val="2"/>
        <charset val="204"/>
        <scheme val="minor"/>
      </rPr>
      <t>1</t>
    </r>
  </si>
  <si>
    <r>
      <t>T</t>
    </r>
    <r>
      <rPr>
        <b/>
        <sz val="8"/>
        <color theme="1"/>
        <rFont val="Calibri"/>
        <family val="2"/>
        <charset val="204"/>
        <scheme val="minor"/>
      </rPr>
      <t>1</t>
    </r>
    <r>
      <rPr>
        <b/>
        <sz val="14"/>
        <color theme="1"/>
        <rFont val="Calibri"/>
        <family val="2"/>
        <charset val="204"/>
        <scheme val="minor"/>
      </rPr>
      <t xml:space="preserve"> = T</t>
    </r>
    <r>
      <rPr>
        <b/>
        <sz val="8"/>
        <color theme="1"/>
        <rFont val="Calibri"/>
        <family val="2"/>
        <charset val="204"/>
        <scheme val="minor"/>
      </rPr>
      <t>2</t>
    </r>
    <r>
      <rPr>
        <b/>
        <sz val="14"/>
        <color theme="1"/>
        <rFont val="Calibri"/>
        <family val="2"/>
        <charset val="204"/>
        <scheme val="minor"/>
      </rPr>
      <t>*V</t>
    </r>
    <r>
      <rPr>
        <b/>
        <sz val="8"/>
        <color theme="1"/>
        <rFont val="Calibri"/>
        <family val="2"/>
        <charset val="204"/>
        <scheme val="minor"/>
      </rPr>
      <t>1</t>
    </r>
    <r>
      <rPr>
        <b/>
        <sz val="14"/>
        <color theme="1"/>
        <rFont val="Calibri"/>
        <family val="2"/>
        <charset val="204"/>
        <scheme val="minor"/>
      </rPr>
      <t>/V</t>
    </r>
    <r>
      <rPr>
        <b/>
        <sz val="8"/>
        <color theme="1"/>
        <rFont val="Calibri"/>
        <family val="2"/>
        <charset val="204"/>
        <scheme val="minor"/>
      </rPr>
      <t>2</t>
    </r>
    <r>
      <rPr>
        <b/>
        <sz val="14"/>
        <color theme="1"/>
        <rFont val="Calibri"/>
        <family val="2"/>
        <charset val="204"/>
        <scheme val="minor"/>
      </rPr>
      <t xml:space="preserve"> (P=const)</t>
    </r>
  </si>
  <si>
    <r>
      <t>V</t>
    </r>
    <r>
      <rPr>
        <b/>
        <sz val="8"/>
        <color theme="1"/>
        <rFont val="Calibri"/>
        <family val="2"/>
        <charset val="204"/>
        <scheme val="minor"/>
      </rPr>
      <t>2</t>
    </r>
    <r>
      <rPr>
        <b/>
        <sz val="11"/>
        <color theme="1"/>
        <rFont val="Calibri"/>
        <family val="2"/>
        <charset val="204"/>
        <scheme val="minor"/>
      </rPr>
      <t xml:space="preserve"> =</t>
    </r>
  </si>
  <si>
    <r>
      <t>T</t>
    </r>
    <r>
      <rPr>
        <b/>
        <sz val="8"/>
        <color theme="1"/>
        <rFont val="Calibri"/>
        <family val="2"/>
        <charset val="204"/>
        <scheme val="minor"/>
      </rPr>
      <t>2</t>
    </r>
    <r>
      <rPr>
        <b/>
        <sz val="14"/>
        <color theme="1"/>
        <rFont val="Calibri"/>
        <family val="2"/>
        <charset val="204"/>
        <scheme val="minor"/>
      </rPr>
      <t xml:space="preserve"> = T</t>
    </r>
    <r>
      <rPr>
        <b/>
        <sz val="8"/>
        <color theme="1"/>
        <rFont val="Calibri"/>
        <family val="2"/>
        <charset val="204"/>
        <scheme val="minor"/>
      </rPr>
      <t>1</t>
    </r>
    <r>
      <rPr>
        <b/>
        <sz val="14"/>
        <color theme="1"/>
        <rFont val="Calibri"/>
        <family val="2"/>
        <charset val="204"/>
        <scheme val="minor"/>
      </rPr>
      <t>*V</t>
    </r>
    <r>
      <rPr>
        <b/>
        <sz val="8"/>
        <color theme="1"/>
        <rFont val="Calibri"/>
        <family val="2"/>
        <charset val="204"/>
        <scheme val="minor"/>
      </rPr>
      <t>2</t>
    </r>
    <r>
      <rPr>
        <b/>
        <sz val="14"/>
        <color theme="1"/>
        <rFont val="Calibri"/>
        <family val="2"/>
        <charset val="204"/>
        <scheme val="minor"/>
      </rPr>
      <t>/V</t>
    </r>
    <r>
      <rPr>
        <b/>
        <sz val="8"/>
        <color theme="1"/>
        <rFont val="Calibri"/>
        <family val="2"/>
        <charset val="204"/>
        <scheme val="minor"/>
      </rPr>
      <t>1</t>
    </r>
    <r>
      <rPr>
        <b/>
        <sz val="14"/>
        <color theme="1"/>
        <rFont val="Calibri"/>
        <family val="2"/>
        <charset val="204"/>
        <scheme val="minor"/>
      </rPr>
      <t xml:space="preserve"> (P=const)</t>
    </r>
  </si>
  <si>
    <r>
      <t>V</t>
    </r>
    <r>
      <rPr>
        <b/>
        <sz val="8"/>
        <color theme="1"/>
        <rFont val="Calibri"/>
        <family val="2"/>
        <charset val="204"/>
        <scheme val="minor"/>
      </rPr>
      <t>1</t>
    </r>
    <r>
      <rPr>
        <b/>
        <sz val="11"/>
        <color theme="1"/>
        <rFont val="Calibri"/>
        <family val="2"/>
        <charset val="204"/>
        <scheme val="minor"/>
      </rPr>
      <t xml:space="preserve"> =</t>
    </r>
  </si>
  <si>
    <r>
      <t>V</t>
    </r>
    <r>
      <rPr>
        <b/>
        <sz val="8"/>
        <color theme="1"/>
        <rFont val="Calibri"/>
        <family val="2"/>
        <charset val="204"/>
        <scheme val="minor"/>
      </rPr>
      <t>1</t>
    </r>
    <r>
      <rPr>
        <b/>
        <sz val="11"/>
        <color theme="1"/>
        <rFont val="Calibri"/>
        <family val="2"/>
        <charset val="204"/>
        <scheme val="minor"/>
      </rPr>
      <t>=</t>
    </r>
  </si>
  <si>
    <r>
      <t>V</t>
    </r>
    <r>
      <rPr>
        <b/>
        <sz val="8"/>
        <color theme="1"/>
        <rFont val="Calibri"/>
        <family val="2"/>
        <charset val="204"/>
        <scheme val="minor"/>
      </rPr>
      <t>2</t>
    </r>
    <r>
      <rPr>
        <b/>
        <sz val="11"/>
        <color theme="1"/>
        <rFont val="Calibri"/>
        <family val="2"/>
        <charset val="204"/>
        <scheme val="minor"/>
      </rPr>
      <t>=</t>
    </r>
  </si>
  <si>
    <r>
      <rPr>
        <b/>
        <sz val="8"/>
        <color theme="1"/>
        <rFont val="Calibri"/>
        <family val="2"/>
        <charset val="204"/>
        <scheme val="minor"/>
      </rPr>
      <t>T1</t>
    </r>
    <r>
      <rPr>
        <b/>
        <sz val="11"/>
        <color theme="1"/>
        <rFont val="Calibri"/>
        <family val="2"/>
        <charset val="204"/>
        <scheme val="minor"/>
      </rPr>
      <t>=</t>
    </r>
  </si>
  <si>
    <r>
      <t>T</t>
    </r>
    <r>
      <rPr>
        <b/>
        <sz val="8"/>
        <color theme="1"/>
        <rFont val="Calibri"/>
        <family val="2"/>
        <charset val="204"/>
        <scheme val="minor"/>
      </rPr>
      <t>2</t>
    </r>
    <r>
      <rPr>
        <b/>
        <sz val="11"/>
        <color theme="1"/>
        <rFont val="Calibri"/>
        <family val="2"/>
        <charset val="204"/>
        <scheme val="minor"/>
      </rPr>
      <t>=</t>
    </r>
  </si>
  <si>
    <t>α = 1/T</t>
  </si>
  <si>
    <t>T =</t>
  </si>
  <si>
    <t>α=</t>
  </si>
  <si>
    <r>
      <t>V</t>
    </r>
    <r>
      <rPr>
        <b/>
        <sz val="8"/>
        <color theme="1"/>
        <rFont val="Calibri"/>
        <family val="2"/>
        <charset val="204"/>
        <scheme val="minor"/>
      </rPr>
      <t>0</t>
    </r>
    <r>
      <rPr>
        <b/>
        <sz val="11"/>
        <color theme="1"/>
        <rFont val="Calibri"/>
        <family val="2"/>
        <charset val="204"/>
        <scheme val="minor"/>
      </rPr>
      <t xml:space="preserve"> =</t>
    </r>
  </si>
  <si>
    <t>α =</t>
  </si>
  <si>
    <t>Δt =</t>
  </si>
  <si>
    <r>
      <t>V</t>
    </r>
    <r>
      <rPr>
        <b/>
        <sz val="11"/>
        <color theme="1"/>
        <rFont val="Calibri"/>
        <family val="2"/>
        <charset val="204"/>
        <scheme val="minor"/>
      </rPr>
      <t>=</t>
    </r>
  </si>
  <si>
    <r>
      <t>V</t>
    </r>
    <r>
      <rPr>
        <b/>
        <sz val="8"/>
        <color theme="1"/>
        <rFont val="Calibri"/>
        <family val="2"/>
        <charset val="204"/>
        <scheme val="minor"/>
      </rPr>
      <t>0</t>
    </r>
    <r>
      <rPr>
        <b/>
        <sz val="11"/>
        <color theme="1"/>
        <rFont val="Calibri"/>
        <family val="2"/>
        <charset val="204"/>
        <scheme val="minor"/>
      </rPr>
      <t>=</t>
    </r>
  </si>
  <si>
    <r>
      <t>V</t>
    </r>
    <r>
      <rPr>
        <b/>
        <sz val="11"/>
        <color theme="1"/>
        <rFont val="Calibri"/>
        <family val="2"/>
        <charset val="204"/>
        <scheme val="minor"/>
      </rPr>
      <t xml:space="preserve"> =</t>
    </r>
  </si>
  <si>
    <r>
      <t>V = V</t>
    </r>
    <r>
      <rPr>
        <b/>
        <sz val="8"/>
        <color theme="1"/>
        <rFont val="Calibri"/>
        <family val="2"/>
        <charset val="204"/>
        <scheme val="minor"/>
      </rPr>
      <t>0</t>
    </r>
    <r>
      <rPr>
        <b/>
        <sz val="14"/>
        <color theme="1"/>
        <rFont val="Calibri"/>
        <family val="2"/>
        <charset val="204"/>
        <scheme val="minor"/>
      </rPr>
      <t>(1 + α*Δt)</t>
    </r>
  </si>
  <si>
    <r>
      <t>V</t>
    </r>
    <r>
      <rPr>
        <b/>
        <sz val="8"/>
        <color theme="1"/>
        <rFont val="Calibri"/>
        <family val="2"/>
        <charset val="204"/>
        <scheme val="minor"/>
      </rPr>
      <t>0</t>
    </r>
    <r>
      <rPr>
        <b/>
        <sz val="14"/>
        <color theme="1"/>
        <rFont val="Calibri"/>
        <family val="2"/>
        <charset val="204"/>
        <scheme val="minor"/>
      </rPr>
      <t xml:space="preserve"> = V/(1 + α*Δt)</t>
    </r>
  </si>
  <si>
    <r>
      <t>V1/V2 = T1/T2                     (P = const)                      V = V</t>
    </r>
    <r>
      <rPr>
        <b/>
        <sz val="8"/>
        <color rgb="FF000000"/>
        <rFont val="Calibri"/>
        <family val="2"/>
        <charset val="204"/>
        <scheme val="minor"/>
      </rPr>
      <t>0</t>
    </r>
    <r>
      <rPr>
        <b/>
        <sz val="11"/>
        <color rgb="FF000000"/>
        <rFont val="Calibri"/>
        <family val="2"/>
        <charset val="204"/>
        <scheme val="minor"/>
      </rPr>
      <t>(1 + α*Δt)                                 α = 1/T</t>
    </r>
  </si>
  <si>
    <r>
      <t>Δt = V-V</t>
    </r>
    <r>
      <rPr>
        <b/>
        <sz val="8"/>
        <color theme="1"/>
        <rFont val="Calibri"/>
        <family val="2"/>
        <charset val="204"/>
        <scheme val="minor"/>
      </rPr>
      <t>0</t>
    </r>
    <r>
      <rPr>
        <b/>
        <sz val="14"/>
        <color theme="1"/>
        <rFont val="Calibri"/>
        <family val="2"/>
        <charset val="204"/>
        <scheme val="minor"/>
      </rPr>
      <t>/α*V</t>
    </r>
    <r>
      <rPr>
        <b/>
        <sz val="8"/>
        <color theme="1"/>
        <rFont val="Calibri"/>
        <family val="2"/>
        <charset val="204"/>
        <scheme val="minor"/>
      </rPr>
      <t>0</t>
    </r>
  </si>
  <si>
    <t>Δt=</t>
  </si>
  <si>
    <t>P = ((М/m)RT)/V</t>
  </si>
  <si>
    <t>M =</t>
  </si>
  <si>
    <t>m =</t>
  </si>
  <si>
    <t>R =</t>
  </si>
  <si>
    <t>V = ((М/m)RT)/P</t>
  </si>
  <si>
    <t>ν = M/m</t>
  </si>
  <si>
    <t>ν=</t>
  </si>
  <si>
    <t>ν = (P*V)/(R*T)</t>
  </si>
  <si>
    <t>ν =</t>
  </si>
  <si>
    <t>M = (P*V*m)/(R*T)</t>
  </si>
  <si>
    <t>m = (R*T*M)/(P*V)</t>
  </si>
  <si>
    <t>T = (P*V)/(M/m*R)</t>
  </si>
  <si>
    <t>МПа</t>
  </si>
  <si>
    <t>P = миллиметр ртутного столба,МПа,Кгс/см^2=&gt; Па</t>
  </si>
  <si>
    <t>Кгс/см^2</t>
  </si>
  <si>
    <t>Автор: Никитенко Никита Александрович               Github: Github.com/2KIRAT3</t>
  </si>
  <si>
    <t>t = Кельвин =&gt; 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</si>
</sst>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b/>
      <sz val="8"/>
      <color rgb="FF000000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8"/>
      <color rgb="FF00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3" borderId="2" xfId="0" applyFill="1" applyBorder="1" applyAlignment="1">
      <alignment horizontal="left" vertical="top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left" vertical="top" wrapText="1"/>
    </xf>
    <xf numFmtId="0" fontId="1" fillId="3" borderId="1" xfId="0" applyFont="1" applyFill="1" applyBorder="1"/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 applyProtection="1">
      <alignment horizontal="center" vertical="center"/>
      <protection locked="0"/>
    </xf>
    <xf numFmtId="0" fontId="1" fillId="3" borderId="2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right"/>
    </xf>
    <xf numFmtId="0" fontId="0" fillId="4" borderId="1" xfId="0" applyFill="1" applyBorder="1" applyAlignment="1">
      <alignment horizontal="left"/>
    </xf>
    <xf numFmtId="0" fontId="1" fillId="3" borderId="1" xfId="0" applyFont="1" applyFill="1" applyBorder="1" applyAlignment="1">
      <alignment horizontal="right" vertical="center" wrapText="1"/>
    </xf>
    <xf numFmtId="0" fontId="0" fillId="6" borderId="0" xfId="0" applyFill="1"/>
    <xf numFmtId="0" fontId="0" fillId="6" borderId="0" xfId="0" applyFill="1" applyAlignment="1">
      <alignment horizontal="center"/>
    </xf>
    <xf numFmtId="0" fontId="8" fillId="6" borderId="0" xfId="0" applyFont="1" applyFill="1" applyAlignment="1">
      <alignment vertical="center" wrapText="1"/>
    </xf>
    <xf numFmtId="0" fontId="1" fillId="6" borderId="0" xfId="0" applyFont="1" applyFill="1" applyAlignment="1">
      <alignment horizontal="right" vertical="center" wrapText="1"/>
    </xf>
    <xf numFmtId="0" fontId="1" fillId="3" borderId="2" xfId="0" applyFont="1" applyFill="1" applyBorder="1"/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2" fillId="2" borderId="1" xfId="0" applyFont="1" applyFill="1" applyBorder="1"/>
    <xf numFmtId="0" fontId="1" fillId="3" borderId="5" xfId="0" applyFont="1" applyFill="1" applyBorder="1" applyAlignment="1">
      <alignment horizontal="right" vertical="center"/>
    </xf>
    <xf numFmtId="0" fontId="1" fillId="3" borderId="9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right" vertical="center"/>
    </xf>
    <xf numFmtId="0" fontId="3" fillId="3" borderId="6" xfId="0" applyFont="1" applyFill="1" applyBorder="1" applyAlignment="1">
      <alignment horizontal="center" vertical="top" wrapText="1"/>
    </xf>
    <xf numFmtId="0" fontId="3" fillId="3" borderId="8" xfId="0" applyFont="1" applyFill="1" applyBorder="1" applyAlignment="1">
      <alignment horizontal="center" vertical="top" wrapText="1"/>
    </xf>
    <xf numFmtId="0" fontId="3" fillId="3" borderId="7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3" borderId="5" xfId="0" applyFill="1" applyBorder="1" applyAlignment="1">
      <alignment horizontal="center" vertical="top" wrapText="1"/>
    </xf>
    <xf numFmtId="0" fontId="0" fillId="3" borderId="9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6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  <xf numFmtId="0" fontId="1" fillId="3" borderId="11" xfId="0" applyFont="1" applyFill="1" applyBorder="1" applyAlignment="1">
      <alignment horizontal="right" vertical="center"/>
    </xf>
    <xf numFmtId="0" fontId="1" fillId="3" borderId="13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right" vertical="center"/>
    </xf>
    <xf numFmtId="0" fontId="3" fillId="3" borderId="11" xfId="0" applyFont="1" applyFill="1" applyBorder="1" applyAlignment="1">
      <alignment horizontal="center" vertical="top" wrapText="1"/>
    </xf>
    <xf numFmtId="0" fontId="3" fillId="3" borderId="10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center" vertical="top" wrapText="1"/>
    </xf>
    <xf numFmtId="0" fontId="3" fillId="3" borderId="14" xfId="0" applyFont="1" applyFill="1" applyBorder="1" applyAlignment="1">
      <alignment horizontal="center" vertical="top" wrapText="1"/>
    </xf>
    <xf numFmtId="0" fontId="3" fillId="3" borderId="12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vertical="top" wrapText="1"/>
    </xf>
    <xf numFmtId="0" fontId="0" fillId="3" borderId="5" xfId="0" applyFill="1" applyBorder="1" applyAlignment="1">
      <alignment horizontal="left" vertical="top"/>
    </xf>
    <xf numFmtId="0" fontId="0" fillId="3" borderId="9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4" fillId="3" borderId="5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3" borderId="5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1" fillId="6" borderId="13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64"/>
  <sheetViews>
    <sheetView tabSelected="1" topLeftCell="A48" zoomScale="90" zoomScaleNormal="90" workbookViewId="0">
      <selection activeCell="C63" sqref="C63:L63"/>
    </sheetView>
  </sheetViews>
  <sheetFormatPr defaultRowHeight="15" x14ac:dyDescent="0.25"/>
  <cols>
    <col min="1" max="1" width="3.7109375" customWidth="1"/>
    <col min="2" max="2" width="29.28515625" customWidth="1"/>
    <col min="3" max="3" width="19.85546875" customWidth="1"/>
    <col min="4" max="4" width="16.28515625" customWidth="1"/>
    <col min="6" max="6" width="25.5703125" customWidth="1"/>
    <col min="7" max="7" width="16.140625" customWidth="1"/>
    <col min="8" max="8" width="18.28515625" customWidth="1"/>
    <col min="9" max="9" width="16.140625" customWidth="1"/>
    <col min="10" max="10" width="28.140625" customWidth="1"/>
    <col min="12" max="12" width="13.28515625" bestFit="1" customWidth="1"/>
    <col min="13" max="13" width="2.7109375" customWidth="1"/>
    <col min="14" max="14" width="9.140625" customWidth="1"/>
  </cols>
  <sheetData>
    <row r="1" spans="1:13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ht="18.75" x14ac:dyDescent="0.3">
      <c r="A2" s="13"/>
      <c r="B2" s="20" t="s">
        <v>0</v>
      </c>
      <c r="C2" s="9" t="s">
        <v>4</v>
      </c>
      <c r="D2" s="13"/>
      <c r="E2" s="27" t="s">
        <v>9</v>
      </c>
      <c r="F2" s="29"/>
      <c r="G2" s="13"/>
      <c r="H2" s="9" t="s">
        <v>11</v>
      </c>
      <c r="I2" s="13"/>
      <c r="J2" s="27" t="s">
        <v>13</v>
      </c>
      <c r="K2" s="28"/>
      <c r="L2" s="29"/>
      <c r="M2" s="13"/>
    </row>
    <row r="3" spans="1:13" ht="46.5" customHeight="1" x14ac:dyDescent="0.25">
      <c r="A3" s="13"/>
      <c r="B3" s="1" t="s">
        <v>1</v>
      </c>
      <c r="C3" s="2" t="s">
        <v>5</v>
      </c>
      <c r="D3" s="13"/>
      <c r="E3" s="33" t="s">
        <v>35</v>
      </c>
      <c r="F3" s="34"/>
      <c r="G3" s="13"/>
      <c r="H3" s="30" t="s">
        <v>12</v>
      </c>
      <c r="I3" s="13"/>
      <c r="J3" s="24" t="s">
        <v>84</v>
      </c>
      <c r="K3" s="25"/>
      <c r="L3" s="26"/>
      <c r="M3" s="13"/>
    </row>
    <row r="4" spans="1:13" ht="15" customHeight="1" x14ac:dyDescent="0.25">
      <c r="A4" s="13"/>
      <c r="B4" s="44" t="s">
        <v>2</v>
      </c>
      <c r="C4" s="47" t="s">
        <v>68</v>
      </c>
      <c r="D4" s="13"/>
      <c r="E4" s="38" t="s">
        <v>36</v>
      </c>
      <c r="F4" s="39"/>
      <c r="G4" s="13"/>
      <c r="H4" s="31"/>
      <c r="I4" s="13"/>
      <c r="J4" s="35" t="s">
        <v>15</v>
      </c>
      <c r="K4" s="7">
        <v>0</v>
      </c>
      <c r="L4" s="5" t="s">
        <v>16</v>
      </c>
      <c r="M4" s="13"/>
    </row>
    <row r="5" spans="1:13" ht="15" customHeight="1" x14ac:dyDescent="0.25">
      <c r="A5" s="13"/>
      <c r="B5" s="45"/>
      <c r="C5" s="48"/>
      <c r="D5" s="13"/>
      <c r="E5" s="40"/>
      <c r="F5" s="41"/>
      <c r="G5" s="13"/>
      <c r="H5" s="31"/>
      <c r="I5" s="13"/>
      <c r="J5" s="36"/>
      <c r="K5" s="6">
        <f>K4*133.3</f>
        <v>0</v>
      </c>
      <c r="L5" s="8" t="s">
        <v>17</v>
      </c>
      <c r="M5" s="13"/>
    </row>
    <row r="6" spans="1:13" ht="15" customHeight="1" x14ac:dyDescent="0.25">
      <c r="A6" s="13"/>
      <c r="B6" s="45"/>
      <c r="C6" s="48"/>
      <c r="D6" s="13"/>
      <c r="E6" s="40"/>
      <c r="F6" s="41"/>
      <c r="G6" s="13"/>
      <c r="H6" s="31"/>
      <c r="I6" s="13"/>
      <c r="J6" s="36"/>
      <c r="K6" s="7">
        <v>0</v>
      </c>
      <c r="L6" s="17" t="s">
        <v>83</v>
      </c>
      <c r="M6" s="13"/>
    </row>
    <row r="7" spans="1:13" ht="47.25" customHeight="1" x14ac:dyDescent="0.25">
      <c r="A7" s="13"/>
      <c r="B7" s="45"/>
      <c r="C7" s="48"/>
      <c r="D7" s="13"/>
      <c r="E7" s="40"/>
      <c r="F7" s="41"/>
      <c r="G7" s="13"/>
      <c r="H7" s="31"/>
      <c r="I7" s="13"/>
      <c r="J7" s="36"/>
      <c r="K7" s="6">
        <f>K6*POWER(10,6)</f>
        <v>0</v>
      </c>
      <c r="L7" s="8" t="s">
        <v>17</v>
      </c>
      <c r="M7" s="13"/>
    </row>
    <row r="8" spans="1:13" ht="47.25" customHeight="1" x14ac:dyDescent="0.25">
      <c r="A8" s="13"/>
      <c r="B8" s="46"/>
      <c r="C8" s="49"/>
      <c r="D8" s="13"/>
      <c r="E8" s="40"/>
      <c r="F8" s="41"/>
      <c r="G8" s="13"/>
      <c r="H8" s="31"/>
      <c r="I8" s="13"/>
      <c r="J8" s="36"/>
      <c r="K8" s="6">
        <v>0</v>
      </c>
      <c r="L8" s="19" t="s">
        <v>85</v>
      </c>
      <c r="M8" s="13"/>
    </row>
    <row r="9" spans="1:13" ht="47.25" customHeight="1" x14ac:dyDescent="0.25">
      <c r="A9" s="13"/>
      <c r="B9" s="44" t="s">
        <v>3</v>
      </c>
      <c r="C9" s="53" t="s">
        <v>6</v>
      </c>
      <c r="D9" s="13"/>
      <c r="E9" s="38" t="s">
        <v>10</v>
      </c>
      <c r="F9" s="39"/>
      <c r="G9" s="13"/>
      <c r="H9" s="31"/>
      <c r="I9" s="13"/>
      <c r="J9" s="37"/>
      <c r="K9" s="6">
        <f>K8*98066.5</f>
        <v>0</v>
      </c>
      <c r="L9" s="18" t="s">
        <v>17</v>
      </c>
      <c r="M9" s="13"/>
    </row>
    <row r="10" spans="1:13" ht="15" customHeight="1" x14ac:dyDescent="0.25">
      <c r="A10" s="13"/>
      <c r="B10" s="45"/>
      <c r="C10" s="54"/>
      <c r="D10" s="13"/>
      <c r="E10" s="40"/>
      <c r="F10" s="41"/>
      <c r="G10" s="13"/>
      <c r="H10" s="31"/>
      <c r="I10" s="13"/>
      <c r="J10" s="24" t="s">
        <v>19</v>
      </c>
      <c r="K10" s="25"/>
      <c r="L10" s="26"/>
      <c r="M10" s="13"/>
    </row>
    <row r="11" spans="1:13" ht="35.25" customHeight="1" x14ac:dyDescent="0.25">
      <c r="A11" s="13"/>
      <c r="B11" s="46"/>
      <c r="C11" s="55"/>
      <c r="D11" s="13"/>
      <c r="E11" s="42"/>
      <c r="F11" s="43"/>
      <c r="G11" s="13"/>
      <c r="H11" s="31"/>
      <c r="I11" s="14"/>
      <c r="J11" s="21" t="s">
        <v>18</v>
      </c>
      <c r="K11" s="7">
        <v>1</v>
      </c>
      <c r="L11" s="5" t="s">
        <v>20</v>
      </c>
      <c r="M11" s="13"/>
    </row>
    <row r="12" spans="1:13" ht="30" x14ac:dyDescent="0.25">
      <c r="A12" s="13"/>
      <c r="B12" s="4" t="s">
        <v>7</v>
      </c>
      <c r="C12" s="3" t="s">
        <v>8</v>
      </c>
      <c r="D12" s="13"/>
      <c r="E12" s="24" t="s">
        <v>14</v>
      </c>
      <c r="F12" s="26"/>
      <c r="G12" s="13"/>
      <c r="H12" s="32"/>
      <c r="I12" s="13"/>
      <c r="J12" s="23"/>
      <c r="K12" s="6">
        <f>K11/1000</f>
        <v>1E-3</v>
      </c>
      <c r="L12" s="8" t="s">
        <v>21</v>
      </c>
      <c r="M12" s="13"/>
    </row>
    <row r="13" spans="1:13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24" t="s">
        <v>87</v>
      </c>
      <c r="K13" s="25"/>
      <c r="L13" s="26"/>
      <c r="M13" s="13"/>
    </row>
    <row r="14" spans="1:13" ht="18.75" x14ac:dyDescent="0.3">
      <c r="A14" s="13"/>
      <c r="B14" s="9" t="s">
        <v>37</v>
      </c>
      <c r="C14" s="10" t="s">
        <v>39</v>
      </c>
      <c r="D14" s="11">
        <v>1</v>
      </c>
      <c r="E14" s="13"/>
      <c r="F14" s="13"/>
      <c r="G14" s="13"/>
      <c r="H14" s="13"/>
      <c r="I14" s="13"/>
      <c r="J14" s="21" t="s">
        <v>22</v>
      </c>
      <c r="K14" s="7">
        <v>0</v>
      </c>
      <c r="L14" s="8" t="s">
        <v>23</v>
      </c>
      <c r="M14" s="13"/>
    </row>
    <row r="15" spans="1:13" x14ac:dyDescent="0.25">
      <c r="A15" s="13"/>
      <c r="B15" s="12" t="s">
        <v>38</v>
      </c>
      <c r="C15" s="50">
        <f>1/D14</f>
        <v>1</v>
      </c>
      <c r="D15" s="52"/>
      <c r="E15" s="13"/>
      <c r="F15" s="13"/>
      <c r="G15" s="13"/>
      <c r="H15" s="13"/>
      <c r="I15" s="13"/>
      <c r="J15" s="23"/>
      <c r="K15" s="6">
        <f>K14-273</f>
        <v>-273</v>
      </c>
      <c r="L15" s="8" t="s">
        <v>24</v>
      </c>
      <c r="M15" s="13"/>
    </row>
    <row r="16" spans="1:13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24" t="s">
        <v>25</v>
      </c>
      <c r="K16" s="25"/>
      <c r="L16" s="26"/>
      <c r="M16" s="13"/>
    </row>
    <row r="17" spans="1:13" ht="18.75" x14ac:dyDescent="0.3">
      <c r="A17" s="13"/>
      <c r="B17" s="9" t="s">
        <v>40</v>
      </c>
      <c r="C17" s="10" t="s">
        <v>41</v>
      </c>
      <c r="D17" s="11">
        <v>1</v>
      </c>
      <c r="E17" s="13"/>
      <c r="F17" s="13"/>
      <c r="G17" s="13"/>
      <c r="H17" s="13"/>
      <c r="I17" s="13"/>
      <c r="J17" s="21" t="s">
        <v>27</v>
      </c>
      <c r="K17" s="7">
        <v>0</v>
      </c>
      <c r="L17" s="8" t="s">
        <v>24</v>
      </c>
      <c r="M17" s="13"/>
    </row>
    <row r="18" spans="1:13" x14ac:dyDescent="0.25">
      <c r="A18" s="13"/>
      <c r="B18" s="12" t="s">
        <v>42</v>
      </c>
      <c r="C18" s="50">
        <f>1/D17</f>
        <v>1</v>
      </c>
      <c r="D18" s="52"/>
      <c r="E18" s="13"/>
      <c r="F18" s="13"/>
      <c r="G18" s="13"/>
      <c r="H18" s="13"/>
      <c r="I18" s="13"/>
      <c r="J18" s="23"/>
      <c r="K18" s="6">
        <f>K17+273</f>
        <v>273</v>
      </c>
      <c r="L18" s="5" t="s">
        <v>23</v>
      </c>
      <c r="M18" s="13"/>
    </row>
    <row r="19" spans="1:13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24" t="s">
        <v>26</v>
      </c>
      <c r="K19" s="25"/>
      <c r="L19" s="26"/>
      <c r="M19" s="13"/>
    </row>
    <row r="20" spans="1:13" ht="18.75" x14ac:dyDescent="0.3">
      <c r="A20" s="13"/>
      <c r="B20" s="9" t="s">
        <v>43</v>
      </c>
      <c r="C20" s="10" t="s">
        <v>44</v>
      </c>
      <c r="D20" s="11">
        <v>1</v>
      </c>
      <c r="E20" s="10" t="s">
        <v>45</v>
      </c>
      <c r="F20" s="11">
        <v>1</v>
      </c>
      <c r="G20" s="10" t="s">
        <v>46</v>
      </c>
      <c r="H20" s="11">
        <v>1</v>
      </c>
      <c r="I20" s="13"/>
      <c r="J20" s="21" t="s">
        <v>28</v>
      </c>
      <c r="K20" s="7">
        <v>0</v>
      </c>
      <c r="L20" s="8" t="s">
        <v>29</v>
      </c>
      <c r="M20" s="13"/>
    </row>
    <row r="21" spans="1:13" x14ac:dyDescent="0.25">
      <c r="A21" s="13"/>
      <c r="B21" s="12" t="s">
        <v>53</v>
      </c>
      <c r="C21" s="50">
        <f>D20*F20/H20</f>
        <v>1</v>
      </c>
      <c r="D21" s="51"/>
      <c r="E21" s="51"/>
      <c r="F21" s="51"/>
      <c r="G21" s="51"/>
      <c r="H21" s="52"/>
      <c r="I21" s="13"/>
      <c r="J21" s="22"/>
      <c r="K21" s="6">
        <f>K20*16.38</f>
        <v>0</v>
      </c>
      <c r="L21" s="5" t="s">
        <v>30</v>
      </c>
      <c r="M21" s="13"/>
    </row>
    <row r="22" spans="1:13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22"/>
      <c r="K22" s="7">
        <v>0</v>
      </c>
      <c r="L22" s="8" t="s">
        <v>31</v>
      </c>
      <c r="M22" s="13"/>
    </row>
    <row r="23" spans="1:13" ht="18.75" x14ac:dyDescent="0.3">
      <c r="A23" s="13"/>
      <c r="B23" s="9" t="s">
        <v>47</v>
      </c>
      <c r="C23" s="10" t="s">
        <v>46</v>
      </c>
      <c r="D23" s="11">
        <v>1</v>
      </c>
      <c r="E23" s="10" t="s">
        <v>48</v>
      </c>
      <c r="F23" s="11">
        <v>1</v>
      </c>
      <c r="G23" s="10" t="s">
        <v>44</v>
      </c>
      <c r="H23" s="11">
        <v>1</v>
      </c>
      <c r="I23" s="13"/>
      <c r="J23" s="22"/>
      <c r="K23" s="6">
        <f>K22/1000</f>
        <v>0</v>
      </c>
      <c r="L23" s="5" t="s">
        <v>30</v>
      </c>
      <c r="M23" s="13"/>
    </row>
    <row r="24" spans="1:13" x14ac:dyDescent="0.25">
      <c r="A24" s="13"/>
      <c r="B24" s="12" t="s">
        <v>54</v>
      </c>
      <c r="C24" s="50">
        <f>D23*F23/H23</f>
        <v>1</v>
      </c>
      <c r="D24" s="51"/>
      <c r="E24" s="51"/>
      <c r="F24" s="51"/>
      <c r="G24" s="51"/>
      <c r="H24" s="52"/>
      <c r="I24" s="13"/>
      <c r="J24" s="22"/>
      <c r="K24" s="7">
        <v>0</v>
      </c>
      <c r="L24" s="8" t="s">
        <v>32</v>
      </c>
      <c r="M24" s="13"/>
    </row>
    <row r="25" spans="1:13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22"/>
      <c r="K25" s="6">
        <f>K24/100000</f>
        <v>0</v>
      </c>
      <c r="L25" s="5" t="s">
        <v>30</v>
      </c>
      <c r="M25" s="13"/>
    </row>
    <row r="26" spans="1:13" ht="18.75" x14ac:dyDescent="0.3">
      <c r="A26" s="13"/>
      <c r="B26" s="9" t="s">
        <v>49</v>
      </c>
      <c r="C26" s="10" t="s">
        <v>46</v>
      </c>
      <c r="D26" s="11">
        <v>1</v>
      </c>
      <c r="E26" s="10" t="s">
        <v>48</v>
      </c>
      <c r="F26" s="11">
        <v>1</v>
      </c>
      <c r="G26" s="10" t="s">
        <v>50</v>
      </c>
      <c r="H26" s="11">
        <v>1</v>
      </c>
      <c r="I26" s="13"/>
      <c r="J26" s="22"/>
      <c r="K26" s="7">
        <v>0</v>
      </c>
      <c r="L26" s="8" t="s">
        <v>33</v>
      </c>
      <c r="M26" s="13"/>
    </row>
    <row r="27" spans="1:13" x14ac:dyDescent="0.25">
      <c r="A27" s="13"/>
      <c r="B27" s="12" t="s">
        <v>55</v>
      </c>
      <c r="C27" s="50">
        <f>D26*F26/H26</f>
        <v>1</v>
      </c>
      <c r="D27" s="51"/>
      <c r="E27" s="51"/>
      <c r="F27" s="51"/>
      <c r="G27" s="51"/>
      <c r="H27" s="52"/>
      <c r="I27" s="13"/>
      <c r="J27" s="22"/>
      <c r="K27" s="6">
        <f>K26*1000</f>
        <v>0</v>
      </c>
      <c r="L27" s="5" t="s">
        <v>30</v>
      </c>
      <c r="M27" s="13"/>
    </row>
    <row r="28" spans="1:13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22"/>
      <c r="K28" s="7">
        <v>0</v>
      </c>
      <c r="L28" s="8" t="s">
        <v>34</v>
      </c>
      <c r="M28" s="13"/>
    </row>
    <row r="29" spans="1:13" ht="18.75" x14ac:dyDescent="0.3">
      <c r="A29" s="13"/>
      <c r="B29" s="9" t="s">
        <v>51</v>
      </c>
      <c r="C29" s="10" t="s">
        <v>46</v>
      </c>
      <c r="D29" s="11">
        <v>1</v>
      </c>
      <c r="E29" s="10" t="s">
        <v>45</v>
      </c>
      <c r="F29" s="11">
        <v>1</v>
      </c>
      <c r="G29" s="10" t="s">
        <v>52</v>
      </c>
      <c r="H29" s="11">
        <v>1</v>
      </c>
      <c r="I29" s="13"/>
      <c r="J29" s="23"/>
      <c r="K29" s="6">
        <f>K28*100</f>
        <v>0</v>
      </c>
      <c r="L29" s="5" t="s">
        <v>30</v>
      </c>
      <c r="M29" s="13"/>
    </row>
    <row r="30" spans="1:13" ht="15" customHeight="1" x14ac:dyDescent="0.25">
      <c r="A30" s="13"/>
      <c r="B30" s="12" t="s">
        <v>56</v>
      </c>
      <c r="C30" s="50">
        <f>D29*F29/H29</f>
        <v>1</v>
      </c>
      <c r="D30" s="51"/>
      <c r="E30" s="51"/>
      <c r="F30" s="51"/>
      <c r="G30" s="51"/>
      <c r="H30" s="52"/>
      <c r="I30" s="13"/>
      <c r="J30" s="56" t="s">
        <v>86</v>
      </c>
      <c r="K30" s="56"/>
      <c r="L30" s="56"/>
      <c r="M30" s="15"/>
    </row>
    <row r="31" spans="1:13" ht="15" customHeight="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57"/>
      <c r="K31" s="57"/>
      <c r="L31" s="57"/>
      <c r="M31" s="15"/>
    </row>
    <row r="32" spans="1:13" ht="18.75" customHeight="1" x14ac:dyDescent="0.3">
      <c r="A32" s="13"/>
      <c r="B32" s="9" t="s">
        <v>57</v>
      </c>
      <c r="C32" s="10" t="s">
        <v>58</v>
      </c>
      <c r="D32" s="11">
        <v>1</v>
      </c>
      <c r="E32" s="13"/>
      <c r="F32" s="13"/>
      <c r="G32" s="13"/>
      <c r="H32" s="13"/>
      <c r="I32" s="13"/>
      <c r="J32" s="57"/>
      <c r="K32" s="57"/>
      <c r="L32" s="57"/>
      <c r="M32" s="15"/>
    </row>
    <row r="33" spans="1:13" ht="15" customHeight="1" x14ac:dyDescent="0.25">
      <c r="A33" s="13"/>
      <c r="B33" s="12" t="s">
        <v>59</v>
      </c>
      <c r="C33" s="50">
        <f>1/D32</f>
        <v>1</v>
      </c>
      <c r="D33" s="52"/>
      <c r="E33" s="13"/>
      <c r="F33" s="13"/>
      <c r="G33" s="13"/>
      <c r="H33" s="13"/>
      <c r="I33" s="13"/>
      <c r="J33" s="57"/>
      <c r="K33" s="57"/>
      <c r="L33" s="57"/>
      <c r="M33" s="15"/>
    </row>
    <row r="34" spans="1:13" ht="15" customHeight="1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57"/>
      <c r="K34" s="57"/>
      <c r="L34" s="57"/>
      <c r="M34" s="15"/>
    </row>
    <row r="35" spans="1:13" ht="18.75" customHeight="1" x14ac:dyDescent="0.3">
      <c r="A35" s="13"/>
      <c r="B35" s="9" t="s">
        <v>66</v>
      </c>
      <c r="C35" s="10" t="s">
        <v>60</v>
      </c>
      <c r="D35" s="11">
        <v>1</v>
      </c>
      <c r="E35" s="10" t="s">
        <v>61</v>
      </c>
      <c r="F35" s="11">
        <v>1</v>
      </c>
      <c r="G35" s="10" t="s">
        <v>62</v>
      </c>
      <c r="H35" s="11">
        <v>1</v>
      </c>
      <c r="I35" s="13"/>
      <c r="J35" s="57"/>
      <c r="K35" s="57"/>
      <c r="L35" s="57"/>
      <c r="M35" s="15"/>
    </row>
    <row r="36" spans="1:13" ht="15" customHeight="1" x14ac:dyDescent="0.25">
      <c r="A36" s="13"/>
      <c r="B36" s="12" t="s">
        <v>63</v>
      </c>
      <c r="C36" s="50">
        <f>D35*(1+F35*H35)</f>
        <v>2</v>
      </c>
      <c r="D36" s="51"/>
      <c r="E36" s="51"/>
      <c r="F36" s="51"/>
      <c r="G36" s="51"/>
      <c r="H36" s="52"/>
      <c r="I36" s="13"/>
      <c r="J36" s="57"/>
      <c r="K36" s="57"/>
      <c r="L36" s="57"/>
      <c r="M36" s="15"/>
    </row>
    <row r="37" spans="1:13" ht="15" customHeight="1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57"/>
      <c r="K37" s="57"/>
      <c r="L37" s="57"/>
      <c r="M37" s="15"/>
    </row>
    <row r="38" spans="1:13" ht="18.75" customHeight="1" x14ac:dyDescent="0.3">
      <c r="A38" s="13"/>
      <c r="B38" s="9" t="s">
        <v>67</v>
      </c>
      <c r="C38" s="10" t="s">
        <v>65</v>
      </c>
      <c r="D38" s="11">
        <v>1</v>
      </c>
      <c r="E38" s="10" t="s">
        <v>61</v>
      </c>
      <c r="F38" s="11">
        <v>1</v>
      </c>
      <c r="G38" s="10" t="s">
        <v>62</v>
      </c>
      <c r="H38" s="11">
        <v>1</v>
      </c>
      <c r="I38" s="13"/>
      <c r="J38" s="57"/>
      <c r="K38" s="57"/>
      <c r="L38" s="57"/>
      <c r="M38" s="15"/>
    </row>
    <row r="39" spans="1:13" ht="15" customHeight="1" x14ac:dyDescent="0.25">
      <c r="A39" s="13"/>
      <c r="B39" s="12" t="s">
        <v>64</v>
      </c>
      <c r="C39" s="50">
        <f>D38/(1+F38*H38)</f>
        <v>0.5</v>
      </c>
      <c r="D39" s="51"/>
      <c r="E39" s="51"/>
      <c r="F39" s="51"/>
      <c r="G39" s="51"/>
      <c r="H39" s="52"/>
      <c r="I39" s="13"/>
      <c r="J39" s="57"/>
      <c r="K39" s="57"/>
      <c r="L39" s="57"/>
      <c r="M39" s="15"/>
    </row>
    <row r="40" spans="1:13" ht="15" customHeight="1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57"/>
      <c r="K40" s="57"/>
      <c r="L40" s="57"/>
      <c r="M40" s="15"/>
    </row>
    <row r="41" spans="1:13" ht="18.75" customHeight="1" x14ac:dyDescent="0.3">
      <c r="A41" s="13"/>
      <c r="B41" s="9" t="s">
        <v>69</v>
      </c>
      <c r="C41" s="10" t="s">
        <v>65</v>
      </c>
      <c r="D41" s="11">
        <v>1</v>
      </c>
      <c r="E41" s="10" t="s">
        <v>61</v>
      </c>
      <c r="F41" s="11">
        <v>1</v>
      </c>
      <c r="G41" s="10" t="s">
        <v>60</v>
      </c>
      <c r="H41" s="11">
        <v>1</v>
      </c>
      <c r="I41" s="13"/>
      <c r="J41" s="57"/>
      <c r="K41" s="57"/>
      <c r="L41" s="57"/>
      <c r="M41" s="15"/>
    </row>
    <row r="42" spans="1:13" ht="15" customHeight="1" x14ac:dyDescent="0.25">
      <c r="A42" s="13"/>
      <c r="B42" s="12" t="s">
        <v>70</v>
      </c>
      <c r="C42" s="50">
        <f>(D41-H41)/(F41*H41)</f>
        <v>0</v>
      </c>
      <c r="D42" s="51"/>
      <c r="E42" s="51"/>
      <c r="F42" s="51"/>
      <c r="G42" s="51"/>
      <c r="H42" s="52"/>
      <c r="I42" s="13"/>
      <c r="J42" s="57"/>
      <c r="K42" s="57"/>
      <c r="L42" s="57"/>
      <c r="M42" s="15"/>
    </row>
    <row r="43" spans="1:13" ht="15" customHeight="1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57"/>
      <c r="K43" s="57"/>
      <c r="L43" s="57"/>
      <c r="M43" s="15"/>
    </row>
    <row r="44" spans="1:13" ht="18.75" customHeight="1" x14ac:dyDescent="0.3">
      <c r="A44" s="13"/>
      <c r="B44" s="9" t="s">
        <v>71</v>
      </c>
      <c r="C44" s="10" t="s">
        <v>72</v>
      </c>
      <c r="D44" s="11">
        <v>1</v>
      </c>
      <c r="E44" s="10" t="s">
        <v>73</v>
      </c>
      <c r="F44" s="11">
        <v>1</v>
      </c>
      <c r="G44" s="10" t="s">
        <v>74</v>
      </c>
      <c r="H44" s="11">
        <v>8.31</v>
      </c>
      <c r="I44" s="10" t="s">
        <v>58</v>
      </c>
      <c r="J44" s="11">
        <v>1</v>
      </c>
      <c r="K44" s="10" t="s">
        <v>39</v>
      </c>
      <c r="L44" s="11">
        <v>1</v>
      </c>
      <c r="M44" s="15"/>
    </row>
    <row r="45" spans="1:13" x14ac:dyDescent="0.25">
      <c r="A45" s="13"/>
      <c r="B45" s="12" t="s">
        <v>38</v>
      </c>
      <c r="C45" s="50">
        <f>(((D44/F44))*H44*J44)/L44</f>
        <v>8.31</v>
      </c>
      <c r="D45" s="51"/>
      <c r="E45" s="51"/>
      <c r="F45" s="51"/>
      <c r="G45" s="51"/>
      <c r="H45" s="51"/>
      <c r="I45" s="51"/>
      <c r="J45" s="51"/>
      <c r="K45" s="51"/>
      <c r="L45" s="52"/>
      <c r="M45" s="13"/>
    </row>
    <row r="46" spans="1:13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</row>
    <row r="47" spans="1:13" ht="18.75" x14ac:dyDescent="0.3">
      <c r="A47" s="13"/>
      <c r="B47" s="9" t="s">
        <v>75</v>
      </c>
      <c r="C47" s="10" t="s">
        <v>72</v>
      </c>
      <c r="D47" s="11">
        <v>1</v>
      </c>
      <c r="E47" s="10" t="s">
        <v>73</v>
      </c>
      <c r="F47" s="11">
        <v>1</v>
      </c>
      <c r="G47" s="10" t="s">
        <v>74</v>
      </c>
      <c r="H47" s="11">
        <v>8.31</v>
      </c>
      <c r="I47" s="10" t="s">
        <v>58</v>
      </c>
      <c r="J47" s="11">
        <v>1</v>
      </c>
      <c r="K47" s="10" t="s">
        <v>41</v>
      </c>
      <c r="L47" s="11">
        <v>1</v>
      </c>
      <c r="M47" s="13"/>
    </row>
    <row r="48" spans="1:13" x14ac:dyDescent="0.25">
      <c r="A48" s="13"/>
      <c r="B48" s="12" t="s">
        <v>42</v>
      </c>
      <c r="C48" s="50">
        <f>(((D47/F47))*H47*J47)/L47</f>
        <v>8.31</v>
      </c>
      <c r="D48" s="51"/>
      <c r="E48" s="51"/>
      <c r="F48" s="51"/>
      <c r="G48" s="51"/>
      <c r="H48" s="51"/>
      <c r="I48" s="51"/>
      <c r="J48" s="51"/>
      <c r="K48" s="51"/>
      <c r="L48" s="52"/>
      <c r="M48" s="13"/>
    </row>
    <row r="49" spans="1:13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</row>
    <row r="50" spans="1:13" ht="18.75" x14ac:dyDescent="0.3">
      <c r="A50" s="13"/>
      <c r="B50" s="9" t="s">
        <v>76</v>
      </c>
      <c r="C50" s="10" t="s">
        <v>72</v>
      </c>
      <c r="D50" s="11">
        <v>1</v>
      </c>
      <c r="E50" s="10" t="s">
        <v>73</v>
      </c>
      <c r="F50" s="11">
        <v>1</v>
      </c>
      <c r="G50" s="13"/>
      <c r="H50" s="13"/>
      <c r="I50" s="13"/>
      <c r="J50" s="13"/>
      <c r="K50" s="13"/>
      <c r="L50" s="13"/>
      <c r="M50" s="13"/>
    </row>
    <row r="51" spans="1:13" x14ac:dyDescent="0.25">
      <c r="A51" s="13"/>
      <c r="B51" s="12" t="s">
        <v>77</v>
      </c>
      <c r="C51" s="50">
        <f>D50/F50</f>
        <v>1</v>
      </c>
      <c r="D51" s="51"/>
      <c r="E51" s="51"/>
      <c r="F51" s="52"/>
      <c r="G51" s="13"/>
      <c r="H51" s="13"/>
      <c r="I51" s="13"/>
      <c r="J51" s="13"/>
      <c r="K51" s="13"/>
      <c r="L51" s="13"/>
      <c r="M51" s="13"/>
    </row>
    <row r="52" spans="1:13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</row>
    <row r="53" spans="1:13" ht="18.75" x14ac:dyDescent="0.3">
      <c r="A53" s="13"/>
      <c r="B53" s="9" t="s">
        <v>78</v>
      </c>
      <c r="C53" s="10" t="s">
        <v>41</v>
      </c>
      <c r="D53" s="11">
        <v>1</v>
      </c>
      <c r="E53" s="10" t="s">
        <v>39</v>
      </c>
      <c r="F53" s="11">
        <v>1</v>
      </c>
      <c r="G53" s="10" t="s">
        <v>74</v>
      </c>
      <c r="H53" s="11">
        <v>8.31</v>
      </c>
      <c r="I53" s="10" t="s">
        <v>58</v>
      </c>
      <c r="J53" s="11">
        <v>1</v>
      </c>
      <c r="K53" s="58"/>
      <c r="L53" s="59"/>
      <c r="M53" s="13"/>
    </row>
    <row r="54" spans="1:13" x14ac:dyDescent="0.25">
      <c r="A54" s="13"/>
      <c r="B54" s="12" t="s">
        <v>79</v>
      </c>
      <c r="C54" s="50">
        <f>((D53*F53)/(H53*J53))</f>
        <v>0.12033694344163658</v>
      </c>
      <c r="D54" s="51"/>
      <c r="E54" s="51"/>
      <c r="F54" s="51"/>
      <c r="G54" s="51"/>
      <c r="H54" s="51"/>
      <c r="I54" s="51"/>
      <c r="J54" s="52"/>
      <c r="K54" s="13"/>
      <c r="L54" s="13"/>
      <c r="M54" s="13"/>
    </row>
    <row r="55" spans="1:13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</row>
    <row r="56" spans="1:13" ht="18.75" x14ac:dyDescent="0.3">
      <c r="A56" s="13"/>
      <c r="B56" s="9" t="s">
        <v>81</v>
      </c>
      <c r="C56" s="10" t="s">
        <v>41</v>
      </c>
      <c r="D56" s="11">
        <v>1</v>
      </c>
      <c r="E56" s="10" t="s">
        <v>39</v>
      </c>
      <c r="F56" s="11">
        <v>1</v>
      </c>
      <c r="G56" s="10" t="s">
        <v>74</v>
      </c>
      <c r="H56" s="11">
        <v>8.31</v>
      </c>
      <c r="I56" s="10" t="s">
        <v>58</v>
      </c>
      <c r="J56" s="11">
        <v>1</v>
      </c>
      <c r="K56" s="10" t="s">
        <v>72</v>
      </c>
      <c r="L56" s="11">
        <v>1</v>
      </c>
      <c r="M56" s="13"/>
    </row>
    <row r="57" spans="1:13" x14ac:dyDescent="0.25">
      <c r="A57" s="13"/>
      <c r="B57" s="12" t="s">
        <v>73</v>
      </c>
      <c r="C57" s="50">
        <f>((H56*J56*L56)/(D56*F56))</f>
        <v>8.31</v>
      </c>
      <c r="D57" s="51"/>
      <c r="E57" s="51"/>
      <c r="F57" s="51"/>
      <c r="G57" s="51"/>
      <c r="H57" s="51"/>
      <c r="I57" s="51"/>
      <c r="J57" s="51"/>
      <c r="K57" s="51"/>
      <c r="L57" s="52"/>
      <c r="M57" s="13"/>
    </row>
    <row r="58" spans="1:13" x14ac:dyDescent="0.25">
      <c r="A58" s="13"/>
      <c r="B58" s="16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3"/>
    </row>
    <row r="59" spans="1:13" ht="18.75" x14ac:dyDescent="0.3">
      <c r="A59" s="13"/>
      <c r="B59" s="9" t="s">
        <v>80</v>
      </c>
      <c r="C59" s="10" t="s">
        <v>41</v>
      </c>
      <c r="D59" s="11">
        <v>14700000</v>
      </c>
      <c r="E59" s="10" t="s">
        <v>39</v>
      </c>
      <c r="F59" s="11">
        <v>0.04</v>
      </c>
      <c r="G59" s="10" t="s">
        <v>74</v>
      </c>
      <c r="H59" s="11">
        <v>8.31</v>
      </c>
      <c r="I59" s="10" t="s">
        <v>58</v>
      </c>
      <c r="J59" s="11">
        <v>293</v>
      </c>
      <c r="K59" s="10" t="s">
        <v>73</v>
      </c>
      <c r="L59" s="11">
        <v>3.2000000000000001E-2</v>
      </c>
      <c r="M59" s="13"/>
    </row>
    <row r="60" spans="1:13" x14ac:dyDescent="0.25">
      <c r="A60" s="13"/>
      <c r="B60" s="12" t="s">
        <v>72</v>
      </c>
      <c r="C60" s="50">
        <f>((D59*F59*L59)/(H59*J59))</f>
        <v>7.7278495829277611</v>
      </c>
      <c r="D60" s="51"/>
      <c r="E60" s="51"/>
      <c r="F60" s="51"/>
      <c r="G60" s="51"/>
      <c r="H60" s="51"/>
      <c r="I60" s="51"/>
      <c r="J60" s="51"/>
      <c r="K60" s="51"/>
      <c r="L60" s="52"/>
      <c r="M60" s="13"/>
    </row>
    <row r="61" spans="1:13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</row>
    <row r="62" spans="1:13" ht="18.75" x14ac:dyDescent="0.3">
      <c r="A62" s="13"/>
      <c r="B62" s="9" t="s">
        <v>82</v>
      </c>
      <c r="C62" s="10" t="s">
        <v>41</v>
      </c>
      <c r="D62" s="11">
        <v>1</v>
      </c>
      <c r="E62" s="10" t="s">
        <v>39</v>
      </c>
      <c r="F62" s="11">
        <v>1</v>
      </c>
      <c r="G62" s="10" t="s">
        <v>74</v>
      </c>
      <c r="H62" s="11">
        <v>8.31</v>
      </c>
      <c r="I62" s="10" t="s">
        <v>72</v>
      </c>
      <c r="J62" s="11">
        <v>1</v>
      </c>
      <c r="K62" s="10" t="s">
        <v>73</v>
      </c>
      <c r="L62" s="11">
        <v>1</v>
      </c>
      <c r="M62" s="13"/>
    </row>
    <row r="63" spans="1:13" x14ac:dyDescent="0.25">
      <c r="A63" s="13"/>
      <c r="B63" s="12" t="s">
        <v>58</v>
      </c>
      <c r="C63" s="50">
        <f>((D62*F62)/(J62/L62*H62))</f>
        <v>0.12033694344163658</v>
      </c>
      <c r="D63" s="51"/>
      <c r="E63" s="51"/>
      <c r="F63" s="51"/>
      <c r="G63" s="51"/>
      <c r="H63" s="51"/>
      <c r="I63" s="51"/>
      <c r="J63" s="51"/>
      <c r="K63" s="51"/>
      <c r="L63" s="52"/>
      <c r="M63" s="13"/>
    </row>
    <row r="64" spans="1:13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</row>
  </sheetData>
  <mergeCells count="40">
    <mergeCell ref="C63:L63"/>
    <mergeCell ref="C60:L60"/>
    <mergeCell ref="K53:L53"/>
    <mergeCell ref="C54:J54"/>
    <mergeCell ref="C57:L57"/>
    <mergeCell ref="C36:H36"/>
    <mergeCell ref="C39:H39"/>
    <mergeCell ref="C48:L48"/>
    <mergeCell ref="C51:F51"/>
    <mergeCell ref="C42:H42"/>
    <mergeCell ref="J30:L43"/>
    <mergeCell ref="C45:L45"/>
    <mergeCell ref="B4:B8"/>
    <mergeCell ref="C4:C8"/>
    <mergeCell ref="C27:H27"/>
    <mergeCell ref="C30:H30"/>
    <mergeCell ref="C33:D33"/>
    <mergeCell ref="C15:D15"/>
    <mergeCell ref="C18:D18"/>
    <mergeCell ref="C21:H21"/>
    <mergeCell ref="C24:H24"/>
    <mergeCell ref="B9:B11"/>
    <mergeCell ref="C9:C11"/>
    <mergeCell ref="J2:L2"/>
    <mergeCell ref="J3:L3"/>
    <mergeCell ref="H3:H12"/>
    <mergeCell ref="E2:F2"/>
    <mergeCell ref="E3:F3"/>
    <mergeCell ref="E12:F12"/>
    <mergeCell ref="J4:J9"/>
    <mergeCell ref="E4:F8"/>
    <mergeCell ref="E9:F11"/>
    <mergeCell ref="J20:J29"/>
    <mergeCell ref="J11:J12"/>
    <mergeCell ref="J10:L10"/>
    <mergeCell ref="J13:L13"/>
    <mergeCell ref="J14:J15"/>
    <mergeCell ref="J16:L16"/>
    <mergeCell ref="J17:J18"/>
    <mergeCell ref="J19:L19"/>
  </mergeCells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</dc:creator>
  <cp:lastModifiedBy>Lil</cp:lastModifiedBy>
  <cp:lastPrinted>2023-04-03T12:52:54Z</cp:lastPrinted>
  <dcterms:created xsi:type="dcterms:W3CDTF">2015-06-05T18:19:34Z</dcterms:created>
  <dcterms:modified xsi:type="dcterms:W3CDTF">2023-04-26T08:49:49Z</dcterms:modified>
</cp:coreProperties>
</file>