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nd" sheetId="1" r:id="rId4"/>
    <sheet state="visible" name="PortfolioAnalysis" sheetId="2" r:id="rId5"/>
    <sheet state="visible" name="RTable" sheetId="3" r:id="rId6"/>
  </sheets>
  <definedNames/>
  <calcPr/>
</workbook>
</file>

<file path=xl/sharedStrings.xml><?xml version="1.0" encoding="utf-8"?>
<sst xmlns="http://schemas.openxmlformats.org/spreadsheetml/2006/main" count="124" uniqueCount="89">
  <si>
    <t>UTILE PER OBBLIGAZIONI A TASSO FISSO</t>
  </si>
  <si>
    <t>ID</t>
  </si>
  <si>
    <t>BOND</t>
  </si>
  <si>
    <t>ISIN</t>
  </si>
  <si>
    <t>TIPOLOGIA</t>
  </si>
  <si>
    <t>EMITTENTE</t>
  </si>
  <si>
    <t>EXCHANGE</t>
  </si>
  <si>
    <t>VALUTA</t>
  </si>
  <si>
    <t>AG.RATING</t>
  </si>
  <si>
    <t>RATING TITOLO</t>
  </si>
  <si>
    <t>RANKING</t>
  </si>
  <si>
    <t>DATA ACQUISTO</t>
  </si>
  <si>
    <t>DATA SCADENZA</t>
  </si>
  <si>
    <t>CEDOLA (%)</t>
  </si>
  <si>
    <t>P.ACQUISTO</t>
  </si>
  <si>
    <t>P. DI MERCATO</t>
  </si>
  <si>
    <t>QUANTITA' A SCADENZA</t>
  </si>
  <si>
    <t>VAL.ACQUISTO</t>
  </si>
  <si>
    <t>PESO</t>
  </si>
  <si>
    <t>VAL.NOM.</t>
  </si>
  <si>
    <t>FREQUENZA CED.</t>
  </si>
  <si>
    <t>REND.LORDO</t>
  </si>
  <si>
    <t>TASSAZIONE</t>
  </si>
  <si>
    <t>REND.NETTO</t>
  </si>
  <si>
    <t>DURATA ANNUA RESIDUA</t>
  </si>
  <si>
    <t>CEDOLA LORDA</t>
  </si>
  <si>
    <t>CEDOLA NETTA</t>
  </si>
  <si>
    <t>SOMMA CEDOLE NETTE MANCANTI</t>
  </si>
  <si>
    <t>GUADAGNO NETTO SCADENZA</t>
  </si>
  <si>
    <t>TASSO CAPITAL GAIN CORRENTE</t>
  </si>
  <si>
    <t>GUAD. CORR. SU VAL. ACQUI.</t>
  </si>
  <si>
    <t>GUADAGNO CORRENTE NETTO</t>
  </si>
  <si>
    <t>GUADAGNO TOTALE A SCADENZA</t>
  </si>
  <si>
    <t>3,35-BTP-01MZ35</t>
  </si>
  <si>
    <t>IT0005358806</t>
  </si>
  <si>
    <t>Governative</t>
  </si>
  <si>
    <t>Italia</t>
  </si>
  <si>
    <t>MOT-BTP</t>
  </si>
  <si>
    <t>Euro</t>
  </si>
  <si>
    <t>Moody's</t>
  </si>
  <si>
    <t>Baa3</t>
  </si>
  <si>
    <t>Senior</t>
  </si>
  <si>
    <t>4,5-BTP-01OT53</t>
  </si>
  <si>
    <t>IT0005534141</t>
  </si>
  <si>
    <t>Cose da aggiungere:</t>
  </si>
  <si>
    <t>1. YTM</t>
  </si>
  <si>
    <t>2. Curva dei rendimenti</t>
  </si>
  <si>
    <t>3. Rating Emittente</t>
  </si>
  <si>
    <t>4. Liquidità</t>
  </si>
  <si>
    <t>5. Duration</t>
  </si>
  <si>
    <t>6. Credit Risk</t>
  </si>
  <si>
    <t>TOTALE INVESTITO</t>
  </si>
  <si>
    <t>REND. ANNUO NETTO</t>
  </si>
  <si>
    <t>Num. Obb. per Tipologia</t>
  </si>
  <si>
    <t>%</t>
  </si>
  <si>
    <t>Corporate</t>
  </si>
  <si>
    <t>NUMERO OBBLIGAZIONI</t>
  </si>
  <si>
    <t>DURATA MEDIA</t>
  </si>
  <si>
    <t>ANNO DI SCADENZA</t>
  </si>
  <si>
    <t>Num. Cedole Per Anno Scadenza</t>
  </si>
  <si>
    <t>RATING</t>
  </si>
  <si>
    <t>Aaa</t>
  </si>
  <si>
    <t>Aa1</t>
  </si>
  <si>
    <t>Tot. Capitale Investito per Emittente</t>
  </si>
  <si>
    <t>Num. Obb. per Emittente</t>
  </si>
  <si>
    <t>Aa2</t>
  </si>
  <si>
    <t>Aa3</t>
  </si>
  <si>
    <t>A1</t>
  </si>
  <si>
    <t>A2</t>
  </si>
  <si>
    <t>A3</t>
  </si>
  <si>
    <t>Baa1</t>
  </si>
  <si>
    <t>Baa2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</si>
  <si>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</si>
  <si>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</si>
  <si>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</si>
  <si>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</si>
  <si>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</si>
  <si>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</si>
  <si>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</si>
  <si>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</si>
  <si>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</si>
  <si>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</si>
  <si>
    <t>C</t>
  </si>
  <si>
    <t>CEDOLE NETTE MANCANTI PTF.</t>
  </si>
  <si>
    <t>GUADAGNO NETTO SCADENZA PTF.</t>
  </si>
  <si>
    <t>GUADAGNO TOTALE A SCADENZA PTF.</t>
  </si>
  <si>
    <t>GUAD. NETTO CORR. SU VAL. ACQUI. PTF.</t>
  </si>
  <si>
    <t>TASSO CAPITAL GAIN CORRENTE MEDIO PTF.</t>
  </si>
  <si>
    <t>TOT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</si>
</sst>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€-2]\ #,##0.00"/>
  </numFmts>
  <fonts count="10">
    <font>
      <sz val="10.0"/>
      <color rgb="FF000000"/>
      <name val="Arial"/>
      <scheme val="minor"/>
    </font>
    <font>
      <b/>
      <color rgb="FFFF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b/>
      <color theme="1"/>
      <name val="Arial"/>
      <scheme val="minor"/>
    </font>
    <font>
      <b/>
      <color rgb="FF000000"/>
      <name val="Arial"/>
    </font>
    <font>
      <b/>
      <color rgb="FF000000"/>
      <name val="Arial"/>
      <scheme val="minor"/>
    </font>
    <font>
      <color rgb="FF000000"/>
      <name val="Arial"/>
      <scheme val="minor"/>
    </font>
    <font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0" xfId="0" applyFont="1" applyNumberFormat="1"/>
    <xf borderId="0" fillId="2" fontId="3" numFmtId="0" xfId="0" applyFill="1" applyFont="1"/>
    <xf borderId="0" fillId="2" fontId="2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1" fillId="3" fontId="4" numFmtId="0" xfId="0" applyAlignment="1" applyBorder="1" applyFill="1" applyFont="1">
      <alignment horizontal="center" readingOrder="0"/>
    </xf>
    <xf borderId="1" fillId="3" fontId="5" numFmtId="10" xfId="0" applyAlignment="1" applyBorder="1" applyFont="1" applyNumberFormat="1">
      <alignment horizontal="center" readingOrder="0"/>
    </xf>
    <xf borderId="1" fillId="3" fontId="4" numFmtId="10" xfId="0" applyAlignment="1" applyBorder="1" applyFont="1" applyNumberFormat="1">
      <alignment horizontal="center" readingOrder="0"/>
    </xf>
    <xf borderId="1" fillId="3" fontId="6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2" fontId="2" numFmtId="10" xfId="0" applyAlignment="1" applyBorder="1" applyFont="1" applyNumberFormat="1">
      <alignment readingOrder="0"/>
    </xf>
    <xf borderId="0" fillId="2" fontId="2" numFmtId="165" xfId="0" applyAlignment="1" applyFont="1" applyNumberFormat="1">
      <alignment readingOrder="0"/>
    </xf>
    <xf borderId="1" fillId="4" fontId="2" numFmtId="165" xfId="0" applyAlignment="1" applyBorder="1" applyFill="1" applyFont="1" applyNumberFormat="1">
      <alignment readingOrder="0"/>
    </xf>
    <xf borderId="1" fillId="2" fontId="2" numFmtId="0" xfId="0" applyAlignment="1" applyBorder="1" applyFont="1">
      <alignment readingOrder="0"/>
    </xf>
    <xf borderId="1" fillId="4" fontId="2" numFmtId="165" xfId="0" applyBorder="1" applyFont="1" applyNumberFormat="1"/>
    <xf borderId="1" fillId="4" fontId="2" numFmtId="10" xfId="0" applyBorder="1" applyFont="1" applyNumberFormat="1"/>
    <xf borderId="1" fillId="4" fontId="7" numFmtId="10" xfId="0" applyBorder="1" applyFont="1" applyNumberFormat="1"/>
    <xf borderId="1" fillId="4" fontId="7" numFmtId="2" xfId="0" applyBorder="1" applyFont="1" applyNumberFormat="1"/>
    <xf borderId="1" fillId="4" fontId="3" numFmtId="165" xfId="0" applyBorder="1" applyFont="1" applyNumberFormat="1"/>
    <xf borderId="1" fillId="2" fontId="2" numFmtId="165" xfId="0" applyAlignment="1" applyBorder="1" applyFont="1" applyNumberFormat="1">
      <alignment readingOrder="0"/>
    </xf>
    <xf borderId="1" fillId="0" fontId="2" numFmtId="0" xfId="0" applyBorder="1" applyFont="1"/>
    <xf borderId="1" fillId="0" fontId="2" numFmtId="0" xfId="0" applyBorder="1" applyFont="1"/>
    <xf borderId="1" fillId="2" fontId="2" numFmtId="165" xfId="0" applyBorder="1" applyFont="1" applyNumberFormat="1"/>
    <xf borderId="1" fillId="4" fontId="2" numFmtId="0" xfId="0" applyBorder="1" applyFont="1"/>
    <xf borderId="1" fillId="2" fontId="2" numFmtId="0" xfId="0" applyBorder="1" applyFont="1"/>
    <xf borderId="1" fillId="4" fontId="2" numFmtId="0" xfId="0" applyBorder="1" applyFont="1"/>
    <xf borderId="1" fillId="0" fontId="2" numFmtId="164" xfId="0" applyBorder="1" applyFont="1" applyNumberFormat="1"/>
    <xf borderId="1" fillId="2" fontId="2" numFmtId="10" xfId="0" applyBorder="1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2" fontId="7" numFmtId="0" xfId="0" applyFont="1"/>
    <xf borderId="0" fillId="0" fontId="4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5" fontId="6" numFmtId="0" xfId="0" applyAlignment="1" applyBorder="1" applyFont="1">
      <alignment readingOrder="0"/>
    </xf>
    <xf borderId="1" fillId="5" fontId="7" numFmtId="0" xfId="0" applyAlignment="1" applyBorder="1" applyFont="1">
      <alignment horizontal="right" readingOrder="0"/>
    </xf>
    <xf borderId="1" fillId="0" fontId="2" numFmtId="165" xfId="0" applyBorder="1" applyFont="1" applyNumberFormat="1"/>
    <xf borderId="1" fillId="0" fontId="2" numFmtId="10" xfId="0" applyBorder="1" applyFont="1" applyNumberFormat="1"/>
    <xf borderId="1" fillId="2" fontId="3" numFmtId="10" xfId="0" applyBorder="1" applyFont="1" applyNumberFormat="1"/>
    <xf borderId="1" fillId="5" fontId="5" numFmtId="0" xfId="0" applyAlignment="1" applyBorder="1" applyFont="1">
      <alignment horizontal="left" readingOrder="0"/>
    </xf>
    <xf borderId="1" fillId="5" fontId="2" numFmtId="0" xfId="0" applyAlignment="1" applyBorder="1" applyFont="1">
      <alignment horizontal="right" readingOrder="0"/>
    </xf>
    <xf borderId="1" fillId="0" fontId="2" numFmtId="2" xfId="0" applyBorder="1" applyFont="1" applyNumberFormat="1"/>
    <xf borderId="1" fillId="2" fontId="8" numFmtId="164" xfId="0" applyAlignment="1" applyBorder="1" applyFont="1" applyNumberFormat="1">
      <alignment horizontal="right" readingOrder="0"/>
    </xf>
    <xf borderId="1" fillId="2" fontId="3" numFmtId="0" xfId="0" applyBorder="1" applyFont="1"/>
    <xf borderId="1" fillId="0" fontId="2" numFmtId="164" xfId="0" applyAlignment="1" applyBorder="1" applyFont="1" applyNumberFormat="1">
      <alignment horizontal="right"/>
    </xf>
    <xf borderId="0" fillId="2" fontId="3" numFmtId="0" xfId="0" applyAlignment="1" applyFont="1">
      <alignment horizontal="left"/>
    </xf>
    <xf borderId="1" fillId="5" fontId="2" numFmtId="0" xfId="0" applyBorder="1" applyFont="1"/>
    <xf borderId="1" fillId="0" fontId="9" numFmtId="0" xfId="0" applyAlignment="1" applyBorder="1" applyFont="1">
      <alignment vertical="bottom"/>
    </xf>
    <xf borderId="1" fillId="2" fontId="3" numFmtId="0" xfId="0" applyBorder="1" applyFont="1"/>
    <xf borderId="1" fillId="2" fontId="3" numFmtId="165" xfId="0" applyBorder="1" applyFont="1" applyNumberFormat="1"/>
    <xf borderId="0" fillId="2" fontId="3" numFmtId="0" xfId="0" applyFont="1"/>
    <xf borderId="1" fillId="5" fontId="5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right"/>
    </xf>
    <xf borderId="1" fillId="2" fontId="3" numFmtId="165" xfId="0" applyAlignment="1" applyBorder="1" applyFont="1" applyNumberFormat="1">
      <alignment horizontal="right"/>
    </xf>
    <xf borderId="1" fillId="2" fontId="3" numFmtId="10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123825</xdr:rowOff>
    </xdr:from>
    <xdr:ext cx="6572250" cy="4238625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  <col customWidth="1" min="6" max="6" width="15.25"/>
    <col customWidth="1" min="9" max="9" width="12.25"/>
    <col customWidth="1" min="10" max="10" width="13.75"/>
    <col customWidth="1" min="12" max="12" width="14.38"/>
    <col customWidth="1" min="13" max="13" width="14.88"/>
    <col customWidth="1" min="16" max="16" width="13.5"/>
    <col customWidth="1" min="17" max="17" width="22.63"/>
    <col customWidth="1" min="18" max="18" width="13.13"/>
    <col customWidth="1" min="21" max="21" width="15.88"/>
    <col customWidth="1" min="25" max="25" width="21.63"/>
    <col customWidth="1" min="26" max="27" width="18.75"/>
    <col customWidth="1" min="28" max="28" width="29.63"/>
    <col customWidth="1" min="29" max="29" width="27.88"/>
    <col customWidth="1" min="30" max="30" width="30.13"/>
    <col customWidth="1" min="31" max="31" width="25.38"/>
    <col customWidth="1" min="32" max="32" width="26.75"/>
    <col customWidth="1" min="33" max="33" width="29.75"/>
  </cols>
  <sheetData>
    <row r="1">
      <c r="A1" s="1" t="s">
        <v>0</v>
      </c>
      <c r="N1" s="2"/>
      <c r="P1" s="3"/>
      <c r="R1" s="4"/>
      <c r="S1" s="4"/>
      <c r="V1" s="4"/>
      <c r="W1" s="5"/>
      <c r="X1" s="4"/>
      <c r="Y1" s="4"/>
    </row>
    <row r="2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8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9" t="s">
        <v>22</v>
      </c>
      <c r="X2" s="10" t="s">
        <v>23</v>
      </c>
      <c r="Y2" s="10" t="s">
        <v>24</v>
      </c>
      <c r="Z2" s="10" t="s">
        <v>25</v>
      </c>
      <c r="AA2" s="10" t="s">
        <v>26</v>
      </c>
      <c r="AB2" s="10" t="s">
        <v>27</v>
      </c>
      <c r="AC2" s="10" t="s">
        <v>28</v>
      </c>
      <c r="AD2" s="10" t="s">
        <v>29</v>
      </c>
      <c r="AE2" s="10" t="s">
        <v>30</v>
      </c>
      <c r="AF2" s="10" t="s">
        <v>31</v>
      </c>
      <c r="AG2" s="10" t="s">
        <v>32</v>
      </c>
    </row>
    <row r="3">
      <c r="B3" s="11">
        <v>1.0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  <c r="L3" s="12">
        <v>45021.0</v>
      </c>
      <c r="M3" s="12">
        <v>49369.0</v>
      </c>
      <c r="N3" s="13">
        <v>0.0335</v>
      </c>
      <c r="O3" s="14">
        <v>92.57</v>
      </c>
      <c r="P3" s="15">
        <f>IFERROR(__xludf.DUMMYFUNCTION("IMPORTXML(""https://www.rendimentibtp.it/scheda.aspx?isin=IT0005358806"", ""//div[@id='prezzo']"")"),95.76)</f>
        <v>95.76</v>
      </c>
      <c r="Q3" s="16">
        <v>10000.0</v>
      </c>
      <c r="R3" s="17">
        <f t="shared" ref="R3:R5" si="1">IF(ISBLANK(Q3),"",O3*T3)</f>
        <v>9257</v>
      </c>
      <c r="S3" s="18">
        <f t="shared" ref="S3:S22" si="2">IF(ISBLANK(Q3), "", R3/SUM(R:R))</f>
        <v>0.4903072034</v>
      </c>
      <c r="T3" s="16">
        <v>100.0</v>
      </c>
      <c r="U3" s="16">
        <v>2.0</v>
      </c>
      <c r="V3" s="18">
        <f t="shared" ref="V3:V22" si="3">IFERROR(IF(ISBLANK(Q3), "",YIELD(L3,M3,N3,O3,T3,U3)), "")</f>
        <v>0.0414679433</v>
      </c>
      <c r="W3" s="18">
        <f t="shared" ref="W3:W22" si="4">IF(ISBLANK(E3),"",IF(E3 = "Governative", 12.5%, 26%))</f>
        <v>0.125</v>
      </c>
      <c r="X3" s="19">
        <f t="shared" ref="X3:X22" si="5">IFERROR(IF(ISBLANK(Q3), "" , V3 * (1-W3)), "")</f>
        <v>0.03628445039</v>
      </c>
      <c r="Y3" s="20">
        <f t="shared" ref="Y3:Y22" si="6">IF(ISBLANK(M3),"", DATEDIF(TODAY(),M3,"M")/12)</f>
        <v>10.83333333</v>
      </c>
      <c r="Z3" s="17">
        <f t="shared" ref="Z3:Z22" si="7">IF(ISBLANK(N3), "", (N3*Q3/2))</f>
        <v>167.5</v>
      </c>
      <c r="AA3" s="17">
        <f t="shared" ref="AA3:AA22" si="8">IF(ISBLANK(N3), "", Z3-(Z3*0.12)-2.6)</f>
        <v>144.8</v>
      </c>
      <c r="AB3" s="17">
        <f t="shared" ref="AB3:AB22" si="9">IF(ISBLANK(N3), "", AA3*Y3*2)</f>
        <v>3137.333333</v>
      </c>
      <c r="AC3" s="17">
        <f t="shared" ref="AC3:AC22" si="10">IF(ISBLANK(Q3), "", (Q3-R3)-((Q3-R3)*0.26))</f>
        <v>549.82</v>
      </c>
      <c r="AD3" s="18">
        <f t="shared" ref="AD3:AD22" si="11">IF(ISBLANK(P3), "", (P3-O3)/O3)</f>
        <v>0.03446040834</v>
      </c>
      <c r="AE3" s="21">
        <f t="shared" ref="AE3:AE13" si="12">IF(ISBLANK(P3), "", (P3-O3)*T3)</f>
        <v>319</v>
      </c>
      <c r="AF3" s="21">
        <f t="shared" ref="AF3:AF22" si="13">IF(ISBLANK(T3), "", AE3-(AE3*0.26))</f>
        <v>236.06</v>
      </c>
      <c r="AG3" s="17">
        <f t="shared" ref="AG3:AG22" si="14">IF(ISBLANK(N3), "", AB3+AC3)</f>
        <v>3687.153333</v>
      </c>
    </row>
    <row r="4">
      <c r="B4" s="11">
        <v>2.0</v>
      </c>
      <c r="C4" s="11" t="s">
        <v>42</v>
      </c>
      <c r="D4" s="11" t="s">
        <v>43</v>
      </c>
      <c r="E4" s="11" t="s">
        <v>35</v>
      </c>
      <c r="F4" s="11" t="s">
        <v>36</v>
      </c>
      <c r="G4" s="11" t="s">
        <v>37</v>
      </c>
      <c r="H4" s="11" t="s">
        <v>38</v>
      </c>
      <c r="I4" s="11" t="s">
        <v>39</v>
      </c>
      <c r="J4" s="11" t="s">
        <v>40</v>
      </c>
      <c r="K4" s="11" t="s">
        <v>41</v>
      </c>
      <c r="L4" s="12">
        <v>45180.0</v>
      </c>
      <c r="M4" s="12">
        <v>55944.0</v>
      </c>
      <c r="N4" s="13">
        <v>0.045</v>
      </c>
      <c r="O4" s="22">
        <v>96.23</v>
      </c>
      <c r="P4" s="15">
        <f>IFERROR(__xludf.DUMMYFUNCTION("IMPORTXML(""https://www.rendimentibtp.it/scheda.aspx?isin=IT0005534141"", ""//div[@id='prezzo']"")"),103.83)</f>
        <v>103.83</v>
      </c>
      <c r="Q4" s="16">
        <v>10000.0</v>
      </c>
      <c r="R4" s="17">
        <f t="shared" si="1"/>
        <v>9623</v>
      </c>
      <c r="S4" s="18">
        <f t="shared" si="2"/>
        <v>0.5096927966</v>
      </c>
      <c r="T4" s="16">
        <v>100.0</v>
      </c>
      <c r="U4" s="16">
        <v>2.0</v>
      </c>
      <c r="V4" s="18">
        <f t="shared" si="3"/>
        <v>0.04738585725</v>
      </c>
      <c r="W4" s="18">
        <f t="shared" si="4"/>
        <v>0.125</v>
      </c>
      <c r="X4" s="19">
        <f t="shared" si="5"/>
        <v>0.04146262509</v>
      </c>
      <c r="Y4" s="20">
        <f t="shared" si="6"/>
        <v>28.83333333</v>
      </c>
      <c r="Z4" s="17">
        <f t="shared" si="7"/>
        <v>225</v>
      </c>
      <c r="AA4" s="17">
        <f t="shared" si="8"/>
        <v>195.4</v>
      </c>
      <c r="AB4" s="17">
        <f t="shared" si="9"/>
        <v>11268.06667</v>
      </c>
      <c r="AC4" s="17">
        <f t="shared" si="10"/>
        <v>278.98</v>
      </c>
      <c r="AD4" s="18">
        <f t="shared" si="11"/>
        <v>0.07897744986</v>
      </c>
      <c r="AE4" s="21">
        <f t="shared" si="12"/>
        <v>760</v>
      </c>
      <c r="AF4" s="21">
        <f t="shared" si="13"/>
        <v>562.4</v>
      </c>
      <c r="AG4" s="17">
        <f t="shared" si="14"/>
        <v>11547.04667</v>
      </c>
    </row>
    <row r="5">
      <c r="B5" s="11">
        <v>3.0</v>
      </c>
      <c r="C5" s="23"/>
      <c r="D5" s="23"/>
      <c r="E5" s="24"/>
      <c r="F5" s="11"/>
      <c r="G5" s="11"/>
      <c r="H5" s="11"/>
      <c r="I5" s="11"/>
      <c r="J5" s="11"/>
      <c r="K5" s="11"/>
      <c r="L5" s="12"/>
      <c r="M5" s="12"/>
      <c r="N5" s="13"/>
      <c r="O5" s="25"/>
      <c r="P5" s="15"/>
      <c r="Q5" s="16"/>
      <c r="R5" s="26" t="str">
        <f t="shared" si="1"/>
        <v/>
      </c>
      <c r="S5" s="18" t="str">
        <f t="shared" si="2"/>
        <v/>
      </c>
      <c r="T5" s="27"/>
      <c r="U5" s="27"/>
      <c r="V5" s="18" t="str">
        <f t="shared" si="3"/>
        <v/>
      </c>
      <c r="W5" s="18" t="str">
        <f t="shared" si="4"/>
        <v/>
      </c>
      <c r="X5" s="19" t="str">
        <f t="shared" si="5"/>
        <v/>
      </c>
      <c r="Y5" s="20" t="str">
        <f t="shared" si="6"/>
        <v/>
      </c>
      <c r="Z5" s="17" t="str">
        <f t="shared" si="7"/>
        <v/>
      </c>
      <c r="AA5" s="17" t="str">
        <f t="shared" si="8"/>
        <v/>
      </c>
      <c r="AB5" s="17" t="str">
        <f t="shared" si="9"/>
        <v/>
      </c>
      <c r="AC5" s="17" t="str">
        <f t="shared" si="10"/>
        <v/>
      </c>
      <c r="AD5" s="18" t="str">
        <f t="shared" si="11"/>
        <v/>
      </c>
      <c r="AE5" s="21" t="str">
        <f t="shared" si="12"/>
        <v/>
      </c>
      <c r="AF5" s="21" t="str">
        <f t="shared" si="13"/>
        <v/>
      </c>
      <c r="AG5" s="28" t="str">
        <f t="shared" si="14"/>
        <v/>
      </c>
    </row>
    <row r="6">
      <c r="B6" s="11">
        <v>4.0</v>
      </c>
      <c r="C6" s="23"/>
      <c r="D6" s="23"/>
      <c r="E6" s="23"/>
      <c r="F6" s="11"/>
      <c r="G6" s="23"/>
      <c r="H6" s="23"/>
      <c r="I6" s="23"/>
      <c r="J6" s="23"/>
      <c r="K6" s="23"/>
      <c r="L6" s="29"/>
      <c r="M6" s="12"/>
      <c r="N6" s="30"/>
      <c r="O6" s="25"/>
      <c r="P6" s="17"/>
      <c r="Q6" s="27"/>
      <c r="R6" s="26" t="str">
        <f t="shared" ref="R6:R22" si="15">IF(ISBLANK(Q6),"",O6*Q6/100)</f>
        <v/>
      </c>
      <c r="S6" s="18" t="str">
        <f t="shared" si="2"/>
        <v/>
      </c>
      <c r="T6" s="27"/>
      <c r="U6" s="27"/>
      <c r="V6" s="18" t="str">
        <f t="shared" si="3"/>
        <v/>
      </c>
      <c r="W6" s="18" t="str">
        <f t="shared" si="4"/>
        <v/>
      </c>
      <c r="X6" s="19" t="str">
        <f t="shared" si="5"/>
        <v/>
      </c>
      <c r="Y6" s="20" t="str">
        <f t="shared" si="6"/>
        <v/>
      </c>
      <c r="Z6" s="17" t="str">
        <f t="shared" si="7"/>
        <v/>
      </c>
      <c r="AA6" s="17" t="str">
        <f t="shared" si="8"/>
        <v/>
      </c>
      <c r="AB6" s="17" t="str">
        <f t="shared" si="9"/>
        <v/>
      </c>
      <c r="AC6" s="17" t="str">
        <f t="shared" si="10"/>
        <v/>
      </c>
      <c r="AD6" s="18" t="str">
        <f t="shared" si="11"/>
        <v/>
      </c>
      <c r="AE6" s="21" t="str">
        <f t="shared" si="12"/>
        <v/>
      </c>
      <c r="AF6" s="21" t="str">
        <f t="shared" si="13"/>
        <v/>
      </c>
      <c r="AG6" s="28" t="str">
        <f t="shared" si="14"/>
        <v/>
      </c>
    </row>
    <row r="7">
      <c r="B7" s="11">
        <v>5.0</v>
      </c>
      <c r="C7" s="23"/>
      <c r="D7" s="23"/>
      <c r="E7" s="23"/>
      <c r="F7" s="11"/>
      <c r="G7" s="23"/>
      <c r="H7" s="23"/>
      <c r="I7" s="23"/>
      <c r="J7" s="23"/>
      <c r="K7" s="23"/>
      <c r="L7" s="29"/>
      <c r="M7" s="12"/>
      <c r="N7" s="30"/>
      <c r="O7" s="25"/>
      <c r="P7" s="17"/>
      <c r="Q7" s="27"/>
      <c r="R7" s="26" t="str">
        <f t="shared" si="15"/>
        <v/>
      </c>
      <c r="S7" s="18" t="str">
        <f t="shared" si="2"/>
        <v/>
      </c>
      <c r="T7" s="27"/>
      <c r="U7" s="27"/>
      <c r="V7" s="18" t="str">
        <f t="shared" si="3"/>
        <v/>
      </c>
      <c r="W7" s="18" t="str">
        <f t="shared" si="4"/>
        <v/>
      </c>
      <c r="X7" s="19" t="str">
        <f t="shared" si="5"/>
        <v/>
      </c>
      <c r="Y7" s="20" t="str">
        <f t="shared" si="6"/>
        <v/>
      </c>
      <c r="Z7" s="17" t="str">
        <f t="shared" si="7"/>
        <v/>
      </c>
      <c r="AA7" s="17" t="str">
        <f t="shared" si="8"/>
        <v/>
      </c>
      <c r="AB7" s="17" t="str">
        <f t="shared" si="9"/>
        <v/>
      </c>
      <c r="AC7" s="17" t="str">
        <f t="shared" si="10"/>
        <v/>
      </c>
      <c r="AD7" s="18" t="str">
        <f t="shared" si="11"/>
        <v/>
      </c>
      <c r="AE7" s="21" t="str">
        <f t="shared" si="12"/>
        <v/>
      </c>
      <c r="AF7" s="21" t="str">
        <f t="shared" si="13"/>
        <v/>
      </c>
      <c r="AG7" s="28" t="str">
        <f t="shared" si="14"/>
        <v/>
      </c>
    </row>
    <row r="8">
      <c r="B8" s="11">
        <v>6.0</v>
      </c>
      <c r="C8" s="23"/>
      <c r="D8" s="23"/>
      <c r="E8" s="23"/>
      <c r="F8" s="23"/>
      <c r="G8" s="23"/>
      <c r="H8" s="23"/>
      <c r="I8" s="23"/>
      <c r="J8" s="23"/>
      <c r="K8" s="23"/>
      <c r="L8" s="29"/>
      <c r="M8" s="12"/>
      <c r="N8" s="30"/>
      <c r="O8" s="25"/>
      <c r="P8" s="17"/>
      <c r="Q8" s="27"/>
      <c r="R8" s="26" t="str">
        <f t="shared" si="15"/>
        <v/>
      </c>
      <c r="S8" s="18" t="str">
        <f t="shared" si="2"/>
        <v/>
      </c>
      <c r="T8" s="27"/>
      <c r="U8" s="27"/>
      <c r="V8" s="18" t="str">
        <f t="shared" si="3"/>
        <v/>
      </c>
      <c r="W8" s="18" t="str">
        <f t="shared" si="4"/>
        <v/>
      </c>
      <c r="X8" s="19" t="str">
        <f t="shared" si="5"/>
        <v/>
      </c>
      <c r="Y8" s="20" t="str">
        <f t="shared" si="6"/>
        <v/>
      </c>
      <c r="Z8" s="17" t="str">
        <f t="shared" si="7"/>
        <v/>
      </c>
      <c r="AA8" s="17" t="str">
        <f t="shared" si="8"/>
        <v/>
      </c>
      <c r="AB8" s="17" t="str">
        <f t="shared" si="9"/>
        <v/>
      </c>
      <c r="AC8" s="17" t="str">
        <f t="shared" si="10"/>
        <v/>
      </c>
      <c r="AD8" s="18" t="str">
        <f t="shared" si="11"/>
        <v/>
      </c>
      <c r="AE8" s="21" t="str">
        <f t="shared" si="12"/>
        <v/>
      </c>
      <c r="AF8" s="21" t="str">
        <f t="shared" si="13"/>
        <v/>
      </c>
      <c r="AG8" s="28" t="str">
        <f t="shared" si="14"/>
        <v/>
      </c>
    </row>
    <row r="9">
      <c r="B9" s="11">
        <v>7.0</v>
      </c>
      <c r="C9" s="23"/>
      <c r="D9" s="23"/>
      <c r="E9" s="23"/>
      <c r="F9" s="23"/>
      <c r="G9" s="23"/>
      <c r="H9" s="23"/>
      <c r="I9" s="23"/>
      <c r="J9" s="23"/>
      <c r="K9" s="23"/>
      <c r="L9" s="29"/>
      <c r="M9" s="12"/>
      <c r="N9" s="30"/>
      <c r="O9" s="25"/>
      <c r="P9" s="17"/>
      <c r="Q9" s="27"/>
      <c r="R9" s="26" t="str">
        <f t="shared" si="15"/>
        <v/>
      </c>
      <c r="S9" s="18" t="str">
        <f t="shared" si="2"/>
        <v/>
      </c>
      <c r="T9" s="27"/>
      <c r="U9" s="27"/>
      <c r="V9" s="18" t="str">
        <f t="shared" si="3"/>
        <v/>
      </c>
      <c r="W9" s="18" t="str">
        <f t="shared" si="4"/>
        <v/>
      </c>
      <c r="X9" s="19" t="str">
        <f t="shared" si="5"/>
        <v/>
      </c>
      <c r="Y9" s="20" t="str">
        <f t="shared" si="6"/>
        <v/>
      </c>
      <c r="Z9" s="17" t="str">
        <f t="shared" si="7"/>
        <v/>
      </c>
      <c r="AA9" s="17" t="str">
        <f t="shared" si="8"/>
        <v/>
      </c>
      <c r="AB9" s="17" t="str">
        <f t="shared" si="9"/>
        <v/>
      </c>
      <c r="AC9" s="17" t="str">
        <f t="shared" si="10"/>
        <v/>
      </c>
      <c r="AD9" s="18" t="str">
        <f t="shared" si="11"/>
        <v/>
      </c>
      <c r="AE9" s="21" t="str">
        <f t="shared" si="12"/>
        <v/>
      </c>
      <c r="AF9" s="21" t="str">
        <f t="shared" si="13"/>
        <v/>
      </c>
      <c r="AG9" s="28" t="str">
        <f t="shared" si="14"/>
        <v/>
      </c>
    </row>
    <row r="10">
      <c r="B10" s="11">
        <v>8.0</v>
      </c>
      <c r="C10" s="23"/>
      <c r="D10" s="23"/>
      <c r="E10" s="23"/>
      <c r="F10" s="23"/>
      <c r="G10" s="23"/>
      <c r="H10" s="23"/>
      <c r="I10" s="23"/>
      <c r="J10" s="23"/>
      <c r="K10" s="23"/>
      <c r="L10" s="29"/>
      <c r="M10" s="12"/>
      <c r="N10" s="30"/>
      <c r="O10" s="25"/>
      <c r="P10" s="17"/>
      <c r="Q10" s="27"/>
      <c r="R10" s="26" t="str">
        <f t="shared" si="15"/>
        <v/>
      </c>
      <c r="S10" s="18" t="str">
        <f t="shared" si="2"/>
        <v/>
      </c>
      <c r="T10" s="27"/>
      <c r="U10" s="27"/>
      <c r="V10" s="18" t="str">
        <f t="shared" si="3"/>
        <v/>
      </c>
      <c r="W10" s="18" t="str">
        <f t="shared" si="4"/>
        <v/>
      </c>
      <c r="X10" s="19" t="str">
        <f t="shared" si="5"/>
        <v/>
      </c>
      <c r="Y10" s="20" t="str">
        <f t="shared" si="6"/>
        <v/>
      </c>
      <c r="Z10" s="17" t="str">
        <f t="shared" si="7"/>
        <v/>
      </c>
      <c r="AA10" s="17" t="str">
        <f t="shared" si="8"/>
        <v/>
      </c>
      <c r="AB10" s="17" t="str">
        <f t="shared" si="9"/>
        <v/>
      </c>
      <c r="AC10" s="17" t="str">
        <f t="shared" si="10"/>
        <v/>
      </c>
      <c r="AD10" s="18" t="str">
        <f t="shared" si="11"/>
        <v/>
      </c>
      <c r="AE10" s="21" t="str">
        <f t="shared" si="12"/>
        <v/>
      </c>
      <c r="AF10" s="21" t="str">
        <f t="shared" si="13"/>
        <v/>
      </c>
      <c r="AG10" s="28" t="str">
        <f t="shared" si="14"/>
        <v/>
      </c>
    </row>
    <row r="11">
      <c r="B11" s="11">
        <v>9.0</v>
      </c>
      <c r="C11" s="23"/>
      <c r="D11" s="23"/>
      <c r="E11" s="23"/>
      <c r="F11" s="23"/>
      <c r="G11" s="23"/>
      <c r="H11" s="23"/>
      <c r="I11" s="23"/>
      <c r="J11" s="23"/>
      <c r="K11" s="23"/>
      <c r="L11" s="29"/>
      <c r="M11" s="12"/>
      <c r="N11" s="30"/>
      <c r="O11" s="25"/>
      <c r="P11" s="17"/>
      <c r="Q11" s="27"/>
      <c r="R11" s="26" t="str">
        <f t="shared" si="15"/>
        <v/>
      </c>
      <c r="S11" s="18" t="str">
        <f t="shared" si="2"/>
        <v/>
      </c>
      <c r="T11" s="27"/>
      <c r="U11" s="27"/>
      <c r="V11" s="18" t="str">
        <f t="shared" si="3"/>
        <v/>
      </c>
      <c r="W11" s="18" t="str">
        <f t="shared" si="4"/>
        <v/>
      </c>
      <c r="X11" s="19" t="str">
        <f t="shared" si="5"/>
        <v/>
      </c>
      <c r="Y11" s="20" t="str">
        <f t="shared" si="6"/>
        <v/>
      </c>
      <c r="Z11" s="17" t="str">
        <f t="shared" si="7"/>
        <v/>
      </c>
      <c r="AA11" s="17" t="str">
        <f t="shared" si="8"/>
        <v/>
      </c>
      <c r="AB11" s="17" t="str">
        <f t="shared" si="9"/>
        <v/>
      </c>
      <c r="AC11" s="17" t="str">
        <f t="shared" si="10"/>
        <v/>
      </c>
      <c r="AD11" s="18" t="str">
        <f t="shared" si="11"/>
        <v/>
      </c>
      <c r="AE11" s="21" t="str">
        <f t="shared" si="12"/>
        <v/>
      </c>
      <c r="AF11" s="21" t="str">
        <f t="shared" si="13"/>
        <v/>
      </c>
      <c r="AG11" s="28" t="str">
        <f t="shared" si="14"/>
        <v/>
      </c>
    </row>
    <row r="12">
      <c r="B12" s="11">
        <v>10.0</v>
      </c>
      <c r="C12" s="23"/>
      <c r="D12" s="23"/>
      <c r="E12" s="23"/>
      <c r="F12" s="23"/>
      <c r="G12" s="23"/>
      <c r="H12" s="23"/>
      <c r="I12" s="23"/>
      <c r="J12" s="23"/>
      <c r="K12" s="23"/>
      <c r="L12" s="29"/>
      <c r="M12" s="12"/>
      <c r="N12" s="30"/>
      <c r="O12" s="25"/>
      <c r="P12" s="17"/>
      <c r="Q12" s="27"/>
      <c r="R12" s="26" t="str">
        <f t="shared" si="15"/>
        <v/>
      </c>
      <c r="S12" s="18" t="str">
        <f t="shared" si="2"/>
        <v/>
      </c>
      <c r="T12" s="27"/>
      <c r="U12" s="27"/>
      <c r="V12" s="18" t="str">
        <f t="shared" si="3"/>
        <v/>
      </c>
      <c r="W12" s="18" t="str">
        <f t="shared" si="4"/>
        <v/>
      </c>
      <c r="X12" s="19" t="str">
        <f t="shared" si="5"/>
        <v/>
      </c>
      <c r="Y12" s="20" t="str">
        <f t="shared" si="6"/>
        <v/>
      </c>
      <c r="Z12" s="17" t="str">
        <f t="shared" si="7"/>
        <v/>
      </c>
      <c r="AA12" s="17" t="str">
        <f t="shared" si="8"/>
        <v/>
      </c>
      <c r="AB12" s="17" t="str">
        <f t="shared" si="9"/>
        <v/>
      </c>
      <c r="AC12" s="17" t="str">
        <f t="shared" si="10"/>
        <v/>
      </c>
      <c r="AD12" s="18" t="str">
        <f t="shared" si="11"/>
        <v/>
      </c>
      <c r="AE12" s="21" t="str">
        <f t="shared" si="12"/>
        <v/>
      </c>
      <c r="AF12" s="21" t="str">
        <f t="shared" si="13"/>
        <v/>
      </c>
      <c r="AG12" s="28" t="str">
        <f t="shared" si="14"/>
        <v/>
      </c>
    </row>
    <row r="13">
      <c r="B13" s="11">
        <v>11.0</v>
      </c>
      <c r="C13" s="23"/>
      <c r="D13" s="23"/>
      <c r="E13" s="23"/>
      <c r="F13" s="23"/>
      <c r="G13" s="23"/>
      <c r="H13" s="23"/>
      <c r="I13" s="23"/>
      <c r="J13" s="23"/>
      <c r="K13" s="23"/>
      <c r="L13" s="29"/>
      <c r="M13" s="12"/>
      <c r="N13" s="30"/>
      <c r="O13" s="25"/>
      <c r="P13" s="17"/>
      <c r="Q13" s="27"/>
      <c r="R13" s="26" t="str">
        <f t="shared" si="15"/>
        <v/>
      </c>
      <c r="S13" s="18" t="str">
        <f t="shared" si="2"/>
        <v/>
      </c>
      <c r="T13" s="27"/>
      <c r="U13" s="27"/>
      <c r="V13" s="18" t="str">
        <f t="shared" si="3"/>
        <v/>
      </c>
      <c r="W13" s="18" t="str">
        <f t="shared" si="4"/>
        <v/>
      </c>
      <c r="X13" s="19" t="str">
        <f t="shared" si="5"/>
        <v/>
      </c>
      <c r="Y13" s="20" t="str">
        <f t="shared" si="6"/>
        <v/>
      </c>
      <c r="Z13" s="17" t="str">
        <f t="shared" si="7"/>
        <v/>
      </c>
      <c r="AA13" s="17" t="str">
        <f t="shared" si="8"/>
        <v/>
      </c>
      <c r="AB13" s="17" t="str">
        <f t="shared" si="9"/>
        <v/>
      </c>
      <c r="AC13" s="17" t="str">
        <f t="shared" si="10"/>
        <v/>
      </c>
      <c r="AD13" s="18" t="str">
        <f t="shared" si="11"/>
        <v/>
      </c>
      <c r="AE13" s="21" t="str">
        <f t="shared" si="12"/>
        <v/>
      </c>
      <c r="AF13" s="21" t="str">
        <f t="shared" si="13"/>
        <v/>
      </c>
      <c r="AG13" s="28" t="str">
        <f t="shared" si="14"/>
        <v/>
      </c>
    </row>
    <row r="14">
      <c r="B14" s="11">
        <v>12.0</v>
      </c>
      <c r="C14" s="23"/>
      <c r="D14" s="23"/>
      <c r="E14" s="23"/>
      <c r="F14" s="23"/>
      <c r="G14" s="23"/>
      <c r="H14" s="23"/>
      <c r="I14" s="23"/>
      <c r="J14" s="23"/>
      <c r="K14" s="23"/>
      <c r="L14" s="29"/>
      <c r="M14" s="12"/>
      <c r="N14" s="30"/>
      <c r="O14" s="25"/>
      <c r="P14" s="17"/>
      <c r="Q14" s="27"/>
      <c r="R14" s="26" t="str">
        <f t="shared" si="15"/>
        <v/>
      </c>
      <c r="S14" s="18" t="str">
        <f t="shared" si="2"/>
        <v/>
      </c>
      <c r="T14" s="27"/>
      <c r="U14" s="27"/>
      <c r="V14" s="18" t="str">
        <f t="shared" si="3"/>
        <v/>
      </c>
      <c r="W14" s="18" t="str">
        <f t="shared" si="4"/>
        <v/>
      </c>
      <c r="X14" s="19" t="str">
        <f t="shared" si="5"/>
        <v/>
      </c>
      <c r="Y14" s="20" t="str">
        <f t="shared" si="6"/>
        <v/>
      </c>
      <c r="Z14" s="17" t="str">
        <f t="shared" si="7"/>
        <v/>
      </c>
      <c r="AA14" s="17" t="str">
        <f t="shared" si="8"/>
        <v/>
      </c>
      <c r="AB14" s="17" t="str">
        <f t="shared" si="9"/>
        <v/>
      </c>
      <c r="AC14" s="17" t="str">
        <f t="shared" si="10"/>
        <v/>
      </c>
      <c r="AD14" s="18" t="str">
        <f t="shared" si="11"/>
        <v/>
      </c>
      <c r="AE14" s="21"/>
      <c r="AF14" s="21" t="str">
        <f t="shared" si="13"/>
        <v/>
      </c>
      <c r="AG14" s="28" t="str">
        <f t="shared" si="14"/>
        <v/>
      </c>
    </row>
    <row r="15">
      <c r="B15" s="11">
        <v>13.0</v>
      </c>
      <c r="C15" s="23"/>
      <c r="D15" s="23"/>
      <c r="E15" s="23"/>
      <c r="F15" s="23"/>
      <c r="G15" s="23"/>
      <c r="H15" s="23"/>
      <c r="I15" s="23"/>
      <c r="J15" s="23"/>
      <c r="K15" s="23"/>
      <c r="L15" s="29"/>
      <c r="M15" s="12"/>
      <c r="N15" s="30"/>
      <c r="O15" s="25"/>
      <c r="P15" s="17"/>
      <c r="Q15" s="27"/>
      <c r="R15" s="26" t="str">
        <f t="shared" si="15"/>
        <v/>
      </c>
      <c r="S15" s="18" t="str">
        <f t="shared" si="2"/>
        <v/>
      </c>
      <c r="T15" s="27"/>
      <c r="U15" s="27"/>
      <c r="V15" s="18" t="str">
        <f t="shared" si="3"/>
        <v/>
      </c>
      <c r="W15" s="18" t="str">
        <f t="shared" si="4"/>
        <v/>
      </c>
      <c r="X15" s="19" t="str">
        <f t="shared" si="5"/>
        <v/>
      </c>
      <c r="Y15" s="20" t="str">
        <f t="shared" si="6"/>
        <v/>
      </c>
      <c r="Z15" s="17" t="str">
        <f t="shared" si="7"/>
        <v/>
      </c>
      <c r="AA15" s="17" t="str">
        <f t="shared" si="8"/>
        <v/>
      </c>
      <c r="AB15" s="17" t="str">
        <f t="shared" si="9"/>
        <v/>
      </c>
      <c r="AC15" s="17" t="str">
        <f t="shared" si="10"/>
        <v/>
      </c>
      <c r="AD15" s="18" t="str">
        <f t="shared" si="11"/>
        <v/>
      </c>
      <c r="AE15" s="21" t="str">
        <f t="shared" ref="AE15:AE22" si="16">IF(ISBLANK(P15), "", (P15-O15)*T15)</f>
        <v/>
      </c>
      <c r="AF15" s="21" t="str">
        <f t="shared" si="13"/>
        <v/>
      </c>
      <c r="AG15" s="28" t="str">
        <f t="shared" si="14"/>
        <v/>
      </c>
    </row>
    <row r="16">
      <c r="B16" s="11">
        <v>14.0</v>
      </c>
      <c r="C16" s="23"/>
      <c r="D16" s="23"/>
      <c r="E16" s="23"/>
      <c r="F16" s="23"/>
      <c r="G16" s="23"/>
      <c r="H16" s="23"/>
      <c r="I16" s="23"/>
      <c r="J16" s="23"/>
      <c r="K16" s="23"/>
      <c r="L16" s="29"/>
      <c r="M16" s="12"/>
      <c r="N16" s="30"/>
      <c r="O16" s="25"/>
      <c r="P16" s="17"/>
      <c r="Q16" s="27"/>
      <c r="R16" s="26" t="str">
        <f t="shared" si="15"/>
        <v/>
      </c>
      <c r="S16" s="18" t="str">
        <f t="shared" si="2"/>
        <v/>
      </c>
      <c r="T16" s="27"/>
      <c r="U16" s="27"/>
      <c r="V16" s="18" t="str">
        <f t="shared" si="3"/>
        <v/>
      </c>
      <c r="W16" s="18" t="str">
        <f t="shared" si="4"/>
        <v/>
      </c>
      <c r="X16" s="19" t="str">
        <f t="shared" si="5"/>
        <v/>
      </c>
      <c r="Y16" s="20" t="str">
        <f t="shared" si="6"/>
        <v/>
      </c>
      <c r="Z16" s="17" t="str">
        <f t="shared" si="7"/>
        <v/>
      </c>
      <c r="AA16" s="17" t="str">
        <f t="shared" si="8"/>
        <v/>
      </c>
      <c r="AB16" s="17" t="str">
        <f t="shared" si="9"/>
        <v/>
      </c>
      <c r="AC16" s="17" t="str">
        <f t="shared" si="10"/>
        <v/>
      </c>
      <c r="AD16" s="18" t="str">
        <f t="shared" si="11"/>
        <v/>
      </c>
      <c r="AE16" s="21" t="str">
        <f t="shared" si="16"/>
        <v/>
      </c>
      <c r="AF16" s="21" t="str">
        <f t="shared" si="13"/>
        <v/>
      </c>
      <c r="AG16" s="28" t="str">
        <f t="shared" si="14"/>
        <v/>
      </c>
    </row>
    <row r="17">
      <c r="B17" s="11">
        <v>15.0</v>
      </c>
      <c r="C17" s="23"/>
      <c r="D17" s="23"/>
      <c r="E17" s="23"/>
      <c r="F17" s="23"/>
      <c r="G17" s="23"/>
      <c r="H17" s="23"/>
      <c r="I17" s="23"/>
      <c r="J17" s="23"/>
      <c r="K17" s="23"/>
      <c r="L17" s="29"/>
      <c r="M17" s="12"/>
      <c r="N17" s="30"/>
      <c r="O17" s="25"/>
      <c r="P17" s="17"/>
      <c r="Q17" s="27"/>
      <c r="R17" s="26" t="str">
        <f t="shared" si="15"/>
        <v/>
      </c>
      <c r="S17" s="18" t="str">
        <f t="shared" si="2"/>
        <v/>
      </c>
      <c r="T17" s="27"/>
      <c r="U17" s="27"/>
      <c r="V17" s="18" t="str">
        <f t="shared" si="3"/>
        <v/>
      </c>
      <c r="W17" s="18" t="str">
        <f t="shared" si="4"/>
        <v/>
      </c>
      <c r="X17" s="19" t="str">
        <f t="shared" si="5"/>
        <v/>
      </c>
      <c r="Y17" s="20" t="str">
        <f t="shared" si="6"/>
        <v/>
      </c>
      <c r="Z17" s="17" t="str">
        <f t="shared" si="7"/>
        <v/>
      </c>
      <c r="AA17" s="17" t="str">
        <f t="shared" si="8"/>
        <v/>
      </c>
      <c r="AB17" s="17" t="str">
        <f t="shared" si="9"/>
        <v/>
      </c>
      <c r="AC17" s="17" t="str">
        <f t="shared" si="10"/>
        <v/>
      </c>
      <c r="AD17" s="18" t="str">
        <f t="shared" si="11"/>
        <v/>
      </c>
      <c r="AE17" s="21" t="str">
        <f t="shared" si="16"/>
        <v/>
      </c>
      <c r="AF17" s="21" t="str">
        <f t="shared" si="13"/>
        <v/>
      </c>
      <c r="AG17" s="28" t="str">
        <f t="shared" si="14"/>
        <v/>
      </c>
    </row>
    <row r="18">
      <c r="B18" s="11">
        <v>16.0</v>
      </c>
      <c r="C18" s="23"/>
      <c r="D18" s="23"/>
      <c r="E18" s="23"/>
      <c r="F18" s="23"/>
      <c r="G18" s="23"/>
      <c r="H18" s="23"/>
      <c r="I18" s="23"/>
      <c r="J18" s="23"/>
      <c r="K18" s="23"/>
      <c r="L18" s="29"/>
      <c r="M18" s="12"/>
      <c r="N18" s="30"/>
      <c r="O18" s="25"/>
      <c r="P18" s="17"/>
      <c r="Q18" s="27"/>
      <c r="R18" s="26" t="str">
        <f t="shared" si="15"/>
        <v/>
      </c>
      <c r="S18" s="18" t="str">
        <f t="shared" si="2"/>
        <v/>
      </c>
      <c r="T18" s="27"/>
      <c r="U18" s="27"/>
      <c r="V18" s="18" t="str">
        <f t="shared" si="3"/>
        <v/>
      </c>
      <c r="W18" s="18" t="str">
        <f t="shared" si="4"/>
        <v/>
      </c>
      <c r="X18" s="19" t="str">
        <f t="shared" si="5"/>
        <v/>
      </c>
      <c r="Y18" s="20" t="str">
        <f t="shared" si="6"/>
        <v/>
      </c>
      <c r="Z18" s="17" t="str">
        <f t="shared" si="7"/>
        <v/>
      </c>
      <c r="AA18" s="17" t="str">
        <f t="shared" si="8"/>
        <v/>
      </c>
      <c r="AB18" s="17" t="str">
        <f t="shared" si="9"/>
        <v/>
      </c>
      <c r="AC18" s="17" t="str">
        <f t="shared" si="10"/>
        <v/>
      </c>
      <c r="AD18" s="18" t="str">
        <f t="shared" si="11"/>
        <v/>
      </c>
      <c r="AE18" s="21" t="str">
        <f t="shared" si="16"/>
        <v/>
      </c>
      <c r="AF18" s="21" t="str">
        <f t="shared" si="13"/>
        <v/>
      </c>
      <c r="AG18" s="28" t="str">
        <f t="shared" si="14"/>
        <v/>
      </c>
    </row>
    <row r="19">
      <c r="B19" s="11">
        <v>17.0</v>
      </c>
      <c r="C19" s="23"/>
      <c r="D19" s="23"/>
      <c r="E19" s="23"/>
      <c r="F19" s="23"/>
      <c r="G19" s="23"/>
      <c r="H19" s="23"/>
      <c r="I19" s="23"/>
      <c r="J19" s="23"/>
      <c r="K19" s="23"/>
      <c r="L19" s="29"/>
      <c r="M19" s="12"/>
      <c r="N19" s="30"/>
      <c r="O19" s="25"/>
      <c r="P19" s="17"/>
      <c r="Q19" s="27"/>
      <c r="R19" s="26" t="str">
        <f t="shared" si="15"/>
        <v/>
      </c>
      <c r="S19" s="18" t="str">
        <f t="shared" si="2"/>
        <v/>
      </c>
      <c r="T19" s="27"/>
      <c r="U19" s="27"/>
      <c r="V19" s="18" t="str">
        <f t="shared" si="3"/>
        <v/>
      </c>
      <c r="W19" s="18" t="str">
        <f t="shared" si="4"/>
        <v/>
      </c>
      <c r="X19" s="19" t="str">
        <f t="shared" si="5"/>
        <v/>
      </c>
      <c r="Y19" s="20" t="str">
        <f t="shared" si="6"/>
        <v/>
      </c>
      <c r="Z19" s="17" t="str">
        <f t="shared" si="7"/>
        <v/>
      </c>
      <c r="AA19" s="17" t="str">
        <f t="shared" si="8"/>
        <v/>
      </c>
      <c r="AB19" s="17" t="str">
        <f t="shared" si="9"/>
        <v/>
      </c>
      <c r="AC19" s="17" t="str">
        <f t="shared" si="10"/>
        <v/>
      </c>
      <c r="AD19" s="18" t="str">
        <f t="shared" si="11"/>
        <v/>
      </c>
      <c r="AE19" s="21" t="str">
        <f t="shared" si="16"/>
        <v/>
      </c>
      <c r="AF19" s="21" t="str">
        <f t="shared" si="13"/>
        <v/>
      </c>
      <c r="AG19" s="28" t="str">
        <f t="shared" si="14"/>
        <v/>
      </c>
    </row>
    <row r="20">
      <c r="B20" s="11">
        <v>18.0</v>
      </c>
      <c r="C20" s="23"/>
      <c r="D20" s="23"/>
      <c r="E20" s="23"/>
      <c r="F20" s="23"/>
      <c r="G20" s="23"/>
      <c r="H20" s="23"/>
      <c r="I20" s="23"/>
      <c r="J20" s="23"/>
      <c r="K20" s="23"/>
      <c r="L20" s="29"/>
      <c r="M20" s="12"/>
      <c r="N20" s="30"/>
      <c r="O20" s="25"/>
      <c r="P20" s="17"/>
      <c r="Q20" s="27"/>
      <c r="R20" s="26" t="str">
        <f t="shared" si="15"/>
        <v/>
      </c>
      <c r="S20" s="18" t="str">
        <f t="shared" si="2"/>
        <v/>
      </c>
      <c r="T20" s="27"/>
      <c r="U20" s="27"/>
      <c r="V20" s="18" t="str">
        <f t="shared" si="3"/>
        <v/>
      </c>
      <c r="W20" s="18" t="str">
        <f t="shared" si="4"/>
        <v/>
      </c>
      <c r="X20" s="19" t="str">
        <f t="shared" si="5"/>
        <v/>
      </c>
      <c r="Y20" s="20" t="str">
        <f t="shared" si="6"/>
        <v/>
      </c>
      <c r="Z20" s="17" t="str">
        <f t="shared" si="7"/>
        <v/>
      </c>
      <c r="AA20" s="17" t="str">
        <f t="shared" si="8"/>
        <v/>
      </c>
      <c r="AB20" s="17" t="str">
        <f t="shared" si="9"/>
        <v/>
      </c>
      <c r="AC20" s="17" t="str">
        <f t="shared" si="10"/>
        <v/>
      </c>
      <c r="AD20" s="18" t="str">
        <f t="shared" si="11"/>
        <v/>
      </c>
      <c r="AE20" s="21" t="str">
        <f t="shared" si="16"/>
        <v/>
      </c>
      <c r="AF20" s="21" t="str">
        <f t="shared" si="13"/>
        <v/>
      </c>
      <c r="AG20" s="28" t="str">
        <f t="shared" si="14"/>
        <v/>
      </c>
    </row>
    <row r="21">
      <c r="B21" s="11">
        <v>19.0</v>
      </c>
      <c r="C21" s="23"/>
      <c r="D21" s="23"/>
      <c r="E21" s="23"/>
      <c r="F21" s="23"/>
      <c r="G21" s="23"/>
      <c r="H21" s="23"/>
      <c r="I21" s="23"/>
      <c r="J21" s="23"/>
      <c r="K21" s="23"/>
      <c r="L21" s="29"/>
      <c r="M21" s="12"/>
      <c r="N21" s="30"/>
      <c r="O21" s="25"/>
      <c r="P21" s="17"/>
      <c r="Q21" s="27"/>
      <c r="R21" s="26" t="str">
        <f t="shared" si="15"/>
        <v/>
      </c>
      <c r="S21" s="18" t="str">
        <f t="shared" si="2"/>
        <v/>
      </c>
      <c r="T21" s="27"/>
      <c r="U21" s="27"/>
      <c r="V21" s="18" t="str">
        <f t="shared" si="3"/>
        <v/>
      </c>
      <c r="W21" s="18" t="str">
        <f t="shared" si="4"/>
        <v/>
      </c>
      <c r="X21" s="19" t="str">
        <f t="shared" si="5"/>
        <v/>
      </c>
      <c r="Y21" s="20" t="str">
        <f t="shared" si="6"/>
        <v/>
      </c>
      <c r="Z21" s="17" t="str">
        <f t="shared" si="7"/>
        <v/>
      </c>
      <c r="AA21" s="17" t="str">
        <f t="shared" si="8"/>
        <v/>
      </c>
      <c r="AB21" s="17" t="str">
        <f t="shared" si="9"/>
        <v/>
      </c>
      <c r="AC21" s="17" t="str">
        <f t="shared" si="10"/>
        <v/>
      </c>
      <c r="AD21" s="18" t="str">
        <f t="shared" si="11"/>
        <v/>
      </c>
      <c r="AE21" s="21" t="str">
        <f t="shared" si="16"/>
        <v/>
      </c>
      <c r="AF21" s="21" t="str">
        <f t="shared" si="13"/>
        <v/>
      </c>
      <c r="AG21" s="28" t="str">
        <f t="shared" si="14"/>
        <v/>
      </c>
    </row>
    <row r="22">
      <c r="B22" s="11">
        <v>20.0</v>
      </c>
      <c r="C22" s="23"/>
      <c r="D22" s="23"/>
      <c r="E22" s="23"/>
      <c r="F22" s="23"/>
      <c r="G22" s="23"/>
      <c r="H22" s="23"/>
      <c r="I22" s="23"/>
      <c r="J22" s="23"/>
      <c r="K22" s="23"/>
      <c r="L22" s="29"/>
      <c r="M22" s="12"/>
      <c r="N22" s="30"/>
      <c r="O22" s="25"/>
      <c r="P22" s="17"/>
      <c r="Q22" s="27"/>
      <c r="R22" s="26" t="str">
        <f t="shared" si="15"/>
        <v/>
      </c>
      <c r="S22" s="18" t="str">
        <f t="shared" si="2"/>
        <v/>
      </c>
      <c r="T22" s="27"/>
      <c r="U22" s="27"/>
      <c r="V22" s="18" t="str">
        <f t="shared" si="3"/>
        <v/>
      </c>
      <c r="W22" s="18" t="str">
        <f t="shared" si="4"/>
        <v/>
      </c>
      <c r="X22" s="19" t="str">
        <f t="shared" si="5"/>
        <v/>
      </c>
      <c r="Y22" s="20" t="str">
        <f t="shared" si="6"/>
        <v/>
      </c>
      <c r="Z22" s="17" t="str">
        <f t="shared" si="7"/>
        <v/>
      </c>
      <c r="AA22" s="17" t="str">
        <f t="shared" si="8"/>
        <v/>
      </c>
      <c r="AB22" s="17" t="str">
        <f t="shared" si="9"/>
        <v/>
      </c>
      <c r="AC22" s="17" t="str">
        <f t="shared" si="10"/>
        <v/>
      </c>
      <c r="AD22" s="18" t="str">
        <f t="shared" si="11"/>
        <v/>
      </c>
      <c r="AE22" s="21" t="str">
        <f t="shared" si="16"/>
        <v/>
      </c>
      <c r="AF22" s="21" t="str">
        <f t="shared" si="13"/>
        <v/>
      </c>
      <c r="AG22" s="28" t="str">
        <f t="shared" si="14"/>
        <v/>
      </c>
    </row>
    <row r="23">
      <c r="L23" s="31"/>
      <c r="M23" s="31"/>
      <c r="N23" s="2"/>
      <c r="O23" s="32"/>
      <c r="P23" s="32"/>
      <c r="S23" s="2"/>
      <c r="V23" s="2"/>
      <c r="W23" s="2"/>
      <c r="X23" s="2"/>
      <c r="Y23" s="33"/>
      <c r="Z23" s="32"/>
      <c r="AA23" s="32"/>
      <c r="AB23" s="32"/>
      <c r="AC23" s="32"/>
      <c r="AD23" s="2"/>
      <c r="AE23" s="32"/>
      <c r="AF23" s="32"/>
    </row>
    <row r="24">
      <c r="L24" s="31"/>
      <c r="M24" s="31"/>
      <c r="N24" s="2"/>
      <c r="O24" s="32"/>
      <c r="P24" s="32"/>
      <c r="S24" s="2"/>
      <c r="V24" s="2"/>
      <c r="W24" s="2"/>
      <c r="X24" s="2"/>
      <c r="Y24" s="33"/>
      <c r="Z24" s="32"/>
      <c r="AA24" s="32"/>
      <c r="AB24" s="32"/>
      <c r="AC24" s="32"/>
      <c r="AD24" s="2"/>
      <c r="AE24" s="32"/>
      <c r="AF24" s="32"/>
    </row>
    <row r="25">
      <c r="L25" s="31"/>
      <c r="M25" s="31"/>
      <c r="N25" s="2"/>
      <c r="O25" s="32"/>
      <c r="P25" s="32"/>
      <c r="S25" s="2"/>
      <c r="V25" s="2"/>
      <c r="W25" s="2"/>
      <c r="X25" s="2"/>
      <c r="Y25" s="33"/>
      <c r="Z25" s="32"/>
      <c r="AA25" s="32"/>
      <c r="AB25" s="32"/>
      <c r="AC25" s="32"/>
      <c r="AD25" s="2"/>
      <c r="AE25" s="32"/>
      <c r="AF25" s="32"/>
    </row>
    <row r="26">
      <c r="N26" s="2"/>
      <c r="W26" s="2"/>
    </row>
    <row r="27">
      <c r="N27" s="2"/>
      <c r="R27" s="4"/>
      <c r="S27" s="4"/>
      <c r="V27" s="4"/>
      <c r="W27" s="2"/>
      <c r="X27" s="34"/>
      <c r="Y27" s="34"/>
    </row>
    <row r="28">
      <c r="A28" s="35" t="s">
        <v>44</v>
      </c>
      <c r="N28" s="2"/>
      <c r="R28" s="4"/>
      <c r="S28" s="4"/>
      <c r="V28" s="4"/>
      <c r="W28" s="2"/>
      <c r="X28" s="34"/>
      <c r="Y28" s="34"/>
    </row>
    <row r="29">
      <c r="A29" s="6" t="s">
        <v>45</v>
      </c>
      <c r="N29" s="2"/>
      <c r="R29" s="4"/>
      <c r="S29" s="4"/>
      <c r="V29" s="4"/>
      <c r="W29" s="2"/>
      <c r="X29" s="34"/>
      <c r="Y29" s="34"/>
    </row>
    <row r="30">
      <c r="A30" s="6" t="s">
        <v>46</v>
      </c>
      <c r="N30" s="2"/>
      <c r="R30" s="4"/>
      <c r="S30" s="4"/>
      <c r="V30" s="4"/>
      <c r="W30" s="2"/>
      <c r="X30" s="34"/>
      <c r="Y30" s="34"/>
    </row>
    <row r="31">
      <c r="A31" s="6" t="s">
        <v>47</v>
      </c>
      <c r="N31" s="2"/>
      <c r="R31" s="4"/>
      <c r="S31" s="4"/>
      <c r="V31" s="4"/>
      <c r="W31" s="2"/>
      <c r="X31" s="34"/>
      <c r="Y31" s="34"/>
    </row>
    <row r="32">
      <c r="A32" s="6" t="s">
        <v>48</v>
      </c>
      <c r="N32" s="2"/>
      <c r="R32" s="4"/>
      <c r="S32" s="4"/>
      <c r="V32" s="4"/>
      <c r="W32" s="2"/>
      <c r="X32" s="34"/>
      <c r="Y32" s="34"/>
    </row>
    <row r="33">
      <c r="A33" s="6" t="s">
        <v>49</v>
      </c>
      <c r="N33" s="2"/>
      <c r="R33" s="4"/>
      <c r="S33" s="4"/>
      <c r="V33" s="4"/>
      <c r="W33" s="2"/>
      <c r="X33" s="34"/>
      <c r="Y33" s="34"/>
    </row>
    <row r="34">
      <c r="A34" s="6" t="s">
        <v>50</v>
      </c>
      <c r="N34" s="2"/>
      <c r="R34" s="4"/>
      <c r="S34" s="4"/>
      <c r="V34" s="4"/>
      <c r="W34" s="2"/>
      <c r="X34" s="34"/>
      <c r="Y34" s="34"/>
    </row>
    <row r="35">
      <c r="N35" s="2"/>
      <c r="R35" s="4"/>
      <c r="S35" s="4"/>
      <c r="V35" s="4"/>
      <c r="W35" s="2"/>
      <c r="X35" s="34"/>
      <c r="Y35" s="34"/>
    </row>
    <row r="36">
      <c r="N36" s="2"/>
      <c r="R36" s="4"/>
      <c r="S36" s="4"/>
      <c r="V36" s="4"/>
      <c r="W36" s="2"/>
      <c r="X36" s="34"/>
      <c r="Y36" s="34"/>
    </row>
    <row r="37">
      <c r="N37" s="2"/>
      <c r="R37" s="4"/>
      <c r="S37" s="4"/>
      <c r="V37" s="4"/>
      <c r="W37" s="2"/>
      <c r="X37" s="34"/>
      <c r="Y37" s="34"/>
    </row>
    <row r="38">
      <c r="N38" s="2"/>
      <c r="R38" s="4"/>
      <c r="S38" s="4"/>
      <c r="V38" s="4"/>
      <c r="W38" s="2"/>
      <c r="X38" s="34"/>
      <c r="Y38" s="34"/>
    </row>
    <row r="39">
      <c r="N39" s="2"/>
      <c r="R39" s="4"/>
      <c r="S39" s="4"/>
      <c r="V39" s="4"/>
      <c r="W39" s="2"/>
      <c r="X39" s="34"/>
      <c r="Y39" s="34"/>
    </row>
    <row r="40">
      <c r="N40" s="2"/>
      <c r="R40" s="4"/>
      <c r="S40" s="4"/>
      <c r="V40" s="4"/>
      <c r="W40" s="2"/>
      <c r="X40" s="34"/>
      <c r="Y40" s="34"/>
    </row>
    <row r="41">
      <c r="N41" s="2"/>
      <c r="R41" s="4"/>
      <c r="S41" s="4"/>
      <c r="V41" s="4"/>
      <c r="W41" s="2"/>
      <c r="X41" s="34"/>
      <c r="Y41" s="34"/>
    </row>
    <row r="42">
      <c r="N42" s="2"/>
      <c r="R42" s="4"/>
      <c r="S42" s="4"/>
      <c r="V42" s="4"/>
      <c r="W42" s="2"/>
      <c r="X42" s="34"/>
      <c r="Y42" s="34"/>
    </row>
    <row r="43">
      <c r="N43" s="2"/>
      <c r="R43" s="4"/>
      <c r="S43" s="4"/>
      <c r="V43" s="4"/>
      <c r="W43" s="2"/>
      <c r="X43" s="34"/>
      <c r="Y43" s="34"/>
    </row>
    <row r="44">
      <c r="N44" s="2"/>
      <c r="R44" s="4"/>
      <c r="S44" s="4"/>
      <c r="V44" s="4"/>
      <c r="W44" s="2"/>
      <c r="X44" s="34"/>
      <c r="Y44" s="34"/>
    </row>
    <row r="45">
      <c r="N45" s="2"/>
      <c r="R45" s="4"/>
      <c r="S45" s="4"/>
      <c r="V45" s="4"/>
      <c r="W45" s="2"/>
      <c r="X45" s="34"/>
      <c r="Y45" s="34"/>
    </row>
    <row r="46">
      <c r="N46" s="2"/>
      <c r="R46" s="4"/>
      <c r="S46" s="4"/>
      <c r="V46" s="4"/>
      <c r="W46" s="2"/>
      <c r="X46" s="34"/>
      <c r="Y46" s="34"/>
    </row>
    <row r="47">
      <c r="N47" s="2"/>
      <c r="R47" s="4"/>
      <c r="S47" s="4"/>
      <c r="V47" s="4"/>
      <c r="W47" s="2"/>
      <c r="X47" s="34"/>
      <c r="Y47" s="34"/>
    </row>
    <row r="48">
      <c r="N48" s="2"/>
      <c r="R48" s="4"/>
      <c r="S48" s="4"/>
      <c r="V48" s="4"/>
      <c r="W48" s="2"/>
      <c r="X48" s="34"/>
      <c r="Y48" s="34"/>
    </row>
    <row r="49">
      <c r="N49" s="2"/>
      <c r="R49" s="4"/>
      <c r="S49" s="4"/>
      <c r="V49" s="4"/>
      <c r="W49" s="2"/>
      <c r="X49" s="34"/>
      <c r="Y49" s="34"/>
    </row>
    <row r="50">
      <c r="N50" s="2"/>
      <c r="R50" s="4"/>
      <c r="S50" s="4"/>
      <c r="V50" s="4"/>
      <c r="W50" s="2"/>
      <c r="X50" s="34"/>
      <c r="Y50" s="34"/>
    </row>
    <row r="51">
      <c r="N51" s="2"/>
      <c r="R51" s="4"/>
      <c r="S51" s="4"/>
      <c r="V51" s="4"/>
      <c r="W51" s="2"/>
      <c r="X51" s="34"/>
      <c r="Y51" s="34"/>
    </row>
    <row r="52">
      <c r="N52" s="2"/>
      <c r="R52" s="4"/>
      <c r="S52" s="4"/>
      <c r="V52" s="4"/>
      <c r="W52" s="2"/>
      <c r="X52" s="34"/>
      <c r="Y52" s="34"/>
    </row>
    <row r="53">
      <c r="N53" s="2"/>
      <c r="R53" s="4"/>
      <c r="S53" s="4"/>
      <c r="V53" s="4"/>
      <c r="W53" s="2"/>
      <c r="X53" s="34"/>
      <c r="Y53" s="34"/>
    </row>
    <row r="54">
      <c r="N54" s="2"/>
      <c r="R54" s="4"/>
      <c r="S54" s="4"/>
      <c r="V54" s="4"/>
      <c r="W54" s="2"/>
      <c r="X54" s="34"/>
      <c r="Y54" s="34"/>
    </row>
    <row r="55">
      <c r="N55" s="2"/>
      <c r="R55" s="4"/>
      <c r="S55" s="4"/>
      <c r="V55" s="4"/>
      <c r="W55" s="2"/>
      <c r="X55" s="34"/>
      <c r="Y55" s="34"/>
    </row>
    <row r="56">
      <c r="N56" s="2"/>
      <c r="R56" s="4"/>
      <c r="S56" s="4"/>
      <c r="V56" s="4"/>
      <c r="W56" s="2"/>
      <c r="X56" s="34"/>
      <c r="Y56" s="34"/>
    </row>
    <row r="57">
      <c r="N57" s="2"/>
      <c r="R57" s="4"/>
      <c r="S57" s="4"/>
      <c r="V57" s="4"/>
      <c r="W57" s="2"/>
      <c r="X57" s="34"/>
      <c r="Y57" s="34"/>
    </row>
    <row r="58">
      <c r="N58" s="2"/>
      <c r="R58" s="4"/>
      <c r="S58" s="4"/>
      <c r="V58" s="4"/>
      <c r="W58" s="2"/>
      <c r="X58" s="34"/>
      <c r="Y58" s="34"/>
    </row>
    <row r="59">
      <c r="N59" s="2"/>
      <c r="R59" s="4"/>
      <c r="S59" s="4"/>
      <c r="V59" s="4"/>
      <c r="W59" s="2"/>
      <c r="X59" s="34"/>
      <c r="Y59" s="34"/>
    </row>
    <row r="60">
      <c r="N60" s="2"/>
      <c r="R60" s="4"/>
      <c r="S60" s="4"/>
      <c r="V60" s="4"/>
      <c r="W60" s="2"/>
      <c r="X60" s="34"/>
      <c r="Y60" s="34"/>
    </row>
    <row r="61">
      <c r="N61" s="2"/>
      <c r="R61" s="4"/>
      <c r="S61" s="4"/>
      <c r="V61" s="4"/>
      <c r="W61" s="2"/>
      <c r="X61" s="34"/>
      <c r="Y61" s="34"/>
    </row>
    <row r="62">
      <c r="N62" s="2"/>
      <c r="R62" s="4"/>
      <c r="S62" s="4"/>
      <c r="V62" s="4"/>
      <c r="W62" s="2"/>
      <c r="X62" s="34"/>
      <c r="Y62" s="34"/>
    </row>
    <row r="63">
      <c r="N63" s="2"/>
      <c r="R63" s="4"/>
      <c r="S63" s="4"/>
      <c r="V63" s="4"/>
      <c r="W63" s="2"/>
      <c r="X63" s="34"/>
      <c r="Y63" s="34"/>
    </row>
    <row r="64">
      <c r="N64" s="2"/>
      <c r="R64" s="4"/>
      <c r="S64" s="4"/>
      <c r="V64" s="4"/>
      <c r="W64" s="2"/>
      <c r="X64" s="34"/>
      <c r="Y64" s="34"/>
    </row>
    <row r="65">
      <c r="N65" s="2"/>
      <c r="R65" s="4"/>
      <c r="S65" s="4"/>
      <c r="V65" s="4"/>
      <c r="W65" s="2"/>
      <c r="X65" s="34"/>
      <c r="Y65" s="34"/>
    </row>
    <row r="66">
      <c r="N66" s="2"/>
      <c r="R66" s="4"/>
      <c r="S66" s="4"/>
      <c r="V66" s="4"/>
      <c r="W66" s="2"/>
      <c r="X66" s="34"/>
      <c r="Y66" s="34"/>
    </row>
    <row r="67">
      <c r="N67" s="2"/>
      <c r="R67" s="4"/>
      <c r="S67" s="4"/>
      <c r="V67" s="4"/>
      <c r="W67" s="2"/>
      <c r="X67" s="34"/>
      <c r="Y67" s="34"/>
    </row>
    <row r="68">
      <c r="N68" s="2"/>
      <c r="R68" s="4"/>
      <c r="S68" s="4"/>
      <c r="V68" s="4"/>
      <c r="W68" s="2"/>
      <c r="X68" s="34"/>
      <c r="Y68" s="34"/>
    </row>
    <row r="69">
      <c r="N69" s="2"/>
      <c r="R69" s="4"/>
      <c r="S69" s="4"/>
      <c r="V69" s="4"/>
      <c r="W69" s="2"/>
      <c r="X69" s="34"/>
      <c r="Y69" s="34"/>
    </row>
    <row r="70">
      <c r="N70" s="2"/>
      <c r="R70" s="4"/>
      <c r="S70" s="4"/>
      <c r="V70" s="4"/>
      <c r="W70" s="2"/>
      <c r="X70" s="34"/>
      <c r="Y70" s="34"/>
    </row>
    <row r="71">
      <c r="N71" s="2"/>
      <c r="R71" s="4"/>
      <c r="S71" s="4"/>
      <c r="V71" s="4"/>
      <c r="W71" s="2"/>
      <c r="X71" s="34"/>
      <c r="Y71" s="34"/>
    </row>
    <row r="72">
      <c r="N72" s="2"/>
      <c r="R72" s="4"/>
      <c r="S72" s="4"/>
      <c r="V72" s="4"/>
      <c r="W72" s="2"/>
      <c r="X72" s="34"/>
      <c r="Y72" s="34"/>
    </row>
    <row r="73">
      <c r="N73" s="2"/>
      <c r="R73" s="4"/>
      <c r="S73" s="4"/>
      <c r="V73" s="4"/>
      <c r="W73" s="2"/>
      <c r="X73" s="34"/>
      <c r="Y73" s="34"/>
    </row>
    <row r="74">
      <c r="N74" s="2"/>
      <c r="R74" s="4"/>
      <c r="S74" s="4"/>
      <c r="V74" s="4"/>
      <c r="W74" s="2"/>
      <c r="X74" s="34"/>
      <c r="Y74" s="34"/>
    </row>
    <row r="75">
      <c r="N75" s="2"/>
      <c r="R75" s="4"/>
      <c r="S75" s="4"/>
      <c r="V75" s="4"/>
      <c r="W75" s="2"/>
      <c r="X75" s="34"/>
      <c r="Y75" s="34"/>
    </row>
    <row r="76">
      <c r="N76" s="2"/>
      <c r="R76" s="4"/>
      <c r="S76" s="4"/>
      <c r="V76" s="4"/>
      <c r="W76" s="2"/>
      <c r="X76" s="34"/>
      <c r="Y76" s="34"/>
    </row>
    <row r="77">
      <c r="N77" s="2"/>
      <c r="R77" s="4"/>
      <c r="S77" s="4"/>
      <c r="V77" s="4"/>
      <c r="W77" s="2"/>
      <c r="X77" s="34"/>
      <c r="Y77" s="34"/>
    </row>
    <row r="78">
      <c r="N78" s="2"/>
      <c r="R78" s="4"/>
      <c r="S78" s="4"/>
      <c r="V78" s="4"/>
      <c r="W78" s="2"/>
      <c r="X78" s="34"/>
      <c r="Y78" s="34"/>
    </row>
    <row r="79">
      <c r="N79" s="2"/>
      <c r="R79" s="4"/>
      <c r="S79" s="4"/>
      <c r="V79" s="4"/>
      <c r="W79" s="2"/>
      <c r="X79" s="34"/>
      <c r="Y79" s="34"/>
    </row>
    <row r="80">
      <c r="N80" s="2"/>
      <c r="R80" s="4"/>
      <c r="S80" s="4"/>
      <c r="V80" s="4"/>
      <c r="W80" s="2"/>
      <c r="X80" s="34"/>
      <c r="Y80" s="34"/>
    </row>
    <row r="81">
      <c r="N81" s="2"/>
      <c r="R81" s="4"/>
      <c r="S81" s="4"/>
      <c r="V81" s="4"/>
      <c r="W81" s="2"/>
      <c r="X81" s="34"/>
      <c r="Y81" s="34"/>
    </row>
    <row r="82">
      <c r="N82" s="2"/>
      <c r="R82" s="4"/>
      <c r="S82" s="4"/>
      <c r="V82" s="4"/>
      <c r="W82" s="2"/>
      <c r="X82" s="34"/>
      <c r="Y82" s="34"/>
    </row>
    <row r="83">
      <c r="N83" s="2"/>
      <c r="R83" s="4"/>
      <c r="S83" s="4"/>
      <c r="V83" s="4"/>
      <c r="W83" s="2"/>
      <c r="X83" s="34"/>
      <c r="Y83" s="34"/>
    </row>
    <row r="84">
      <c r="N84" s="2"/>
      <c r="R84" s="4"/>
      <c r="S84" s="4"/>
      <c r="V84" s="4"/>
      <c r="W84" s="2"/>
      <c r="X84" s="34"/>
      <c r="Y84" s="34"/>
    </row>
    <row r="85">
      <c r="N85" s="2"/>
      <c r="R85" s="4"/>
      <c r="S85" s="4"/>
      <c r="V85" s="4"/>
      <c r="W85" s="2"/>
      <c r="X85" s="34"/>
      <c r="Y85" s="34"/>
    </row>
    <row r="86">
      <c r="N86" s="2"/>
      <c r="R86" s="4"/>
      <c r="S86" s="4"/>
      <c r="V86" s="4"/>
      <c r="W86" s="2"/>
      <c r="X86" s="34"/>
      <c r="Y86" s="34"/>
    </row>
    <row r="87">
      <c r="N87" s="2"/>
      <c r="R87" s="4"/>
      <c r="S87" s="4"/>
      <c r="V87" s="4"/>
      <c r="W87" s="2"/>
      <c r="X87" s="34"/>
      <c r="Y87" s="34"/>
    </row>
    <row r="88">
      <c r="N88" s="2"/>
      <c r="R88" s="4"/>
      <c r="S88" s="4"/>
      <c r="V88" s="4"/>
      <c r="W88" s="2"/>
      <c r="X88" s="34"/>
      <c r="Y88" s="34"/>
    </row>
    <row r="89">
      <c r="N89" s="2"/>
      <c r="R89" s="4"/>
      <c r="S89" s="4"/>
      <c r="V89" s="4"/>
      <c r="W89" s="2"/>
      <c r="X89" s="34"/>
      <c r="Y89" s="34"/>
    </row>
    <row r="90">
      <c r="N90" s="2"/>
      <c r="R90" s="4"/>
      <c r="S90" s="4"/>
      <c r="V90" s="4"/>
      <c r="W90" s="2"/>
      <c r="X90" s="34"/>
      <c r="Y90" s="34"/>
    </row>
    <row r="91">
      <c r="N91" s="2"/>
      <c r="R91" s="4"/>
      <c r="S91" s="4"/>
      <c r="V91" s="4"/>
      <c r="W91" s="2"/>
      <c r="X91" s="34"/>
      <c r="Y91" s="34"/>
    </row>
    <row r="92">
      <c r="N92" s="2"/>
      <c r="R92" s="4"/>
      <c r="S92" s="4"/>
      <c r="V92" s="4"/>
      <c r="W92" s="2"/>
      <c r="X92" s="34"/>
      <c r="Y92" s="34"/>
    </row>
    <row r="93">
      <c r="N93" s="2"/>
      <c r="R93" s="4"/>
      <c r="S93" s="4"/>
      <c r="V93" s="4"/>
      <c r="W93" s="2"/>
      <c r="X93" s="34"/>
      <c r="Y93" s="34"/>
    </row>
    <row r="94">
      <c r="N94" s="2"/>
      <c r="R94" s="4"/>
      <c r="S94" s="4"/>
      <c r="V94" s="4"/>
      <c r="W94" s="2"/>
      <c r="X94" s="34"/>
      <c r="Y94" s="34"/>
    </row>
    <row r="95">
      <c r="N95" s="2"/>
      <c r="R95" s="4"/>
      <c r="S95" s="4"/>
      <c r="V95" s="4"/>
      <c r="W95" s="2"/>
      <c r="X95" s="34"/>
      <c r="Y95" s="34"/>
    </row>
    <row r="96">
      <c r="N96" s="2"/>
      <c r="R96" s="4"/>
      <c r="S96" s="4"/>
      <c r="V96" s="4"/>
      <c r="W96" s="2"/>
      <c r="X96" s="34"/>
      <c r="Y96" s="34"/>
    </row>
    <row r="97">
      <c r="N97" s="2"/>
      <c r="R97" s="4"/>
      <c r="S97" s="4"/>
      <c r="V97" s="4"/>
      <c r="W97" s="2"/>
      <c r="X97" s="34"/>
      <c r="Y97" s="34"/>
    </row>
    <row r="98">
      <c r="N98" s="2"/>
      <c r="R98" s="4"/>
      <c r="S98" s="4"/>
      <c r="V98" s="4"/>
      <c r="W98" s="2"/>
      <c r="X98" s="34"/>
      <c r="Y98" s="34"/>
    </row>
    <row r="99">
      <c r="N99" s="2"/>
      <c r="R99" s="4"/>
      <c r="S99" s="4"/>
      <c r="V99" s="4"/>
      <c r="W99" s="2"/>
      <c r="X99" s="34"/>
      <c r="Y99" s="34"/>
    </row>
    <row r="100">
      <c r="N100" s="2"/>
      <c r="R100" s="4"/>
      <c r="S100" s="4"/>
      <c r="V100" s="4"/>
      <c r="W100" s="2"/>
      <c r="X100" s="34"/>
      <c r="Y100" s="34"/>
    </row>
    <row r="101">
      <c r="N101" s="2"/>
      <c r="R101" s="4"/>
      <c r="S101" s="4"/>
      <c r="V101" s="4"/>
      <c r="W101" s="2"/>
      <c r="X101" s="34"/>
      <c r="Y101" s="34"/>
    </row>
    <row r="102">
      <c r="N102" s="2"/>
      <c r="R102" s="4"/>
      <c r="S102" s="4"/>
      <c r="V102" s="4"/>
      <c r="W102" s="2"/>
      <c r="X102" s="34"/>
      <c r="Y102" s="34"/>
    </row>
    <row r="103">
      <c r="N103" s="2"/>
      <c r="R103" s="4"/>
      <c r="S103" s="4"/>
      <c r="V103" s="4"/>
      <c r="W103" s="2"/>
      <c r="X103" s="34"/>
      <c r="Y103" s="34"/>
    </row>
    <row r="104">
      <c r="N104" s="2"/>
      <c r="R104" s="4"/>
      <c r="S104" s="4"/>
      <c r="V104" s="4"/>
      <c r="W104" s="2"/>
      <c r="X104" s="34"/>
      <c r="Y104" s="34"/>
    </row>
    <row r="105">
      <c r="N105" s="2"/>
      <c r="R105" s="4"/>
      <c r="S105" s="4"/>
      <c r="V105" s="4"/>
      <c r="W105" s="2"/>
      <c r="X105" s="34"/>
      <c r="Y105" s="34"/>
    </row>
    <row r="106">
      <c r="N106" s="2"/>
      <c r="R106" s="4"/>
      <c r="S106" s="4"/>
      <c r="V106" s="4"/>
      <c r="W106" s="2"/>
      <c r="X106" s="34"/>
      <c r="Y106" s="34"/>
    </row>
    <row r="107">
      <c r="N107" s="2"/>
      <c r="R107" s="4"/>
      <c r="S107" s="4"/>
      <c r="V107" s="4"/>
      <c r="W107" s="2"/>
      <c r="X107" s="34"/>
      <c r="Y107" s="34"/>
    </row>
    <row r="108">
      <c r="N108" s="2"/>
      <c r="R108" s="4"/>
      <c r="S108" s="4"/>
      <c r="V108" s="4"/>
      <c r="W108" s="2"/>
      <c r="X108" s="34"/>
      <c r="Y108" s="34"/>
    </row>
    <row r="109">
      <c r="N109" s="2"/>
      <c r="R109" s="4"/>
      <c r="S109" s="4"/>
      <c r="V109" s="4"/>
      <c r="W109" s="2"/>
      <c r="X109" s="34"/>
      <c r="Y109" s="34"/>
    </row>
    <row r="110">
      <c r="N110" s="2"/>
      <c r="R110" s="4"/>
      <c r="S110" s="4"/>
      <c r="V110" s="4"/>
      <c r="W110" s="2"/>
      <c r="X110" s="34"/>
      <c r="Y110" s="34"/>
    </row>
    <row r="111">
      <c r="N111" s="2"/>
      <c r="R111" s="4"/>
      <c r="S111" s="4"/>
      <c r="V111" s="4"/>
      <c r="W111" s="2"/>
      <c r="X111" s="34"/>
      <c r="Y111" s="34"/>
    </row>
    <row r="112">
      <c r="N112" s="2"/>
      <c r="R112" s="4"/>
      <c r="S112" s="4"/>
      <c r="V112" s="4"/>
      <c r="W112" s="2"/>
      <c r="X112" s="34"/>
      <c r="Y112" s="34"/>
    </row>
    <row r="113">
      <c r="N113" s="2"/>
      <c r="R113" s="4"/>
      <c r="S113" s="4"/>
      <c r="V113" s="4"/>
      <c r="W113" s="2"/>
      <c r="X113" s="34"/>
      <c r="Y113" s="34"/>
    </row>
    <row r="114">
      <c r="N114" s="2"/>
      <c r="R114" s="4"/>
      <c r="S114" s="4"/>
      <c r="V114" s="4"/>
      <c r="W114" s="2"/>
      <c r="X114" s="34"/>
      <c r="Y114" s="34"/>
    </row>
    <row r="115">
      <c r="N115" s="2"/>
      <c r="R115" s="4"/>
      <c r="S115" s="4"/>
      <c r="V115" s="4"/>
      <c r="W115" s="2"/>
      <c r="X115" s="34"/>
      <c r="Y115" s="34"/>
    </row>
    <row r="116">
      <c r="N116" s="2"/>
      <c r="R116" s="4"/>
      <c r="S116" s="4"/>
      <c r="V116" s="4"/>
      <c r="W116" s="2"/>
      <c r="X116" s="34"/>
      <c r="Y116" s="34"/>
    </row>
    <row r="117">
      <c r="N117" s="2"/>
      <c r="R117" s="4"/>
      <c r="S117" s="4"/>
      <c r="V117" s="4"/>
      <c r="W117" s="2"/>
      <c r="X117" s="34"/>
      <c r="Y117" s="34"/>
    </row>
    <row r="118">
      <c r="N118" s="2"/>
      <c r="R118" s="4"/>
      <c r="S118" s="4"/>
      <c r="V118" s="4"/>
      <c r="W118" s="2"/>
      <c r="X118" s="34"/>
      <c r="Y118" s="34"/>
    </row>
    <row r="119">
      <c r="N119" s="2"/>
      <c r="R119" s="4"/>
      <c r="S119" s="4"/>
      <c r="V119" s="4"/>
      <c r="W119" s="2"/>
      <c r="X119" s="34"/>
      <c r="Y119" s="34"/>
    </row>
    <row r="120">
      <c r="N120" s="2"/>
      <c r="R120" s="4"/>
      <c r="S120" s="4"/>
      <c r="V120" s="4"/>
      <c r="W120" s="2"/>
      <c r="X120" s="34"/>
      <c r="Y120" s="34"/>
    </row>
    <row r="121">
      <c r="N121" s="2"/>
      <c r="R121" s="4"/>
      <c r="S121" s="4"/>
      <c r="V121" s="4"/>
      <c r="W121" s="2"/>
      <c r="X121" s="34"/>
      <c r="Y121" s="34"/>
    </row>
    <row r="122">
      <c r="N122" s="2"/>
      <c r="R122" s="4"/>
      <c r="S122" s="4"/>
      <c r="V122" s="4"/>
      <c r="W122" s="2"/>
      <c r="X122" s="34"/>
      <c r="Y122" s="34"/>
    </row>
    <row r="123">
      <c r="N123" s="2"/>
      <c r="R123" s="4"/>
      <c r="S123" s="4"/>
      <c r="V123" s="4"/>
      <c r="W123" s="2"/>
      <c r="X123" s="34"/>
      <c r="Y123" s="34"/>
    </row>
    <row r="124">
      <c r="N124" s="2"/>
      <c r="R124" s="4"/>
      <c r="S124" s="4"/>
      <c r="V124" s="4"/>
      <c r="W124" s="2"/>
      <c r="X124" s="34"/>
      <c r="Y124" s="34"/>
    </row>
    <row r="125">
      <c r="N125" s="2"/>
      <c r="R125" s="4"/>
      <c r="S125" s="4"/>
      <c r="V125" s="4"/>
      <c r="W125" s="2"/>
      <c r="X125" s="34"/>
      <c r="Y125" s="34"/>
    </row>
    <row r="126">
      <c r="N126" s="2"/>
      <c r="R126" s="4"/>
      <c r="S126" s="4"/>
      <c r="V126" s="4"/>
      <c r="W126" s="2"/>
      <c r="X126" s="34"/>
      <c r="Y126" s="34"/>
    </row>
    <row r="127">
      <c r="N127" s="2"/>
      <c r="R127" s="4"/>
      <c r="S127" s="4"/>
      <c r="V127" s="4"/>
      <c r="W127" s="2"/>
      <c r="X127" s="34"/>
      <c r="Y127" s="34"/>
    </row>
    <row r="128">
      <c r="N128" s="2"/>
      <c r="R128" s="4"/>
      <c r="S128" s="4"/>
      <c r="V128" s="4"/>
      <c r="W128" s="2"/>
      <c r="X128" s="34"/>
      <c r="Y128" s="34"/>
    </row>
    <row r="129">
      <c r="N129" s="2"/>
      <c r="R129" s="4"/>
      <c r="S129" s="4"/>
      <c r="V129" s="4"/>
      <c r="W129" s="2"/>
      <c r="X129" s="34"/>
      <c r="Y129" s="34"/>
    </row>
    <row r="130">
      <c r="N130" s="2"/>
      <c r="R130" s="4"/>
      <c r="S130" s="4"/>
      <c r="V130" s="4"/>
      <c r="W130" s="2"/>
      <c r="X130" s="34"/>
      <c r="Y130" s="34"/>
    </row>
    <row r="131">
      <c r="N131" s="2"/>
      <c r="R131" s="4"/>
      <c r="S131" s="4"/>
      <c r="V131" s="4"/>
      <c r="W131" s="2"/>
      <c r="X131" s="34"/>
      <c r="Y131" s="34"/>
    </row>
    <row r="132">
      <c r="N132" s="2"/>
      <c r="R132" s="4"/>
      <c r="S132" s="4"/>
      <c r="V132" s="4"/>
      <c r="W132" s="2"/>
      <c r="X132" s="34"/>
      <c r="Y132" s="34"/>
    </row>
    <row r="133">
      <c r="N133" s="2"/>
      <c r="R133" s="4"/>
      <c r="S133" s="4"/>
      <c r="V133" s="4"/>
      <c r="W133" s="2"/>
      <c r="X133" s="34"/>
      <c r="Y133" s="34"/>
    </row>
    <row r="134">
      <c r="N134" s="2"/>
      <c r="R134" s="4"/>
      <c r="S134" s="4"/>
      <c r="V134" s="4"/>
      <c r="W134" s="2"/>
      <c r="X134" s="34"/>
      <c r="Y134" s="34"/>
    </row>
    <row r="135">
      <c r="N135" s="2"/>
      <c r="R135" s="4"/>
      <c r="S135" s="4"/>
      <c r="V135" s="4"/>
      <c r="W135" s="2"/>
      <c r="X135" s="34"/>
      <c r="Y135" s="34"/>
    </row>
    <row r="136">
      <c r="N136" s="2"/>
      <c r="R136" s="4"/>
      <c r="S136" s="4"/>
      <c r="V136" s="4"/>
      <c r="W136" s="2"/>
      <c r="X136" s="34"/>
      <c r="Y136" s="34"/>
    </row>
    <row r="137">
      <c r="N137" s="2"/>
      <c r="R137" s="4"/>
      <c r="S137" s="4"/>
      <c r="V137" s="4"/>
      <c r="W137" s="2"/>
      <c r="X137" s="34"/>
      <c r="Y137" s="34"/>
    </row>
    <row r="138">
      <c r="N138" s="2"/>
      <c r="R138" s="4"/>
      <c r="S138" s="4"/>
      <c r="V138" s="4"/>
      <c r="W138" s="2"/>
      <c r="X138" s="34"/>
      <c r="Y138" s="34"/>
    </row>
    <row r="139">
      <c r="N139" s="2"/>
      <c r="R139" s="4"/>
      <c r="S139" s="4"/>
      <c r="V139" s="4"/>
      <c r="W139" s="2"/>
      <c r="X139" s="34"/>
      <c r="Y139" s="34"/>
    </row>
    <row r="140">
      <c r="N140" s="2"/>
      <c r="R140" s="4"/>
      <c r="S140" s="4"/>
      <c r="V140" s="4"/>
      <c r="W140" s="2"/>
      <c r="X140" s="34"/>
      <c r="Y140" s="34"/>
    </row>
    <row r="141">
      <c r="N141" s="2"/>
      <c r="R141" s="4"/>
      <c r="S141" s="4"/>
      <c r="V141" s="4"/>
      <c r="W141" s="2"/>
      <c r="X141" s="34"/>
      <c r="Y141" s="34"/>
    </row>
    <row r="142">
      <c r="N142" s="2"/>
      <c r="R142" s="4"/>
      <c r="S142" s="4"/>
      <c r="V142" s="4"/>
      <c r="W142" s="2"/>
      <c r="X142" s="34"/>
      <c r="Y142" s="34"/>
    </row>
    <row r="143">
      <c r="N143" s="2"/>
      <c r="R143" s="4"/>
      <c r="S143" s="4"/>
      <c r="V143" s="4"/>
      <c r="W143" s="2"/>
      <c r="X143" s="34"/>
      <c r="Y143" s="34"/>
    </row>
    <row r="144">
      <c r="N144" s="2"/>
      <c r="R144" s="4"/>
      <c r="S144" s="4"/>
      <c r="V144" s="4"/>
      <c r="W144" s="2"/>
      <c r="X144" s="34"/>
      <c r="Y144" s="34"/>
    </row>
    <row r="145">
      <c r="N145" s="2"/>
      <c r="R145" s="4"/>
      <c r="S145" s="4"/>
      <c r="V145" s="4"/>
      <c r="W145" s="2"/>
      <c r="X145" s="34"/>
      <c r="Y145" s="34"/>
    </row>
    <row r="146">
      <c r="N146" s="2"/>
      <c r="R146" s="4"/>
      <c r="S146" s="4"/>
      <c r="V146" s="4"/>
      <c r="W146" s="2"/>
      <c r="X146" s="34"/>
      <c r="Y146" s="34"/>
    </row>
    <row r="147">
      <c r="N147" s="2"/>
      <c r="R147" s="4"/>
      <c r="S147" s="4"/>
      <c r="V147" s="4"/>
      <c r="W147" s="2"/>
      <c r="X147" s="34"/>
      <c r="Y147" s="34"/>
    </row>
    <row r="148">
      <c r="N148" s="2"/>
      <c r="R148" s="4"/>
      <c r="S148" s="4"/>
      <c r="V148" s="4"/>
      <c r="W148" s="2"/>
      <c r="X148" s="34"/>
      <c r="Y148" s="34"/>
    </row>
    <row r="149">
      <c r="N149" s="2"/>
      <c r="R149" s="4"/>
      <c r="S149" s="4"/>
      <c r="V149" s="4"/>
      <c r="W149" s="2"/>
      <c r="X149" s="34"/>
      <c r="Y149" s="34"/>
    </row>
    <row r="150">
      <c r="N150" s="2"/>
      <c r="R150" s="4"/>
      <c r="S150" s="4"/>
      <c r="V150" s="4"/>
      <c r="W150" s="2"/>
      <c r="X150" s="34"/>
      <c r="Y150" s="34"/>
    </row>
    <row r="151">
      <c r="N151" s="2"/>
      <c r="R151" s="4"/>
      <c r="S151" s="4"/>
      <c r="V151" s="4"/>
      <c r="W151" s="2"/>
      <c r="X151" s="34"/>
      <c r="Y151" s="34"/>
    </row>
    <row r="152">
      <c r="N152" s="2"/>
      <c r="R152" s="4"/>
      <c r="S152" s="4"/>
      <c r="V152" s="4"/>
      <c r="W152" s="2"/>
      <c r="X152" s="34"/>
      <c r="Y152" s="34"/>
    </row>
    <row r="153">
      <c r="N153" s="2"/>
      <c r="R153" s="4"/>
      <c r="S153" s="4"/>
      <c r="V153" s="4"/>
      <c r="W153" s="2"/>
      <c r="X153" s="34"/>
      <c r="Y153" s="34"/>
    </row>
    <row r="154">
      <c r="N154" s="2"/>
      <c r="R154" s="4"/>
      <c r="S154" s="4"/>
      <c r="V154" s="4"/>
      <c r="W154" s="2"/>
      <c r="X154" s="34"/>
      <c r="Y154" s="34"/>
    </row>
    <row r="155">
      <c r="N155" s="2"/>
      <c r="R155" s="4"/>
      <c r="S155" s="4"/>
      <c r="V155" s="4"/>
      <c r="W155" s="2"/>
      <c r="X155" s="34"/>
      <c r="Y155" s="34"/>
    </row>
    <row r="156">
      <c r="N156" s="2"/>
      <c r="R156" s="4"/>
      <c r="S156" s="4"/>
      <c r="V156" s="4"/>
      <c r="W156" s="2"/>
      <c r="X156" s="34"/>
      <c r="Y156" s="34"/>
    </row>
    <row r="157">
      <c r="N157" s="2"/>
      <c r="R157" s="4"/>
      <c r="S157" s="4"/>
      <c r="V157" s="4"/>
      <c r="W157" s="2"/>
      <c r="X157" s="34"/>
      <c r="Y157" s="34"/>
    </row>
    <row r="158">
      <c r="N158" s="2"/>
      <c r="R158" s="4"/>
      <c r="S158" s="4"/>
      <c r="V158" s="4"/>
      <c r="W158" s="2"/>
      <c r="X158" s="34"/>
      <c r="Y158" s="34"/>
    </row>
    <row r="159">
      <c r="N159" s="2"/>
      <c r="R159" s="4"/>
      <c r="S159" s="4"/>
      <c r="V159" s="4"/>
      <c r="W159" s="2"/>
      <c r="X159" s="34"/>
      <c r="Y159" s="34"/>
    </row>
    <row r="160">
      <c r="N160" s="2"/>
      <c r="R160" s="4"/>
      <c r="S160" s="4"/>
      <c r="V160" s="4"/>
      <c r="W160" s="2"/>
      <c r="X160" s="34"/>
      <c r="Y160" s="34"/>
    </row>
    <row r="161">
      <c r="N161" s="2"/>
      <c r="R161" s="4"/>
      <c r="S161" s="4"/>
      <c r="V161" s="4"/>
      <c r="W161" s="2"/>
      <c r="X161" s="34"/>
      <c r="Y161" s="34"/>
    </row>
    <row r="162">
      <c r="N162" s="2"/>
      <c r="R162" s="4"/>
      <c r="S162" s="4"/>
      <c r="V162" s="4"/>
      <c r="W162" s="2"/>
      <c r="X162" s="34"/>
      <c r="Y162" s="34"/>
    </row>
    <row r="163">
      <c r="N163" s="2"/>
      <c r="R163" s="4"/>
      <c r="S163" s="4"/>
      <c r="V163" s="4"/>
      <c r="W163" s="2"/>
      <c r="X163" s="34"/>
      <c r="Y163" s="34"/>
    </row>
    <row r="164">
      <c r="N164" s="2"/>
      <c r="R164" s="4"/>
      <c r="S164" s="4"/>
      <c r="V164" s="4"/>
      <c r="W164" s="2"/>
      <c r="X164" s="34"/>
      <c r="Y164" s="34"/>
    </row>
    <row r="165">
      <c r="N165" s="2"/>
      <c r="R165" s="4"/>
      <c r="S165" s="4"/>
      <c r="V165" s="4"/>
      <c r="W165" s="2"/>
      <c r="X165" s="34"/>
      <c r="Y165" s="34"/>
    </row>
    <row r="166">
      <c r="N166" s="2"/>
      <c r="R166" s="4"/>
      <c r="S166" s="4"/>
      <c r="V166" s="4"/>
      <c r="W166" s="2"/>
      <c r="X166" s="34"/>
      <c r="Y166" s="34"/>
    </row>
    <row r="167">
      <c r="N167" s="2"/>
      <c r="R167" s="4"/>
      <c r="S167" s="4"/>
      <c r="V167" s="4"/>
      <c r="W167" s="2"/>
      <c r="X167" s="34"/>
      <c r="Y167" s="34"/>
    </row>
    <row r="168">
      <c r="N168" s="2"/>
      <c r="R168" s="4"/>
      <c r="S168" s="4"/>
      <c r="V168" s="4"/>
      <c r="W168" s="2"/>
      <c r="X168" s="34"/>
      <c r="Y168" s="34"/>
    </row>
    <row r="169">
      <c r="N169" s="2"/>
      <c r="R169" s="4"/>
      <c r="S169" s="4"/>
      <c r="V169" s="4"/>
      <c r="W169" s="2"/>
      <c r="X169" s="34"/>
      <c r="Y169" s="34"/>
    </row>
    <row r="170">
      <c r="N170" s="2"/>
      <c r="R170" s="4"/>
      <c r="S170" s="4"/>
      <c r="V170" s="4"/>
      <c r="W170" s="2"/>
      <c r="X170" s="34"/>
      <c r="Y170" s="34"/>
    </row>
    <row r="171">
      <c r="N171" s="2"/>
      <c r="R171" s="4"/>
      <c r="S171" s="4"/>
      <c r="V171" s="4"/>
      <c r="W171" s="2"/>
      <c r="X171" s="34"/>
      <c r="Y171" s="34"/>
    </row>
    <row r="172">
      <c r="N172" s="2"/>
      <c r="R172" s="4"/>
      <c r="S172" s="4"/>
      <c r="V172" s="4"/>
      <c r="W172" s="2"/>
      <c r="X172" s="34"/>
      <c r="Y172" s="34"/>
    </row>
    <row r="173">
      <c r="N173" s="2"/>
      <c r="R173" s="4"/>
      <c r="S173" s="4"/>
      <c r="V173" s="4"/>
      <c r="W173" s="2"/>
      <c r="X173" s="34"/>
      <c r="Y173" s="34"/>
    </row>
    <row r="174">
      <c r="N174" s="2"/>
      <c r="R174" s="4"/>
      <c r="S174" s="4"/>
      <c r="V174" s="4"/>
      <c r="W174" s="2"/>
      <c r="X174" s="34"/>
      <c r="Y174" s="34"/>
    </row>
    <row r="175">
      <c r="N175" s="2"/>
      <c r="R175" s="4"/>
      <c r="S175" s="4"/>
      <c r="V175" s="4"/>
      <c r="W175" s="2"/>
      <c r="X175" s="34"/>
      <c r="Y175" s="34"/>
    </row>
    <row r="176">
      <c r="N176" s="2"/>
      <c r="R176" s="4"/>
      <c r="S176" s="4"/>
      <c r="V176" s="4"/>
      <c r="W176" s="2"/>
      <c r="X176" s="34"/>
      <c r="Y176" s="34"/>
    </row>
    <row r="177">
      <c r="N177" s="2"/>
      <c r="R177" s="4"/>
      <c r="S177" s="4"/>
      <c r="V177" s="4"/>
      <c r="W177" s="2"/>
      <c r="X177" s="34"/>
      <c r="Y177" s="34"/>
    </row>
    <row r="178">
      <c r="N178" s="2"/>
      <c r="R178" s="4"/>
      <c r="S178" s="4"/>
      <c r="V178" s="4"/>
      <c r="W178" s="2"/>
      <c r="X178" s="34"/>
      <c r="Y178" s="34"/>
    </row>
    <row r="179">
      <c r="N179" s="2"/>
      <c r="R179" s="4"/>
      <c r="S179" s="4"/>
      <c r="V179" s="4"/>
      <c r="W179" s="2"/>
      <c r="X179" s="34"/>
      <c r="Y179" s="34"/>
    </row>
    <row r="180">
      <c r="N180" s="2"/>
      <c r="R180" s="4"/>
      <c r="S180" s="4"/>
      <c r="V180" s="4"/>
      <c r="W180" s="2"/>
      <c r="X180" s="34"/>
      <c r="Y180" s="34"/>
    </row>
    <row r="181">
      <c r="N181" s="2"/>
      <c r="R181" s="4"/>
      <c r="S181" s="4"/>
      <c r="V181" s="4"/>
      <c r="W181" s="2"/>
      <c r="X181" s="34"/>
      <c r="Y181" s="34"/>
    </row>
    <row r="182">
      <c r="N182" s="2"/>
      <c r="R182" s="4"/>
      <c r="S182" s="4"/>
      <c r="V182" s="4"/>
      <c r="W182" s="2"/>
      <c r="X182" s="34"/>
      <c r="Y182" s="34"/>
    </row>
    <row r="183">
      <c r="N183" s="2"/>
      <c r="R183" s="4"/>
      <c r="S183" s="4"/>
      <c r="V183" s="4"/>
      <c r="W183" s="2"/>
      <c r="X183" s="34"/>
      <c r="Y183" s="34"/>
    </row>
    <row r="184">
      <c r="N184" s="2"/>
      <c r="R184" s="4"/>
      <c r="S184" s="4"/>
      <c r="V184" s="4"/>
      <c r="W184" s="2"/>
      <c r="X184" s="34"/>
      <c r="Y184" s="34"/>
    </row>
    <row r="185">
      <c r="N185" s="2"/>
      <c r="R185" s="4"/>
      <c r="S185" s="4"/>
      <c r="V185" s="4"/>
      <c r="W185" s="2"/>
      <c r="X185" s="34"/>
      <c r="Y185" s="34"/>
    </row>
    <row r="186">
      <c r="N186" s="2"/>
      <c r="R186" s="4"/>
      <c r="S186" s="4"/>
      <c r="V186" s="4"/>
      <c r="W186" s="2"/>
      <c r="X186" s="34"/>
      <c r="Y186" s="34"/>
    </row>
    <row r="187">
      <c r="N187" s="2"/>
      <c r="R187" s="4"/>
      <c r="S187" s="4"/>
      <c r="V187" s="4"/>
      <c r="W187" s="2"/>
      <c r="X187" s="34"/>
      <c r="Y187" s="34"/>
    </row>
    <row r="188">
      <c r="N188" s="2"/>
      <c r="R188" s="4"/>
      <c r="S188" s="4"/>
      <c r="V188" s="4"/>
      <c r="W188" s="2"/>
      <c r="X188" s="34"/>
      <c r="Y188" s="34"/>
    </row>
    <row r="189">
      <c r="N189" s="2"/>
      <c r="R189" s="4"/>
      <c r="S189" s="4"/>
      <c r="V189" s="4"/>
      <c r="W189" s="2"/>
      <c r="X189" s="34"/>
      <c r="Y189" s="34"/>
    </row>
    <row r="190">
      <c r="N190" s="2"/>
      <c r="R190" s="4"/>
      <c r="S190" s="4"/>
      <c r="V190" s="4"/>
      <c r="W190" s="2"/>
      <c r="X190" s="34"/>
      <c r="Y190" s="34"/>
    </row>
    <row r="191">
      <c r="N191" s="2"/>
      <c r="R191" s="4"/>
      <c r="S191" s="4"/>
      <c r="V191" s="4"/>
      <c r="W191" s="2"/>
      <c r="X191" s="34"/>
      <c r="Y191" s="34"/>
    </row>
    <row r="192">
      <c r="N192" s="2"/>
      <c r="R192" s="4"/>
      <c r="S192" s="4"/>
      <c r="V192" s="4"/>
      <c r="W192" s="2"/>
      <c r="X192" s="34"/>
      <c r="Y192" s="34"/>
    </row>
    <row r="193">
      <c r="N193" s="2"/>
      <c r="R193" s="4"/>
      <c r="S193" s="4"/>
      <c r="V193" s="4"/>
      <c r="W193" s="2"/>
      <c r="X193" s="34"/>
      <c r="Y193" s="34"/>
    </row>
    <row r="194">
      <c r="N194" s="2"/>
      <c r="R194" s="4"/>
      <c r="S194" s="4"/>
      <c r="V194" s="4"/>
      <c r="W194" s="2"/>
      <c r="X194" s="34"/>
      <c r="Y194" s="34"/>
    </row>
    <row r="195">
      <c r="N195" s="2"/>
      <c r="R195" s="4"/>
      <c r="S195" s="4"/>
      <c r="V195" s="4"/>
      <c r="W195" s="2"/>
      <c r="X195" s="34"/>
      <c r="Y195" s="34"/>
    </row>
    <row r="196">
      <c r="N196" s="2"/>
      <c r="R196" s="4"/>
      <c r="S196" s="4"/>
      <c r="V196" s="4"/>
      <c r="W196" s="2"/>
      <c r="X196" s="34"/>
      <c r="Y196" s="34"/>
    </row>
    <row r="197">
      <c r="N197" s="2"/>
      <c r="R197" s="4"/>
      <c r="S197" s="4"/>
      <c r="V197" s="4"/>
      <c r="W197" s="2"/>
      <c r="X197" s="34"/>
      <c r="Y197" s="34"/>
    </row>
    <row r="198">
      <c r="N198" s="2"/>
      <c r="R198" s="4"/>
      <c r="S198" s="4"/>
      <c r="V198" s="4"/>
      <c r="W198" s="2"/>
      <c r="X198" s="34"/>
      <c r="Y198" s="34"/>
    </row>
    <row r="199">
      <c r="N199" s="2"/>
      <c r="R199" s="4"/>
      <c r="S199" s="4"/>
      <c r="V199" s="4"/>
      <c r="W199" s="2"/>
      <c r="X199" s="34"/>
      <c r="Y199" s="34"/>
    </row>
    <row r="200">
      <c r="N200" s="2"/>
      <c r="R200" s="4"/>
      <c r="S200" s="4"/>
      <c r="V200" s="4"/>
      <c r="W200" s="2"/>
      <c r="X200" s="34"/>
      <c r="Y200" s="34"/>
    </row>
    <row r="201">
      <c r="N201" s="2"/>
      <c r="R201" s="4"/>
      <c r="S201" s="4"/>
      <c r="V201" s="4"/>
      <c r="W201" s="2"/>
      <c r="X201" s="34"/>
      <c r="Y201" s="34"/>
    </row>
    <row r="202">
      <c r="N202" s="2"/>
      <c r="R202" s="4"/>
      <c r="S202" s="4"/>
      <c r="V202" s="4"/>
      <c r="W202" s="2"/>
      <c r="X202" s="34"/>
      <c r="Y202" s="34"/>
    </row>
    <row r="203">
      <c r="N203" s="2"/>
      <c r="R203" s="4"/>
      <c r="S203" s="4"/>
      <c r="V203" s="4"/>
      <c r="W203" s="2"/>
      <c r="X203" s="34"/>
      <c r="Y203" s="34"/>
    </row>
    <row r="204">
      <c r="N204" s="2"/>
      <c r="R204" s="4"/>
      <c r="S204" s="4"/>
      <c r="V204" s="4"/>
      <c r="W204" s="2"/>
      <c r="X204" s="34"/>
      <c r="Y204" s="34"/>
    </row>
    <row r="205">
      <c r="N205" s="2"/>
      <c r="R205" s="4"/>
      <c r="S205" s="4"/>
      <c r="V205" s="4"/>
      <c r="W205" s="2"/>
      <c r="X205" s="34"/>
      <c r="Y205" s="34"/>
    </row>
    <row r="206">
      <c r="N206" s="2"/>
      <c r="R206" s="4"/>
      <c r="S206" s="4"/>
      <c r="V206" s="4"/>
      <c r="W206" s="2"/>
      <c r="X206" s="34"/>
      <c r="Y206" s="34"/>
    </row>
    <row r="207">
      <c r="N207" s="2"/>
      <c r="R207" s="4"/>
      <c r="S207" s="4"/>
      <c r="V207" s="4"/>
      <c r="W207" s="2"/>
      <c r="X207" s="34"/>
      <c r="Y207" s="34"/>
    </row>
    <row r="208">
      <c r="N208" s="2"/>
      <c r="R208" s="4"/>
      <c r="S208" s="4"/>
      <c r="V208" s="4"/>
      <c r="W208" s="2"/>
      <c r="X208" s="34"/>
      <c r="Y208" s="34"/>
    </row>
    <row r="209">
      <c r="N209" s="2"/>
      <c r="R209" s="4"/>
      <c r="S209" s="4"/>
      <c r="V209" s="4"/>
      <c r="W209" s="2"/>
      <c r="X209" s="34"/>
      <c r="Y209" s="34"/>
    </row>
    <row r="210">
      <c r="N210" s="2"/>
      <c r="R210" s="4"/>
      <c r="S210" s="4"/>
      <c r="V210" s="4"/>
      <c r="W210" s="2"/>
      <c r="X210" s="34"/>
      <c r="Y210" s="34"/>
    </row>
    <row r="211">
      <c r="N211" s="2"/>
      <c r="R211" s="4"/>
      <c r="S211" s="4"/>
      <c r="V211" s="4"/>
      <c r="W211" s="2"/>
      <c r="X211" s="34"/>
      <c r="Y211" s="34"/>
    </row>
    <row r="212">
      <c r="N212" s="2"/>
      <c r="R212" s="4"/>
      <c r="S212" s="4"/>
      <c r="V212" s="4"/>
      <c r="W212" s="2"/>
      <c r="X212" s="34"/>
      <c r="Y212" s="34"/>
    </row>
    <row r="213">
      <c r="N213" s="2"/>
      <c r="R213" s="4"/>
      <c r="S213" s="4"/>
      <c r="V213" s="4"/>
      <c r="W213" s="2"/>
      <c r="X213" s="34"/>
      <c r="Y213" s="34"/>
    </row>
    <row r="214">
      <c r="N214" s="2"/>
      <c r="R214" s="4"/>
      <c r="S214" s="4"/>
      <c r="V214" s="4"/>
      <c r="W214" s="2"/>
      <c r="X214" s="34"/>
      <c r="Y214" s="34"/>
    </row>
    <row r="215">
      <c r="N215" s="2"/>
      <c r="R215" s="4"/>
      <c r="S215" s="4"/>
      <c r="V215" s="4"/>
      <c r="W215" s="2"/>
      <c r="X215" s="34"/>
      <c r="Y215" s="34"/>
    </row>
    <row r="216">
      <c r="N216" s="2"/>
      <c r="R216" s="4"/>
      <c r="S216" s="4"/>
      <c r="V216" s="4"/>
      <c r="W216" s="2"/>
      <c r="X216" s="34"/>
      <c r="Y216" s="34"/>
    </row>
    <row r="217">
      <c r="N217" s="2"/>
      <c r="R217" s="4"/>
      <c r="S217" s="4"/>
      <c r="V217" s="4"/>
      <c r="W217" s="2"/>
      <c r="X217" s="34"/>
      <c r="Y217" s="34"/>
    </row>
    <row r="218">
      <c r="N218" s="2"/>
      <c r="R218" s="4"/>
      <c r="S218" s="4"/>
      <c r="V218" s="4"/>
      <c r="W218" s="2"/>
      <c r="X218" s="34"/>
      <c r="Y218" s="34"/>
    </row>
    <row r="219">
      <c r="N219" s="2"/>
      <c r="R219" s="4"/>
      <c r="S219" s="4"/>
      <c r="V219" s="4"/>
      <c r="W219" s="2"/>
      <c r="X219" s="34"/>
      <c r="Y219" s="34"/>
    </row>
    <row r="220">
      <c r="N220" s="2"/>
      <c r="R220" s="4"/>
      <c r="S220" s="4"/>
      <c r="V220" s="4"/>
      <c r="W220" s="2"/>
      <c r="X220" s="34"/>
      <c r="Y220" s="34"/>
    </row>
    <row r="221">
      <c r="N221" s="2"/>
      <c r="R221" s="4"/>
      <c r="S221" s="4"/>
      <c r="V221" s="4"/>
      <c r="W221" s="2"/>
      <c r="X221" s="34"/>
      <c r="Y221" s="34"/>
    </row>
    <row r="222">
      <c r="N222" s="2"/>
      <c r="R222" s="4"/>
      <c r="S222" s="4"/>
      <c r="V222" s="4"/>
      <c r="W222" s="2"/>
      <c r="X222" s="34"/>
      <c r="Y222" s="34"/>
    </row>
    <row r="223">
      <c r="N223" s="2"/>
      <c r="R223" s="4"/>
      <c r="S223" s="4"/>
      <c r="V223" s="4"/>
      <c r="W223" s="2"/>
      <c r="X223" s="34"/>
      <c r="Y223" s="34"/>
    </row>
    <row r="224">
      <c r="N224" s="2"/>
      <c r="R224" s="4"/>
      <c r="S224" s="4"/>
      <c r="V224" s="4"/>
      <c r="W224" s="2"/>
      <c r="X224" s="34"/>
      <c r="Y224" s="34"/>
    </row>
    <row r="225">
      <c r="N225" s="2"/>
      <c r="R225" s="4"/>
      <c r="S225" s="4"/>
      <c r="V225" s="4"/>
      <c r="W225" s="2"/>
      <c r="X225" s="34"/>
      <c r="Y225" s="34"/>
    </row>
    <row r="226">
      <c r="N226" s="2"/>
      <c r="R226" s="4"/>
      <c r="S226" s="4"/>
      <c r="V226" s="4"/>
      <c r="W226" s="2"/>
      <c r="X226" s="34"/>
      <c r="Y226" s="34"/>
    </row>
    <row r="227">
      <c r="N227" s="2"/>
      <c r="R227" s="4"/>
      <c r="S227" s="4"/>
      <c r="V227" s="4"/>
      <c r="W227" s="2"/>
      <c r="X227" s="34"/>
      <c r="Y227" s="34"/>
    </row>
    <row r="228">
      <c r="N228" s="2"/>
      <c r="R228" s="4"/>
      <c r="S228" s="4"/>
      <c r="V228" s="4"/>
      <c r="W228" s="2"/>
      <c r="X228" s="34"/>
      <c r="Y228" s="34"/>
    </row>
    <row r="229">
      <c r="N229" s="2"/>
      <c r="R229" s="4"/>
      <c r="S229" s="4"/>
      <c r="V229" s="4"/>
      <c r="W229" s="2"/>
      <c r="X229" s="34"/>
      <c r="Y229" s="34"/>
    </row>
    <row r="230">
      <c r="N230" s="2"/>
      <c r="R230" s="4"/>
      <c r="S230" s="4"/>
      <c r="V230" s="4"/>
      <c r="W230" s="2"/>
      <c r="X230" s="34"/>
      <c r="Y230" s="34"/>
    </row>
    <row r="231">
      <c r="N231" s="2"/>
      <c r="R231" s="4"/>
      <c r="S231" s="4"/>
      <c r="V231" s="4"/>
      <c r="W231" s="2"/>
      <c r="X231" s="34"/>
      <c r="Y231" s="34"/>
    </row>
    <row r="232">
      <c r="N232" s="2"/>
      <c r="R232" s="4"/>
      <c r="S232" s="4"/>
      <c r="V232" s="4"/>
      <c r="W232" s="2"/>
      <c r="X232" s="34"/>
      <c r="Y232" s="34"/>
    </row>
    <row r="233">
      <c r="N233" s="2"/>
      <c r="R233" s="4"/>
      <c r="S233" s="4"/>
      <c r="V233" s="4"/>
      <c r="W233" s="2"/>
      <c r="X233" s="34"/>
      <c r="Y233" s="34"/>
    </row>
    <row r="234">
      <c r="N234" s="2"/>
      <c r="R234" s="4"/>
      <c r="S234" s="4"/>
      <c r="V234" s="4"/>
      <c r="W234" s="2"/>
      <c r="X234" s="34"/>
      <c r="Y234" s="34"/>
    </row>
    <row r="235">
      <c r="N235" s="2"/>
      <c r="R235" s="4"/>
      <c r="S235" s="4"/>
      <c r="V235" s="4"/>
      <c r="W235" s="2"/>
      <c r="X235" s="34"/>
      <c r="Y235" s="34"/>
    </row>
    <row r="236">
      <c r="N236" s="2"/>
      <c r="R236" s="4"/>
      <c r="S236" s="4"/>
      <c r="V236" s="4"/>
      <c r="W236" s="2"/>
      <c r="X236" s="34"/>
      <c r="Y236" s="34"/>
    </row>
    <row r="237">
      <c r="N237" s="2"/>
      <c r="R237" s="4"/>
      <c r="S237" s="4"/>
      <c r="V237" s="4"/>
      <c r="W237" s="2"/>
      <c r="X237" s="34"/>
      <c r="Y237" s="34"/>
    </row>
    <row r="238">
      <c r="N238" s="2"/>
      <c r="R238" s="4"/>
      <c r="S238" s="4"/>
      <c r="V238" s="4"/>
      <c r="W238" s="2"/>
      <c r="X238" s="34"/>
      <c r="Y238" s="34"/>
    </row>
    <row r="239">
      <c r="N239" s="2"/>
      <c r="R239" s="4"/>
      <c r="S239" s="4"/>
      <c r="V239" s="4"/>
      <c r="W239" s="2"/>
      <c r="X239" s="34"/>
      <c r="Y239" s="34"/>
    </row>
    <row r="240">
      <c r="N240" s="2"/>
      <c r="R240" s="4"/>
      <c r="S240" s="4"/>
      <c r="V240" s="4"/>
      <c r="W240" s="2"/>
      <c r="X240" s="34"/>
      <c r="Y240" s="34"/>
    </row>
    <row r="241">
      <c r="N241" s="2"/>
      <c r="R241" s="4"/>
      <c r="S241" s="4"/>
      <c r="V241" s="4"/>
      <c r="W241" s="2"/>
      <c r="X241" s="34"/>
      <c r="Y241" s="34"/>
    </row>
    <row r="242">
      <c r="N242" s="2"/>
      <c r="R242" s="4"/>
      <c r="S242" s="4"/>
      <c r="V242" s="4"/>
      <c r="W242" s="2"/>
      <c r="X242" s="34"/>
      <c r="Y242" s="34"/>
    </row>
    <row r="243">
      <c r="N243" s="2"/>
      <c r="R243" s="4"/>
      <c r="S243" s="4"/>
      <c r="V243" s="4"/>
      <c r="W243" s="2"/>
      <c r="X243" s="34"/>
      <c r="Y243" s="34"/>
    </row>
    <row r="244">
      <c r="N244" s="2"/>
      <c r="R244" s="4"/>
      <c r="S244" s="4"/>
      <c r="V244" s="4"/>
      <c r="W244" s="2"/>
      <c r="X244" s="34"/>
      <c r="Y244" s="34"/>
    </row>
    <row r="245">
      <c r="N245" s="2"/>
      <c r="R245" s="4"/>
      <c r="S245" s="4"/>
      <c r="V245" s="4"/>
      <c r="W245" s="2"/>
      <c r="X245" s="34"/>
      <c r="Y245" s="34"/>
    </row>
    <row r="246">
      <c r="N246" s="2"/>
      <c r="R246" s="4"/>
      <c r="S246" s="4"/>
      <c r="V246" s="4"/>
      <c r="W246" s="2"/>
      <c r="X246" s="34"/>
      <c r="Y246" s="34"/>
    </row>
    <row r="247">
      <c r="N247" s="2"/>
      <c r="R247" s="4"/>
      <c r="S247" s="4"/>
      <c r="V247" s="4"/>
      <c r="W247" s="2"/>
      <c r="X247" s="34"/>
      <c r="Y247" s="34"/>
    </row>
    <row r="248">
      <c r="N248" s="2"/>
      <c r="R248" s="4"/>
      <c r="S248" s="4"/>
      <c r="V248" s="4"/>
      <c r="W248" s="2"/>
      <c r="X248" s="34"/>
      <c r="Y248" s="34"/>
    </row>
    <row r="249">
      <c r="N249" s="2"/>
      <c r="R249" s="4"/>
      <c r="S249" s="4"/>
      <c r="V249" s="4"/>
      <c r="W249" s="2"/>
      <c r="X249" s="34"/>
      <c r="Y249" s="34"/>
    </row>
    <row r="250">
      <c r="N250" s="2"/>
      <c r="R250" s="4"/>
      <c r="S250" s="4"/>
      <c r="V250" s="4"/>
      <c r="W250" s="2"/>
      <c r="X250" s="34"/>
      <c r="Y250" s="34"/>
    </row>
    <row r="251">
      <c r="N251" s="2"/>
      <c r="R251" s="4"/>
      <c r="S251" s="4"/>
      <c r="V251" s="4"/>
      <c r="W251" s="2"/>
      <c r="X251" s="34"/>
      <c r="Y251" s="34"/>
    </row>
    <row r="252">
      <c r="N252" s="2"/>
      <c r="R252" s="4"/>
      <c r="S252" s="4"/>
      <c r="V252" s="4"/>
      <c r="W252" s="2"/>
      <c r="X252" s="34"/>
      <c r="Y252" s="34"/>
    </row>
    <row r="253">
      <c r="N253" s="2"/>
      <c r="R253" s="4"/>
      <c r="S253" s="4"/>
      <c r="V253" s="4"/>
      <c r="W253" s="2"/>
      <c r="X253" s="34"/>
      <c r="Y253" s="34"/>
    </row>
    <row r="254">
      <c r="N254" s="2"/>
      <c r="R254" s="4"/>
      <c r="S254" s="4"/>
      <c r="V254" s="4"/>
      <c r="W254" s="2"/>
      <c r="X254" s="34"/>
      <c r="Y254" s="34"/>
    </row>
    <row r="255">
      <c r="N255" s="2"/>
      <c r="R255" s="4"/>
      <c r="S255" s="4"/>
      <c r="V255" s="4"/>
      <c r="W255" s="2"/>
      <c r="X255" s="34"/>
      <c r="Y255" s="34"/>
    </row>
    <row r="256">
      <c r="N256" s="2"/>
      <c r="R256" s="4"/>
      <c r="S256" s="4"/>
      <c r="V256" s="4"/>
      <c r="W256" s="2"/>
      <c r="X256" s="34"/>
      <c r="Y256" s="34"/>
    </row>
    <row r="257">
      <c r="N257" s="2"/>
      <c r="R257" s="4"/>
      <c r="S257" s="4"/>
      <c r="V257" s="4"/>
      <c r="W257" s="2"/>
      <c r="X257" s="34"/>
      <c r="Y257" s="34"/>
    </row>
    <row r="258">
      <c r="N258" s="2"/>
      <c r="R258" s="4"/>
      <c r="S258" s="4"/>
      <c r="V258" s="4"/>
      <c r="W258" s="2"/>
      <c r="X258" s="34"/>
      <c r="Y258" s="34"/>
    </row>
    <row r="259">
      <c r="N259" s="2"/>
      <c r="R259" s="4"/>
      <c r="S259" s="4"/>
      <c r="V259" s="4"/>
      <c r="W259" s="2"/>
      <c r="X259" s="34"/>
      <c r="Y259" s="34"/>
    </row>
    <row r="260">
      <c r="N260" s="2"/>
      <c r="R260" s="4"/>
      <c r="S260" s="4"/>
      <c r="V260" s="4"/>
      <c r="W260" s="2"/>
      <c r="X260" s="34"/>
      <c r="Y260" s="34"/>
    </row>
    <row r="261">
      <c r="N261" s="2"/>
      <c r="R261" s="4"/>
      <c r="S261" s="4"/>
      <c r="V261" s="4"/>
      <c r="W261" s="2"/>
      <c r="X261" s="34"/>
      <c r="Y261" s="34"/>
    </row>
    <row r="262">
      <c r="N262" s="2"/>
      <c r="R262" s="4"/>
      <c r="S262" s="4"/>
      <c r="V262" s="4"/>
      <c r="W262" s="2"/>
      <c r="X262" s="34"/>
      <c r="Y262" s="34"/>
    </row>
    <row r="263">
      <c r="N263" s="2"/>
      <c r="R263" s="4"/>
      <c r="S263" s="4"/>
      <c r="V263" s="4"/>
      <c r="W263" s="2"/>
      <c r="X263" s="34"/>
      <c r="Y263" s="34"/>
    </row>
    <row r="264">
      <c r="N264" s="2"/>
      <c r="R264" s="4"/>
      <c r="S264" s="4"/>
      <c r="V264" s="4"/>
      <c r="W264" s="2"/>
      <c r="X264" s="34"/>
      <c r="Y264" s="34"/>
    </row>
    <row r="265">
      <c r="N265" s="2"/>
      <c r="R265" s="4"/>
      <c r="S265" s="4"/>
      <c r="V265" s="4"/>
      <c r="W265" s="2"/>
      <c r="X265" s="34"/>
      <c r="Y265" s="34"/>
    </row>
    <row r="266">
      <c r="N266" s="2"/>
      <c r="R266" s="4"/>
      <c r="S266" s="4"/>
      <c r="V266" s="4"/>
      <c r="W266" s="2"/>
      <c r="X266" s="34"/>
      <c r="Y266" s="34"/>
    </row>
    <row r="267">
      <c r="N267" s="2"/>
      <c r="R267" s="4"/>
      <c r="S267" s="4"/>
      <c r="V267" s="4"/>
      <c r="W267" s="2"/>
      <c r="X267" s="34"/>
      <c r="Y267" s="34"/>
    </row>
    <row r="268">
      <c r="N268" s="2"/>
      <c r="R268" s="4"/>
      <c r="S268" s="4"/>
      <c r="V268" s="4"/>
      <c r="W268" s="2"/>
      <c r="X268" s="34"/>
      <c r="Y268" s="34"/>
    </row>
    <row r="269">
      <c r="N269" s="2"/>
      <c r="R269" s="4"/>
      <c r="S269" s="4"/>
      <c r="V269" s="4"/>
      <c r="W269" s="2"/>
      <c r="X269" s="34"/>
      <c r="Y269" s="34"/>
    </row>
    <row r="270">
      <c r="N270" s="2"/>
      <c r="R270" s="4"/>
      <c r="S270" s="4"/>
      <c r="V270" s="4"/>
      <c r="W270" s="2"/>
      <c r="X270" s="34"/>
      <c r="Y270" s="34"/>
    </row>
    <row r="271">
      <c r="N271" s="2"/>
      <c r="R271" s="4"/>
      <c r="S271" s="4"/>
      <c r="V271" s="4"/>
      <c r="W271" s="2"/>
      <c r="X271" s="34"/>
      <c r="Y271" s="34"/>
    </row>
    <row r="272">
      <c r="N272" s="2"/>
      <c r="R272" s="4"/>
      <c r="S272" s="4"/>
      <c r="V272" s="4"/>
      <c r="W272" s="2"/>
      <c r="X272" s="34"/>
      <c r="Y272" s="34"/>
    </row>
    <row r="273">
      <c r="N273" s="2"/>
      <c r="R273" s="4"/>
      <c r="S273" s="4"/>
      <c r="V273" s="4"/>
      <c r="W273" s="2"/>
      <c r="X273" s="34"/>
      <c r="Y273" s="34"/>
    </row>
    <row r="274">
      <c r="N274" s="2"/>
      <c r="R274" s="4"/>
      <c r="S274" s="4"/>
      <c r="V274" s="4"/>
      <c r="W274" s="2"/>
      <c r="X274" s="34"/>
      <c r="Y274" s="34"/>
    </row>
    <row r="275">
      <c r="N275" s="2"/>
      <c r="R275" s="4"/>
      <c r="S275" s="4"/>
      <c r="V275" s="4"/>
      <c r="W275" s="2"/>
      <c r="X275" s="34"/>
      <c r="Y275" s="34"/>
    </row>
    <row r="276">
      <c r="N276" s="2"/>
      <c r="R276" s="4"/>
      <c r="S276" s="4"/>
      <c r="V276" s="4"/>
      <c r="W276" s="2"/>
      <c r="X276" s="34"/>
      <c r="Y276" s="34"/>
    </row>
    <row r="277">
      <c r="N277" s="2"/>
      <c r="R277" s="4"/>
      <c r="S277" s="4"/>
      <c r="V277" s="4"/>
      <c r="W277" s="2"/>
      <c r="X277" s="34"/>
      <c r="Y277" s="34"/>
    </row>
    <row r="278">
      <c r="N278" s="2"/>
      <c r="R278" s="4"/>
      <c r="S278" s="4"/>
      <c r="V278" s="4"/>
      <c r="W278" s="2"/>
      <c r="X278" s="34"/>
      <c r="Y278" s="34"/>
    </row>
    <row r="279">
      <c r="N279" s="2"/>
      <c r="R279" s="4"/>
      <c r="S279" s="4"/>
      <c r="V279" s="4"/>
      <c r="W279" s="2"/>
      <c r="X279" s="34"/>
      <c r="Y279" s="34"/>
    </row>
    <row r="280">
      <c r="N280" s="2"/>
      <c r="R280" s="4"/>
      <c r="S280" s="4"/>
      <c r="V280" s="4"/>
      <c r="W280" s="2"/>
      <c r="X280" s="34"/>
      <c r="Y280" s="34"/>
    </row>
    <row r="281">
      <c r="N281" s="2"/>
      <c r="R281" s="4"/>
      <c r="S281" s="4"/>
      <c r="V281" s="4"/>
      <c r="W281" s="2"/>
      <c r="X281" s="34"/>
      <c r="Y281" s="34"/>
    </row>
    <row r="282">
      <c r="N282" s="2"/>
      <c r="R282" s="4"/>
      <c r="S282" s="4"/>
      <c r="V282" s="4"/>
      <c r="W282" s="2"/>
      <c r="X282" s="34"/>
      <c r="Y282" s="34"/>
    </row>
    <row r="283">
      <c r="N283" s="2"/>
      <c r="R283" s="4"/>
      <c r="S283" s="4"/>
      <c r="V283" s="4"/>
      <c r="W283" s="2"/>
      <c r="X283" s="34"/>
      <c r="Y283" s="34"/>
    </row>
    <row r="284">
      <c r="N284" s="2"/>
      <c r="R284" s="4"/>
      <c r="S284" s="4"/>
      <c r="V284" s="4"/>
      <c r="W284" s="2"/>
      <c r="X284" s="34"/>
      <c r="Y284" s="34"/>
    </row>
    <row r="285">
      <c r="N285" s="2"/>
      <c r="R285" s="4"/>
      <c r="S285" s="4"/>
      <c r="V285" s="4"/>
      <c r="W285" s="2"/>
      <c r="X285" s="34"/>
      <c r="Y285" s="34"/>
    </row>
    <row r="286">
      <c r="N286" s="2"/>
      <c r="R286" s="4"/>
      <c r="S286" s="4"/>
      <c r="V286" s="4"/>
      <c r="W286" s="2"/>
      <c r="X286" s="34"/>
      <c r="Y286" s="34"/>
    </row>
    <row r="287">
      <c r="N287" s="2"/>
      <c r="R287" s="4"/>
      <c r="S287" s="4"/>
      <c r="V287" s="4"/>
      <c r="W287" s="2"/>
      <c r="X287" s="34"/>
      <c r="Y287" s="34"/>
    </row>
    <row r="288">
      <c r="N288" s="2"/>
      <c r="R288" s="4"/>
      <c r="S288" s="4"/>
      <c r="V288" s="4"/>
      <c r="W288" s="2"/>
      <c r="X288" s="34"/>
      <c r="Y288" s="34"/>
    </row>
    <row r="289">
      <c r="N289" s="2"/>
      <c r="R289" s="4"/>
      <c r="S289" s="4"/>
      <c r="V289" s="4"/>
      <c r="W289" s="2"/>
      <c r="X289" s="34"/>
      <c r="Y289" s="34"/>
    </row>
    <row r="290">
      <c r="N290" s="2"/>
      <c r="R290" s="4"/>
      <c r="S290" s="4"/>
      <c r="V290" s="4"/>
      <c r="W290" s="2"/>
      <c r="X290" s="34"/>
      <c r="Y290" s="34"/>
    </row>
    <row r="291">
      <c r="N291" s="2"/>
      <c r="R291" s="4"/>
      <c r="S291" s="4"/>
      <c r="V291" s="4"/>
      <c r="W291" s="2"/>
      <c r="X291" s="34"/>
      <c r="Y291" s="34"/>
    </row>
    <row r="292">
      <c r="N292" s="2"/>
      <c r="R292" s="4"/>
      <c r="S292" s="4"/>
      <c r="V292" s="4"/>
      <c r="W292" s="2"/>
      <c r="X292" s="34"/>
      <c r="Y292" s="34"/>
    </row>
    <row r="293">
      <c r="N293" s="2"/>
      <c r="R293" s="4"/>
      <c r="S293" s="4"/>
      <c r="V293" s="4"/>
      <c r="W293" s="2"/>
      <c r="X293" s="34"/>
      <c r="Y293" s="34"/>
    </row>
    <row r="294">
      <c r="N294" s="2"/>
      <c r="R294" s="4"/>
      <c r="S294" s="4"/>
      <c r="V294" s="4"/>
      <c r="W294" s="2"/>
      <c r="X294" s="34"/>
      <c r="Y294" s="34"/>
    </row>
    <row r="295">
      <c r="N295" s="2"/>
      <c r="R295" s="4"/>
      <c r="S295" s="4"/>
      <c r="V295" s="4"/>
      <c r="W295" s="2"/>
      <c r="X295" s="34"/>
      <c r="Y295" s="34"/>
    </row>
    <row r="296">
      <c r="N296" s="2"/>
      <c r="R296" s="4"/>
      <c r="S296" s="4"/>
      <c r="V296" s="4"/>
      <c r="W296" s="2"/>
      <c r="X296" s="34"/>
      <c r="Y296" s="34"/>
    </row>
    <row r="297">
      <c r="N297" s="2"/>
      <c r="R297" s="4"/>
      <c r="S297" s="4"/>
      <c r="V297" s="4"/>
      <c r="W297" s="2"/>
      <c r="X297" s="34"/>
      <c r="Y297" s="34"/>
    </row>
    <row r="298">
      <c r="N298" s="2"/>
      <c r="R298" s="4"/>
      <c r="S298" s="4"/>
      <c r="V298" s="4"/>
      <c r="W298" s="2"/>
      <c r="X298" s="34"/>
      <c r="Y298" s="34"/>
    </row>
    <row r="299">
      <c r="N299" s="2"/>
      <c r="R299" s="4"/>
      <c r="S299" s="4"/>
      <c r="V299" s="4"/>
      <c r="W299" s="2"/>
      <c r="X299" s="34"/>
      <c r="Y299" s="34"/>
    </row>
    <row r="300">
      <c r="N300" s="2"/>
      <c r="R300" s="4"/>
      <c r="S300" s="4"/>
      <c r="V300" s="4"/>
      <c r="W300" s="2"/>
      <c r="X300" s="34"/>
      <c r="Y300" s="34"/>
    </row>
    <row r="301">
      <c r="N301" s="2"/>
      <c r="R301" s="4"/>
      <c r="S301" s="4"/>
      <c r="V301" s="4"/>
      <c r="W301" s="2"/>
      <c r="X301" s="34"/>
      <c r="Y301" s="34"/>
    </row>
    <row r="302">
      <c r="N302" s="2"/>
      <c r="R302" s="4"/>
      <c r="S302" s="4"/>
      <c r="V302" s="4"/>
      <c r="W302" s="2"/>
      <c r="X302" s="34"/>
      <c r="Y302" s="34"/>
    </row>
    <row r="303">
      <c r="N303" s="2"/>
      <c r="R303" s="4"/>
      <c r="S303" s="4"/>
      <c r="V303" s="4"/>
      <c r="W303" s="2"/>
      <c r="X303" s="34"/>
      <c r="Y303" s="34"/>
    </row>
    <row r="304">
      <c r="N304" s="2"/>
      <c r="R304" s="4"/>
      <c r="S304" s="4"/>
      <c r="V304" s="4"/>
      <c r="W304" s="2"/>
      <c r="X304" s="34"/>
      <c r="Y304" s="34"/>
    </row>
    <row r="305">
      <c r="N305" s="2"/>
      <c r="R305" s="4"/>
      <c r="S305" s="4"/>
      <c r="V305" s="4"/>
      <c r="W305" s="2"/>
      <c r="X305" s="34"/>
      <c r="Y305" s="34"/>
    </row>
    <row r="306">
      <c r="N306" s="2"/>
      <c r="R306" s="4"/>
      <c r="S306" s="4"/>
      <c r="V306" s="4"/>
      <c r="W306" s="2"/>
      <c r="X306" s="34"/>
      <c r="Y306" s="34"/>
    </row>
    <row r="307">
      <c r="N307" s="2"/>
      <c r="R307" s="4"/>
      <c r="S307" s="4"/>
      <c r="V307" s="4"/>
      <c r="W307" s="2"/>
      <c r="X307" s="34"/>
      <c r="Y307" s="34"/>
    </row>
    <row r="308">
      <c r="N308" s="2"/>
      <c r="R308" s="4"/>
      <c r="S308" s="4"/>
      <c r="V308" s="4"/>
      <c r="W308" s="2"/>
      <c r="X308" s="34"/>
      <c r="Y308" s="34"/>
    </row>
    <row r="309">
      <c r="N309" s="2"/>
      <c r="R309" s="4"/>
      <c r="S309" s="4"/>
      <c r="V309" s="4"/>
      <c r="W309" s="2"/>
      <c r="X309" s="34"/>
      <c r="Y309" s="34"/>
    </row>
    <row r="310">
      <c r="N310" s="2"/>
      <c r="R310" s="4"/>
      <c r="S310" s="4"/>
      <c r="V310" s="4"/>
      <c r="W310" s="2"/>
      <c r="X310" s="34"/>
      <c r="Y310" s="34"/>
    </row>
    <row r="311">
      <c r="N311" s="2"/>
      <c r="R311" s="4"/>
      <c r="S311" s="4"/>
      <c r="V311" s="4"/>
      <c r="W311" s="2"/>
      <c r="X311" s="34"/>
      <c r="Y311" s="34"/>
    </row>
    <row r="312">
      <c r="N312" s="2"/>
      <c r="R312" s="4"/>
      <c r="S312" s="4"/>
      <c r="V312" s="4"/>
      <c r="W312" s="2"/>
      <c r="X312" s="34"/>
      <c r="Y312" s="34"/>
    </row>
    <row r="313">
      <c r="N313" s="2"/>
      <c r="R313" s="4"/>
      <c r="S313" s="4"/>
      <c r="V313" s="4"/>
      <c r="W313" s="2"/>
      <c r="X313" s="34"/>
      <c r="Y313" s="34"/>
    </row>
    <row r="314">
      <c r="N314" s="2"/>
      <c r="R314" s="4"/>
      <c r="S314" s="4"/>
      <c r="V314" s="4"/>
      <c r="W314" s="2"/>
      <c r="X314" s="34"/>
      <c r="Y314" s="34"/>
    </row>
    <row r="315">
      <c r="N315" s="2"/>
      <c r="R315" s="4"/>
      <c r="S315" s="4"/>
      <c r="V315" s="4"/>
      <c r="W315" s="2"/>
      <c r="X315" s="34"/>
      <c r="Y315" s="34"/>
    </row>
    <row r="316">
      <c r="N316" s="2"/>
      <c r="R316" s="4"/>
      <c r="S316" s="4"/>
      <c r="V316" s="4"/>
      <c r="W316" s="2"/>
      <c r="X316" s="34"/>
      <c r="Y316" s="34"/>
    </row>
    <row r="317">
      <c r="N317" s="2"/>
      <c r="R317" s="4"/>
      <c r="S317" s="4"/>
      <c r="V317" s="4"/>
      <c r="W317" s="2"/>
      <c r="X317" s="34"/>
      <c r="Y317" s="34"/>
    </row>
    <row r="318">
      <c r="N318" s="2"/>
      <c r="R318" s="4"/>
      <c r="S318" s="4"/>
      <c r="V318" s="4"/>
      <c r="W318" s="2"/>
      <c r="X318" s="34"/>
      <c r="Y318" s="34"/>
    </row>
    <row r="319">
      <c r="N319" s="2"/>
      <c r="R319" s="4"/>
      <c r="S319" s="4"/>
      <c r="V319" s="4"/>
      <c r="W319" s="2"/>
      <c r="X319" s="34"/>
      <c r="Y319" s="34"/>
    </row>
    <row r="320">
      <c r="N320" s="2"/>
      <c r="R320" s="4"/>
      <c r="S320" s="4"/>
      <c r="V320" s="4"/>
      <c r="W320" s="2"/>
      <c r="X320" s="34"/>
      <c r="Y320" s="34"/>
    </row>
    <row r="321">
      <c r="N321" s="2"/>
      <c r="R321" s="4"/>
      <c r="S321" s="4"/>
      <c r="V321" s="4"/>
      <c r="W321" s="2"/>
      <c r="X321" s="34"/>
      <c r="Y321" s="34"/>
    </row>
    <row r="322">
      <c r="N322" s="2"/>
      <c r="R322" s="4"/>
      <c r="S322" s="4"/>
      <c r="V322" s="4"/>
      <c r="W322" s="2"/>
      <c r="X322" s="34"/>
      <c r="Y322" s="34"/>
    </row>
    <row r="323">
      <c r="N323" s="2"/>
      <c r="R323" s="4"/>
      <c r="S323" s="4"/>
      <c r="V323" s="4"/>
      <c r="W323" s="2"/>
      <c r="X323" s="34"/>
      <c r="Y323" s="34"/>
    </row>
    <row r="324">
      <c r="N324" s="2"/>
      <c r="R324" s="4"/>
      <c r="S324" s="4"/>
      <c r="V324" s="4"/>
      <c r="W324" s="2"/>
      <c r="X324" s="34"/>
      <c r="Y324" s="34"/>
    </row>
    <row r="325">
      <c r="N325" s="2"/>
      <c r="R325" s="4"/>
      <c r="S325" s="4"/>
      <c r="V325" s="4"/>
      <c r="W325" s="2"/>
      <c r="X325" s="34"/>
      <c r="Y325" s="34"/>
    </row>
    <row r="326">
      <c r="N326" s="2"/>
      <c r="R326" s="4"/>
      <c r="S326" s="4"/>
      <c r="V326" s="4"/>
      <c r="W326" s="2"/>
      <c r="X326" s="34"/>
      <c r="Y326" s="34"/>
    </row>
    <row r="327">
      <c r="N327" s="2"/>
      <c r="R327" s="4"/>
      <c r="S327" s="4"/>
      <c r="V327" s="4"/>
      <c r="W327" s="2"/>
      <c r="X327" s="34"/>
      <c r="Y327" s="34"/>
    </row>
    <row r="328">
      <c r="N328" s="2"/>
      <c r="R328" s="4"/>
      <c r="S328" s="4"/>
      <c r="V328" s="4"/>
      <c r="W328" s="2"/>
      <c r="X328" s="34"/>
      <c r="Y328" s="34"/>
    </row>
    <row r="329">
      <c r="N329" s="2"/>
      <c r="R329" s="4"/>
      <c r="S329" s="4"/>
      <c r="V329" s="4"/>
      <c r="W329" s="2"/>
      <c r="X329" s="34"/>
      <c r="Y329" s="34"/>
    </row>
    <row r="330">
      <c r="N330" s="2"/>
      <c r="R330" s="4"/>
      <c r="S330" s="4"/>
      <c r="V330" s="4"/>
      <c r="W330" s="2"/>
      <c r="X330" s="34"/>
      <c r="Y330" s="34"/>
    </row>
    <row r="331">
      <c r="N331" s="2"/>
      <c r="R331" s="4"/>
      <c r="S331" s="4"/>
      <c r="V331" s="4"/>
      <c r="W331" s="2"/>
      <c r="X331" s="34"/>
      <c r="Y331" s="34"/>
    </row>
    <row r="332">
      <c r="N332" s="2"/>
      <c r="R332" s="4"/>
      <c r="S332" s="4"/>
      <c r="V332" s="4"/>
      <c r="W332" s="2"/>
      <c r="X332" s="34"/>
      <c r="Y332" s="34"/>
    </row>
    <row r="333">
      <c r="N333" s="2"/>
      <c r="R333" s="4"/>
      <c r="S333" s="4"/>
      <c r="V333" s="4"/>
      <c r="W333" s="2"/>
      <c r="X333" s="34"/>
      <c r="Y333" s="34"/>
    </row>
    <row r="334">
      <c r="N334" s="2"/>
      <c r="R334" s="4"/>
      <c r="S334" s="4"/>
      <c r="V334" s="4"/>
      <c r="W334" s="2"/>
      <c r="X334" s="34"/>
      <c r="Y334" s="34"/>
    </row>
    <row r="335">
      <c r="N335" s="2"/>
      <c r="R335" s="4"/>
      <c r="S335" s="4"/>
      <c r="V335" s="4"/>
      <c r="W335" s="2"/>
      <c r="X335" s="34"/>
      <c r="Y335" s="34"/>
    </row>
    <row r="336">
      <c r="N336" s="2"/>
      <c r="R336" s="4"/>
      <c r="S336" s="4"/>
      <c r="V336" s="4"/>
      <c r="W336" s="2"/>
      <c r="X336" s="34"/>
      <c r="Y336" s="34"/>
    </row>
    <row r="337">
      <c r="N337" s="2"/>
      <c r="R337" s="4"/>
      <c r="S337" s="4"/>
      <c r="V337" s="4"/>
      <c r="W337" s="2"/>
      <c r="X337" s="34"/>
      <c r="Y337" s="34"/>
    </row>
    <row r="338">
      <c r="N338" s="2"/>
      <c r="R338" s="4"/>
      <c r="S338" s="4"/>
      <c r="V338" s="4"/>
      <c r="W338" s="2"/>
      <c r="X338" s="34"/>
      <c r="Y338" s="34"/>
    </row>
    <row r="339">
      <c r="N339" s="2"/>
      <c r="R339" s="4"/>
      <c r="S339" s="4"/>
      <c r="V339" s="4"/>
      <c r="W339" s="2"/>
      <c r="X339" s="34"/>
      <c r="Y339" s="34"/>
    </row>
    <row r="340">
      <c r="N340" s="2"/>
      <c r="R340" s="4"/>
      <c r="S340" s="4"/>
      <c r="V340" s="4"/>
      <c r="W340" s="2"/>
      <c r="X340" s="34"/>
      <c r="Y340" s="34"/>
    </row>
    <row r="341">
      <c r="N341" s="2"/>
      <c r="R341" s="4"/>
      <c r="S341" s="4"/>
      <c r="V341" s="4"/>
      <c r="W341" s="2"/>
      <c r="X341" s="34"/>
      <c r="Y341" s="34"/>
    </row>
    <row r="342">
      <c r="N342" s="2"/>
      <c r="R342" s="4"/>
      <c r="S342" s="4"/>
      <c r="V342" s="4"/>
      <c r="W342" s="2"/>
      <c r="X342" s="34"/>
      <c r="Y342" s="34"/>
    </row>
    <row r="343">
      <c r="N343" s="2"/>
      <c r="R343" s="4"/>
      <c r="S343" s="4"/>
      <c r="V343" s="4"/>
      <c r="W343" s="2"/>
      <c r="X343" s="34"/>
      <c r="Y343" s="34"/>
    </row>
    <row r="344">
      <c r="N344" s="2"/>
      <c r="R344" s="4"/>
      <c r="S344" s="4"/>
      <c r="V344" s="4"/>
      <c r="W344" s="2"/>
      <c r="X344" s="34"/>
      <c r="Y344" s="34"/>
    </row>
    <row r="345">
      <c r="N345" s="2"/>
      <c r="R345" s="4"/>
      <c r="S345" s="4"/>
      <c r="V345" s="4"/>
      <c r="W345" s="2"/>
      <c r="X345" s="34"/>
      <c r="Y345" s="34"/>
    </row>
    <row r="346">
      <c r="N346" s="2"/>
      <c r="R346" s="4"/>
      <c r="S346" s="4"/>
      <c r="V346" s="4"/>
      <c r="W346" s="2"/>
      <c r="X346" s="34"/>
      <c r="Y346" s="34"/>
    </row>
    <row r="347">
      <c r="N347" s="2"/>
      <c r="R347" s="4"/>
      <c r="S347" s="4"/>
      <c r="V347" s="4"/>
      <c r="W347" s="2"/>
      <c r="X347" s="34"/>
      <c r="Y347" s="34"/>
    </row>
    <row r="348">
      <c r="N348" s="2"/>
      <c r="R348" s="4"/>
      <c r="S348" s="4"/>
      <c r="V348" s="4"/>
      <c r="W348" s="2"/>
      <c r="X348" s="34"/>
      <c r="Y348" s="34"/>
    </row>
    <row r="349">
      <c r="N349" s="2"/>
      <c r="R349" s="4"/>
      <c r="S349" s="4"/>
      <c r="V349" s="4"/>
      <c r="W349" s="2"/>
      <c r="X349" s="34"/>
      <c r="Y349" s="34"/>
    </row>
    <row r="350">
      <c r="N350" s="2"/>
      <c r="R350" s="4"/>
      <c r="S350" s="4"/>
      <c r="V350" s="4"/>
      <c r="W350" s="2"/>
      <c r="X350" s="34"/>
      <c r="Y350" s="34"/>
    </row>
    <row r="351">
      <c r="N351" s="2"/>
      <c r="R351" s="4"/>
      <c r="S351" s="4"/>
      <c r="V351" s="4"/>
      <c r="W351" s="2"/>
      <c r="X351" s="34"/>
      <c r="Y351" s="34"/>
    </row>
    <row r="352">
      <c r="N352" s="2"/>
      <c r="R352" s="4"/>
      <c r="S352" s="4"/>
      <c r="V352" s="4"/>
      <c r="W352" s="2"/>
      <c r="X352" s="34"/>
      <c r="Y352" s="34"/>
    </row>
    <row r="353">
      <c r="N353" s="2"/>
      <c r="R353" s="4"/>
      <c r="S353" s="4"/>
      <c r="V353" s="4"/>
      <c r="W353" s="2"/>
      <c r="X353" s="34"/>
      <c r="Y353" s="34"/>
    </row>
    <row r="354">
      <c r="N354" s="2"/>
      <c r="R354" s="4"/>
      <c r="S354" s="4"/>
      <c r="V354" s="4"/>
      <c r="W354" s="2"/>
      <c r="X354" s="34"/>
      <c r="Y354" s="34"/>
    </row>
    <row r="355">
      <c r="N355" s="2"/>
      <c r="R355" s="4"/>
      <c r="S355" s="4"/>
      <c r="V355" s="4"/>
      <c r="W355" s="2"/>
      <c r="X355" s="34"/>
      <c r="Y355" s="34"/>
    </row>
    <row r="356">
      <c r="N356" s="2"/>
      <c r="R356" s="4"/>
      <c r="S356" s="4"/>
      <c r="V356" s="4"/>
      <c r="W356" s="2"/>
      <c r="X356" s="34"/>
      <c r="Y356" s="34"/>
    </row>
    <row r="357">
      <c r="N357" s="2"/>
      <c r="R357" s="4"/>
      <c r="S357" s="4"/>
      <c r="V357" s="4"/>
      <c r="W357" s="2"/>
      <c r="X357" s="34"/>
      <c r="Y357" s="34"/>
    </row>
    <row r="358">
      <c r="N358" s="2"/>
      <c r="R358" s="4"/>
      <c r="S358" s="4"/>
      <c r="V358" s="4"/>
      <c r="W358" s="2"/>
      <c r="X358" s="34"/>
      <c r="Y358" s="34"/>
    </row>
    <row r="359">
      <c r="N359" s="2"/>
      <c r="R359" s="4"/>
      <c r="S359" s="4"/>
      <c r="V359" s="4"/>
      <c r="W359" s="2"/>
      <c r="X359" s="34"/>
      <c r="Y359" s="34"/>
    </row>
    <row r="360">
      <c r="N360" s="2"/>
      <c r="R360" s="4"/>
      <c r="S360" s="4"/>
      <c r="V360" s="4"/>
      <c r="W360" s="2"/>
      <c r="X360" s="34"/>
      <c r="Y360" s="34"/>
    </row>
    <row r="361">
      <c r="N361" s="2"/>
      <c r="R361" s="4"/>
      <c r="S361" s="4"/>
      <c r="V361" s="4"/>
      <c r="W361" s="2"/>
      <c r="X361" s="34"/>
      <c r="Y361" s="34"/>
    </row>
    <row r="362">
      <c r="N362" s="2"/>
      <c r="R362" s="4"/>
      <c r="S362" s="4"/>
      <c r="V362" s="4"/>
      <c r="W362" s="2"/>
      <c r="X362" s="34"/>
      <c r="Y362" s="34"/>
    </row>
    <row r="363">
      <c r="N363" s="2"/>
      <c r="R363" s="4"/>
      <c r="S363" s="4"/>
      <c r="V363" s="4"/>
      <c r="W363" s="2"/>
      <c r="X363" s="34"/>
      <c r="Y363" s="34"/>
    </row>
    <row r="364">
      <c r="N364" s="2"/>
      <c r="R364" s="4"/>
      <c r="S364" s="4"/>
      <c r="V364" s="4"/>
      <c r="W364" s="2"/>
      <c r="X364" s="34"/>
      <c r="Y364" s="34"/>
    </row>
    <row r="365">
      <c r="N365" s="2"/>
      <c r="R365" s="4"/>
      <c r="S365" s="4"/>
      <c r="V365" s="4"/>
      <c r="W365" s="2"/>
      <c r="X365" s="34"/>
      <c r="Y365" s="34"/>
    </row>
    <row r="366">
      <c r="N366" s="2"/>
      <c r="R366" s="4"/>
      <c r="S366" s="4"/>
      <c r="V366" s="4"/>
      <c r="W366" s="2"/>
      <c r="X366" s="34"/>
      <c r="Y366" s="34"/>
    </row>
    <row r="367">
      <c r="N367" s="2"/>
      <c r="R367" s="4"/>
      <c r="S367" s="4"/>
      <c r="V367" s="4"/>
      <c r="W367" s="2"/>
      <c r="X367" s="34"/>
      <c r="Y367" s="34"/>
    </row>
    <row r="368">
      <c r="N368" s="2"/>
      <c r="R368" s="4"/>
      <c r="S368" s="4"/>
      <c r="V368" s="4"/>
      <c r="W368" s="2"/>
      <c r="X368" s="34"/>
      <c r="Y368" s="34"/>
    </row>
    <row r="369">
      <c r="N369" s="2"/>
      <c r="R369" s="4"/>
      <c r="S369" s="4"/>
      <c r="V369" s="4"/>
      <c r="W369" s="2"/>
      <c r="X369" s="34"/>
      <c r="Y369" s="34"/>
    </row>
    <row r="370">
      <c r="N370" s="2"/>
      <c r="R370" s="4"/>
      <c r="S370" s="4"/>
      <c r="V370" s="4"/>
      <c r="W370" s="2"/>
      <c r="X370" s="34"/>
      <c r="Y370" s="34"/>
    </row>
    <row r="371">
      <c r="N371" s="2"/>
      <c r="R371" s="4"/>
      <c r="S371" s="4"/>
      <c r="V371" s="4"/>
      <c r="W371" s="2"/>
      <c r="X371" s="34"/>
      <c r="Y371" s="34"/>
    </row>
    <row r="372">
      <c r="N372" s="2"/>
      <c r="R372" s="4"/>
      <c r="S372" s="4"/>
      <c r="V372" s="4"/>
      <c r="W372" s="2"/>
      <c r="X372" s="34"/>
      <c r="Y372" s="34"/>
    </row>
    <row r="373">
      <c r="N373" s="2"/>
      <c r="R373" s="4"/>
      <c r="S373" s="4"/>
      <c r="V373" s="4"/>
      <c r="W373" s="2"/>
      <c r="X373" s="34"/>
      <c r="Y373" s="34"/>
    </row>
    <row r="374">
      <c r="N374" s="2"/>
      <c r="R374" s="4"/>
      <c r="S374" s="4"/>
      <c r="V374" s="4"/>
      <c r="W374" s="2"/>
      <c r="X374" s="34"/>
      <c r="Y374" s="34"/>
    </row>
    <row r="375">
      <c r="N375" s="2"/>
      <c r="R375" s="4"/>
      <c r="S375" s="4"/>
      <c r="V375" s="4"/>
      <c r="W375" s="2"/>
      <c r="X375" s="34"/>
      <c r="Y375" s="34"/>
    </row>
    <row r="376">
      <c r="N376" s="2"/>
      <c r="R376" s="4"/>
      <c r="S376" s="4"/>
      <c r="V376" s="4"/>
      <c r="W376" s="2"/>
      <c r="X376" s="34"/>
      <c r="Y376" s="34"/>
    </row>
    <row r="377">
      <c r="N377" s="2"/>
      <c r="R377" s="4"/>
      <c r="S377" s="4"/>
      <c r="V377" s="4"/>
      <c r="W377" s="2"/>
      <c r="X377" s="34"/>
      <c r="Y377" s="34"/>
    </row>
    <row r="378">
      <c r="N378" s="2"/>
      <c r="R378" s="4"/>
      <c r="S378" s="4"/>
      <c r="V378" s="4"/>
      <c r="W378" s="2"/>
      <c r="X378" s="34"/>
      <c r="Y378" s="34"/>
    </row>
    <row r="379">
      <c r="N379" s="2"/>
      <c r="R379" s="4"/>
      <c r="S379" s="4"/>
      <c r="V379" s="4"/>
      <c r="W379" s="2"/>
      <c r="X379" s="34"/>
      <c r="Y379" s="34"/>
    </row>
    <row r="380">
      <c r="N380" s="2"/>
      <c r="R380" s="4"/>
      <c r="S380" s="4"/>
      <c r="V380" s="4"/>
      <c r="W380" s="2"/>
      <c r="X380" s="34"/>
      <c r="Y380" s="34"/>
    </row>
    <row r="381">
      <c r="N381" s="2"/>
      <c r="R381" s="4"/>
      <c r="S381" s="4"/>
      <c r="V381" s="4"/>
      <c r="W381" s="2"/>
      <c r="X381" s="34"/>
      <c r="Y381" s="34"/>
    </row>
    <row r="382">
      <c r="N382" s="2"/>
      <c r="R382" s="4"/>
      <c r="S382" s="4"/>
      <c r="V382" s="4"/>
      <c r="W382" s="2"/>
      <c r="X382" s="34"/>
      <c r="Y382" s="34"/>
    </row>
    <row r="383">
      <c r="N383" s="2"/>
      <c r="R383" s="4"/>
      <c r="S383" s="4"/>
      <c r="V383" s="4"/>
      <c r="W383" s="2"/>
      <c r="X383" s="34"/>
      <c r="Y383" s="34"/>
    </row>
    <row r="384">
      <c r="N384" s="2"/>
      <c r="R384" s="4"/>
      <c r="S384" s="4"/>
      <c r="V384" s="4"/>
      <c r="W384" s="2"/>
      <c r="X384" s="34"/>
      <c r="Y384" s="34"/>
    </row>
    <row r="385">
      <c r="N385" s="2"/>
      <c r="R385" s="4"/>
      <c r="S385" s="4"/>
      <c r="V385" s="4"/>
      <c r="W385" s="2"/>
      <c r="X385" s="34"/>
      <c r="Y385" s="34"/>
    </row>
    <row r="386">
      <c r="N386" s="2"/>
      <c r="R386" s="4"/>
      <c r="S386" s="4"/>
      <c r="V386" s="4"/>
      <c r="W386" s="2"/>
      <c r="X386" s="34"/>
      <c r="Y386" s="34"/>
    </row>
    <row r="387">
      <c r="N387" s="2"/>
      <c r="R387" s="4"/>
      <c r="S387" s="4"/>
      <c r="V387" s="4"/>
      <c r="W387" s="2"/>
      <c r="X387" s="34"/>
      <c r="Y387" s="34"/>
    </row>
    <row r="388">
      <c r="N388" s="2"/>
      <c r="R388" s="4"/>
      <c r="S388" s="4"/>
      <c r="V388" s="4"/>
      <c r="W388" s="2"/>
      <c r="X388" s="34"/>
      <c r="Y388" s="34"/>
    </row>
    <row r="389">
      <c r="N389" s="2"/>
      <c r="R389" s="4"/>
      <c r="S389" s="4"/>
      <c r="V389" s="4"/>
      <c r="W389" s="2"/>
      <c r="X389" s="34"/>
      <c r="Y389" s="34"/>
    </row>
    <row r="390">
      <c r="N390" s="2"/>
      <c r="R390" s="4"/>
      <c r="S390" s="4"/>
      <c r="V390" s="4"/>
      <c r="W390" s="2"/>
      <c r="X390" s="34"/>
      <c r="Y390" s="34"/>
    </row>
    <row r="391">
      <c r="N391" s="2"/>
      <c r="R391" s="4"/>
      <c r="S391" s="4"/>
      <c r="V391" s="4"/>
      <c r="W391" s="2"/>
      <c r="X391" s="34"/>
      <c r="Y391" s="34"/>
    </row>
    <row r="392">
      <c r="N392" s="2"/>
      <c r="R392" s="4"/>
      <c r="S392" s="4"/>
      <c r="V392" s="4"/>
      <c r="W392" s="2"/>
      <c r="X392" s="34"/>
      <c r="Y392" s="34"/>
    </row>
    <row r="393">
      <c r="N393" s="2"/>
      <c r="R393" s="4"/>
      <c r="S393" s="4"/>
      <c r="V393" s="4"/>
      <c r="W393" s="2"/>
      <c r="X393" s="34"/>
      <c r="Y393" s="34"/>
    </row>
    <row r="394">
      <c r="N394" s="2"/>
      <c r="R394" s="4"/>
      <c r="S394" s="4"/>
      <c r="V394" s="4"/>
      <c r="W394" s="2"/>
      <c r="X394" s="34"/>
      <c r="Y394" s="34"/>
    </row>
    <row r="395">
      <c r="N395" s="2"/>
      <c r="R395" s="4"/>
      <c r="S395" s="4"/>
      <c r="V395" s="4"/>
      <c r="W395" s="2"/>
      <c r="X395" s="34"/>
      <c r="Y395" s="34"/>
    </row>
    <row r="396">
      <c r="N396" s="2"/>
      <c r="R396" s="4"/>
      <c r="S396" s="4"/>
      <c r="V396" s="4"/>
      <c r="W396" s="2"/>
      <c r="X396" s="34"/>
      <c r="Y396" s="34"/>
    </row>
    <row r="397">
      <c r="N397" s="2"/>
      <c r="R397" s="4"/>
      <c r="S397" s="4"/>
      <c r="V397" s="4"/>
      <c r="W397" s="2"/>
      <c r="X397" s="34"/>
      <c r="Y397" s="34"/>
    </row>
    <row r="398">
      <c r="N398" s="2"/>
      <c r="R398" s="4"/>
      <c r="S398" s="4"/>
      <c r="V398" s="4"/>
      <c r="W398" s="2"/>
      <c r="X398" s="34"/>
      <c r="Y398" s="34"/>
    </row>
    <row r="399">
      <c r="N399" s="2"/>
      <c r="R399" s="4"/>
      <c r="S399" s="4"/>
      <c r="V399" s="4"/>
      <c r="W399" s="2"/>
      <c r="X399" s="34"/>
      <c r="Y399" s="34"/>
    </row>
    <row r="400">
      <c r="N400" s="2"/>
      <c r="R400" s="4"/>
      <c r="S400" s="4"/>
      <c r="V400" s="4"/>
      <c r="W400" s="2"/>
      <c r="X400" s="34"/>
      <c r="Y400" s="34"/>
    </row>
    <row r="401">
      <c r="N401" s="2"/>
      <c r="R401" s="4"/>
      <c r="S401" s="4"/>
      <c r="V401" s="4"/>
      <c r="W401" s="2"/>
      <c r="X401" s="34"/>
      <c r="Y401" s="34"/>
    </row>
    <row r="402">
      <c r="N402" s="2"/>
      <c r="R402" s="4"/>
      <c r="S402" s="4"/>
      <c r="V402" s="4"/>
      <c r="W402" s="2"/>
      <c r="X402" s="34"/>
      <c r="Y402" s="34"/>
    </row>
    <row r="403">
      <c r="N403" s="2"/>
      <c r="R403" s="4"/>
      <c r="S403" s="4"/>
      <c r="V403" s="4"/>
      <c r="W403" s="2"/>
      <c r="X403" s="34"/>
      <c r="Y403" s="34"/>
    </row>
    <row r="404">
      <c r="N404" s="2"/>
      <c r="R404" s="4"/>
      <c r="S404" s="4"/>
      <c r="V404" s="4"/>
      <c r="W404" s="2"/>
      <c r="X404" s="34"/>
      <c r="Y404" s="34"/>
    </row>
    <row r="405">
      <c r="N405" s="2"/>
      <c r="R405" s="4"/>
      <c r="S405" s="4"/>
      <c r="V405" s="4"/>
      <c r="W405" s="2"/>
      <c r="X405" s="34"/>
      <c r="Y405" s="34"/>
    </row>
    <row r="406">
      <c r="N406" s="2"/>
      <c r="R406" s="4"/>
      <c r="S406" s="4"/>
      <c r="V406" s="4"/>
      <c r="W406" s="2"/>
      <c r="X406" s="34"/>
      <c r="Y406" s="34"/>
    </row>
    <row r="407">
      <c r="N407" s="2"/>
      <c r="R407" s="4"/>
      <c r="S407" s="4"/>
      <c r="V407" s="4"/>
      <c r="W407" s="2"/>
      <c r="X407" s="34"/>
      <c r="Y407" s="34"/>
    </row>
    <row r="408">
      <c r="N408" s="2"/>
      <c r="R408" s="4"/>
      <c r="S408" s="4"/>
      <c r="V408" s="4"/>
      <c r="W408" s="2"/>
      <c r="X408" s="34"/>
      <c r="Y408" s="34"/>
    </row>
    <row r="409">
      <c r="N409" s="2"/>
      <c r="R409" s="4"/>
      <c r="S409" s="4"/>
      <c r="V409" s="4"/>
      <c r="W409" s="2"/>
      <c r="X409" s="34"/>
      <c r="Y409" s="34"/>
    </row>
    <row r="410">
      <c r="N410" s="2"/>
      <c r="R410" s="4"/>
      <c r="S410" s="4"/>
      <c r="V410" s="4"/>
      <c r="W410" s="2"/>
      <c r="X410" s="34"/>
      <c r="Y410" s="34"/>
    </row>
    <row r="411">
      <c r="N411" s="2"/>
      <c r="R411" s="4"/>
      <c r="S411" s="4"/>
      <c r="V411" s="4"/>
      <c r="W411" s="2"/>
      <c r="X411" s="34"/>
      <c r="Y411" s="34"/>
    </row>
    <row r="412">
      <c r="N412" s="2"/>
      <c r="R412" s="4"/>
      <c r="S412" s="4"/>
      <c r="V412" s="4"/>
      <c r="W412" s="2"/>
      <c r="X412" s="34"/>
      <c r="Y412" s="34"/>
    </row>
    <row r="413">
      <c r="N413" s="2"/>
      <c r="R413" s="4"/>
      <c r="S413" s="4"/>
      <c r="V413" s="4"/>
      <c r="W413" s="2"/>
      <c r="X413" s="34"/>
      <c r="Y413" s="34"/>
    </row>
    <row r="414">
      <c r="N414" s="2"/>
      <c r="R414" s="4"/>
      <c r="S414" s="4"/>
      <c r="V414" s="4"/>
      <c r="W414" s="2"/>
      <c r="X414" s="34"/>
      <c r="Y414" s="34"/>
    </row>
    <row r="415">
      <c r="N415" s="2"/>
      <c r="R415" s="4"/>
      <c r="S415" s="4"/>
      <c r="V415" s="4"/>
      <c r="W415" s="2"/>
      <c r="X415" s="34"/>
      <c r="Y415" s="34"/>
    </row>
    <row r="416">
      <c r="N416" s="2"/>
      <c r="R416" s="4"/>
      <c r="S416" s="4"/>
      <c r="V416" s="4"/>
      <c r="W416" s="2"/>
      <c r="X416" s="34"/>
      <c r="Y416" s="34"/>
    </row>
    <row r="417">
      <c r="N417" s="2"/>
      <c r="R417" s="4"/>
      <c r="S417" s="4"/>
      <c r="V417" s="4"/>
      <c r="W417" s="2"/>
      <c r="X417" s="34"/>
      <c r="Y417" s="34"/>
    </row>
    <row r="418">
      <c r="N418" s="2"/>
      <c r="R418" s="4"/>
      <c r="S418" s="4"/>
      <c r="V418" s="4"/>
      <c r="W418" s="2"/>
      <c r="X418" s="34"/>
      <c r="Y418" s="34"/>
    </row>
    <row r="419">
      <c r="N419" s="2"/>
      <c r="R419" s="4"/>
      <c r="S419" s="4"/>
      <c r="V419" s="4"/>
      <c r="W419" s="2"/>
      <c r="X419" s="34"/>
      <c r="Y419" s="34"/>
    </row>
    <row r="420">
      <c r="N420" s="2"/>
      <c r="R420" s="4"/>
      <c r="S420" s="4"/>
      <c r="V420" s="4"/>
      <c r="W420" s="2"/>
      <c r="X420" s="34"/>
      <c r="Y420" s="34"/>
    </row>
    <row r="421">
      <c r="N421" s="2"/>
      <c r="R421" s="4"/>
      <c r="S421" s="4"/>
      <c r="V421" s="4"/>
      <c r="W421" s="2"/>
      <c r="X421" s="34"/>
      <c r="Y421" s="34"/>
    </row>
    <row r="422">
      <c r="N422" s="2"/>
      <c r="R422" s="4"/>
      <c r="S422" s="4"/>
      <c r="V422" s="4"/>
      <c r="W422" s="2"/>
      <c r="X422" s="34"/>
      <c r="Y422" s="34"/>
    </row>
    <row r="423">
      <c r="N423" s="2"/>
      <c r="R423" s="4"/>
      <c r="S423" s="4"/>
      <c r="V423" s="4"/>
      <c r="W423" s="2"/>
      <c r="X423" s="34"/>
      <c r="Y423" s="34"/>
    </row>
    <row r="424">
      <c r="N424" s="2"/>
      <c r="R424" s="4"/>
      <c r="S424" s="4"/>
      <c r="V424" s="4"/>
      <c r="W424" s="2"/>
      <c r="X424" s="34"/>
      <c r="Y424" s="34"/>
    </row>
    <row r="425">
      <c r="N425" s="2"/>
      <c r="R425" s="4"/>
      <c r="S425" s="4"/>
      <c r="V425" s="4"/>
      <c r="W425" s="2"/>
      <c r="X425" s="34"/>
      <c r="Y425" s="34"/>
    </row>
    <row r="426">
      <c r="N426" s="2"/>
      <c r="R426" s="4"/>
      <c r="S426" s="4"/>
      <c r="V426" s="4"/>
      <c r="W426" s="2"/>
      <c r="X426" s="34"/>
      <c r="Y426" s="34"/>
    </row>
    <row r="427">
      <c r="N427" s="2"/>
      <c r="R427" s="4"/>
      <c r="S427" s="4"/>
      <c r="V427" s="4"/>
      <c r="W427" s="2"/>
      <c r="X427" s="34"/>
      <c r="Y427" s="34"/>
    </row>
    <row r="428">
      <c r="N428" s="2"/>
      <c r="R428" s="4"/>
      <c r="S428" s="4"/>
      <c r="V428" s="4"/>
      <c r="W428" s="2"/>
      <c r="X428" s="34"/>
      <c r="Y428" s="34"/>
    </row>
    <row r="429">
      <c r="N429" s="2"/>
      <c r="R429" s="4"/>
      <c r="S429" s="4"/>
      <c r="V429" s="4"/>
      <c r="W429" s="2"/>
      <c r="X429" s="34"/>
      <c r="Y429" s="34"/>
    </row>
    <row r="430">
      <c r="N430" s="2"/>
      <c r="R430" s="4"/>
      <c r="S430" s="4"/>
      <c r="V430" s="4"/>
      <c r="W430" s="2"/>
      <c r="X430" s="34"/>
      <c r="Y430" s="34"/>
    </row>
    <row r="431">
      <c r="N431" s="2"/>
      <c r="R431" s="4"/>
      <c r="S431" s="4"/>
      <c r="V431" s="4"/>
      <c r="W431" s="2"/>
      <c r="X431" s="34"/>
      <c r="Y431" s="34"/>
    </row>
    <row r="432">
      <c r="N432" s="2"/>
      <c r="R432" s="4"/>
      <c r="S432" s="4"/>
      <c r="V432" s="4"/>
      <c r="W432" s="2"/>
      <c r="X432" s="34"/>
      <c r="Y432" s="34"/>
    </row>
    <row r="433">
      <c r="N433" s="2"/>
      <c r="R433" s="4"/>
      <c r="S433" s="4"/>
      <c r="V433" s="4"/>
      <c r="W433" s="2"/>
      <c r="X433" s="34"/>
      <c r="Y433" s="34"/>
    </row>
    <row r="434">
      <c r="N434" s="2"/>
      <c r="R434" s="4"/>
      <c r="S434" s="4"/>
      <c r="V434" s="4"/>
      <c r="W434" s="2"/>
      <c r="X434" s="34"/>
      <c r="Y434" s="34"/>
    </row>
    <row r="435">
      <c r="N435" s="2"/>
      <c r="R435" s="4"/>
      <c r="S435" s="4"/>
      <c r="V435" s="4"/>
      <c r="W435" s="2"/>
      <c r="X435" s="34"/>
      <c r="Y435" s="34"/>
    </row>
    <row r="436">
      <c r="N436" s="2"/>
      <c r="R436" s="4"/>
      <c r="S436" s="4"/>
      <c r="V436" s="4"/>
      <c r="W436" s="2"/>
      <c r="X436" s="34"/>
      <c r="Y436" s="34"/>
    </row>
    <row r="437">
      <c r="N437" s="2"/>
      <c r="R437" s="4"/>
      <c r="S437" s="4"/>
      <c r="V437" s="4"/>
      <c r="W437" s="2"/>
      <c r="X437" s="34"/>
      <c r="Y437" s="34"/>
    </row>
    <row r="438">
      <c r="N438" s="2"/>
      <c r="R438" s="4"/>
      <c r="S438" s="4"/>
      <c r="V438" s="4"/>
      <c r="W438" s="2"/>
      <c r="X438" s="34"/>
      <c r="Y438" s="34"/>
    </row>
    <row r="439">
      <c r="N439" s="2"/>
      <c r="R439" s="4"/>
      <c r="S439" s="4"/>
      <c r="V439" s="4"/>
      <c r="W439" s="2"/>
      <c r="X439" s="34"/>
      <c r="Y439" s="34"/>
    </row>
    <row r="440">
      <c r="N440" s="2"/>
      <c r="R440" s="4"/>
      <c r="S440" s="4"/>
      <c r="V440" s="4"/>
      <c r="W440" s="2"/>
      <c r="X440" s="34"/>
      <c r="Y440" s="34"/>
    </row>
    <row r="441">
      <c r="N441" s="2"/>
      <c r="R441" s="4"/>
      <c r="S441" s="4"/>
      <c r="V441" s="4"/>
      <c r="W441" s="2"/>
      <c r="X441" s="34"/>
      <c r="Y441" s="34"/>
    </row>
    <row r="442">
      <c r="N442" s="2"/>
      <c r="R442" s="4"/>
      <c r="S442" s="4"/>
      <c r="V442" s="4"/>
      <c r="W442" s="2"/>
      <c r="X442" s="34"/>
      <c r="Y442" s="34"/>
    </row>
    <row r="443">
      <c r="N443" s="2"/>
      <c r="R443" s="4"/>
      <c r="S443" s="4"/>
      <c r="V443" s="4"/>
      <c r="W443" s="2"/>
      <c r="X443" s="34"/>
      <c r="Y443" s="34"/>
    </row>
    <row r="444">
      <c r="N444" s="2"/>
      <c r="R444" s="4"/>
      <c r="S444" s="4"/>
      <c r="V444" s="4"/>
      <c r="W444" s="2"/>
      <c r="X444" s="34"/>
      <c r="Y444" s="34"/>
    </row>
    <row r="445">
      <c r="N445" s="2"/>
      <c r="R445" s="4"/>
      <c r="S445" s="4"/>
      <c r="V445" s="4"/>
      <c r="W445" s="2"/>
      <c r="X445" s="34"/>
      <c r="Y445" s="34"/>
    </row>
    <row r="446">
      <c r="N446" s="2"/>
      <c r="R446" s="4"/>
      <c r="S446" s="4"/>
      <c r="V446" s="4"/>
      <c r="W446" s="2"/>
      <c r="X446" s="34"/>
      <c r="Y446" s="34"/>
    </row>
    <row r="447">
      <c r="N447" s="2"/>
      <c r="R447" s="4"/>
      <c r="S447" s="4"/>
      <c r="V447" s="4"/>
      <c r="W447" s="2"/>
      <c r="X447" s="34"/>
      <c r="Y447" s="34"/>
    </row>
    <row r="448">
      <c r="N448" s="2"/>
      <c r="R448" s="4"/>
      <c r="S448" s="4"/>
      <c r="V448" s="4"/>
      <c r="W448" s="2"/>
      <c r="X448" s="34"/>
      <c r="Y448" s="34"/>
    </row>
    <row r="449">
      <c r="N449" s="2"/>
      <c r="R449" s="4"/>
      <c r="S449" s="4"/>
      <c r="V449" s="4"/>
      <c r="W449" s="2"/>
      <c r="X449" s="34"/>
      <c r="Y449" s="34"/>
    </row>
    <row r="450">
      <c r="N450" s="2"/>
      <c r="R450" s="4"/>
      <c r="S450" s="4"/>
      <c r="V450" s="4"/>
      <c r="W450" s="2"/>
      <c r="X450" s="34"/>
      <c r="Y450" s="34"/>
    </row>
    <row r="451">
      <c r="N451" s="2"/>
      <c r="R451" s="4"/>
      <c r="S451" s="4"/>
      <c r="V451" s="4"/>
      <c r="W451" s="2"/>
      <c r="X451" s="34"/>
      <c r="Y451" s="34"/>
    </row>
    <row r="452">
      <c r="N452" s="2"/>
      <c r="R452" s="4"/>
      <c r="S452" s="4"/>
      <c r="V452" s="4"/>
      <c r="W452" s="2"/>
      <c r="X452" s="34"/>
      <c r="Y452" s="34"/>
    </row>
    <row r="453">
      <c r="N453" s="2"/>
      <c r="R453" s="4"/>
      <c r="S453" s="4"/>
      <c r="V453" s="4"/>
      <c r="W453" s="2"/>
      <c r="X453" s="34"/>
      <c r="Y453" s="34"/>
    </row>
    <row r="454">
      <c r="N454" s="2"/>
      <c r="R454" s="4"/>
      <c r="S454" s="4"/>
      <c r="V454" s="4"/>
      <c r="W454" s="2"/>
      <c r="X454" s="34"/>
      <c r="Y454" s="34"/>
    </row>
    <row r="455">
      <c r="N455" s="2"/>
      <c r="R455" s="4"/>
      <c r="S455" s="4"/>
      <c r="V455" s="4"/>
      <c r="W455" s="2"/>
      <c r="X455" s="34"/>
      <c r="Y455" s="34"/>
    </row>
    <row r="456">
      <c r="N456" s="2"/>
      <c r="R456" s="4"/>
      <c r="S456" s="4"/>
      <c r="V456" s="4"/>
      <c r="W456" s="2"/>
      <c r="X456" s="34"/>
      <c r="Y456" s="34"/>
    </row>
    <row r="457">
      <c r="N457" s="2"/>
      <c r="R457" s="4"/>
      <c r="S457" s="4"/>
      <c r="V457" s="4"/>
      <c r="W457" s="2"/>
      <c r="X457" s="34"/>
      <c r="Y457" s="34"/>
    </row>
    <row r="458">
      <c r="N458" s="2"/>
      <c r="R458" s="4"/>
      <c r="S458" s="4"/>
      <c r="V458" s="4"/>
      <c r="W458" s="2"/>
      <c r="X458" s="34"/>
      <c r="Y458" s="34"/>
    </row>
    <row r="459">
      <c r="N459" s="2"/>
      <c r="R459" s="4"/>
      <c r="S459" s="4"/>
      <c r="V459" s="4"/>
      <c r="W459" s="2"/>
      <c r="X459" s="34"/>
      <c r="Y459" s="34"/>
    </row>
    <row r="460">
      <c r="N460" s="2"/>
      <c r="R460" s="4"/>
      <c r="S460" s="4"/>
      <c r="V460" s="4"/>
      <c r="W460" s="2"/>
      <c r="X460" s="34"/>
      <c r="Y460" s="34"/>
    </row>
    <row r="461">
      <c r="N461" s="2"/>
      <c r="R461" s="4"/>
      <c r="S461" s="4"/>
      <c r="V461" s="4"/>
      <c r="W461" s="2"/>
      <c r="X461" s="34"/>
      <c r="Y461" s="34"/>
    </row>
    <row r="462">
      <c r="N462" s="2"/>
      <c r="R462" s="4"/>
      <c r="S462" s="4"/>
      <c r="V462" s="4"/>
      <c r="W462" s="2"/>
      <c r="X462" s="34"/>
      <c r="Y462" s="34"/>
    </row>
    <row r="463">
      <c r="N463" s="2"/>
      <c r="R463" s="4"/>
      <c r="S463" s="4"/>
      <c r="V463" s="4"/>
      <c r="W463" s="2"/>
      <c r="X463" s="34"/>
      <c r="Y463" s="34"/>
    </row>
    <row r="464">
      <c r="N464" s="2"/>
      <c r="R464" s="4"/>
      <c r="S464" s="4"/>
      <c r="V464" s="4"/>
      <c r="W464" s="2"/>
      <c r="X464" s="34"/>
      <c r="Y464" s="34"/>
    </row>
    <row r="465">
      <c r="N465" s="2"/>
      <c r="R465" s="4"/>
      <c r="S465" s="4"/>
      <c r="V465" s="4"/>
      <c r="W465" s="2"/>
      <c r="X465" s="34"/>
      <c r="Y465" s="34"/>
    </row>
    <row r="466">
      <c r="N466" s="2"/>
      <c r="R466" s="4"/>
      <c r="S466" s="4"/>
      <c r="V466" s="4"/>
      <c r="W466" s="2"/>
      <c r="X466" s="34"/>
      <c r="Y466" s="34"/>
    </row>
    <row r="467">
      <c r="N467" s="2"/>
      <c r="R467" s="4"/>
      <c r="S467" s="4"/>
      <c r="V467" s="4"/>
      <c r="W467" s="2"/>
      <c r="X467" s="34"/>
      <c r="Y467" s="34"/>
    </row>
    <row r="468">
      <c r="N468" s="2"/>
      <c r="R468" s="4"/>
      <c r="S468" s="4"/>
      <c r="V468" s="4"/>
      <c r="W468" s="2"/>
      <c r="X468" s="34"/>
      <c r="Y468" s="34"/>
    </row>
    <row r="469">
      <c r="N469" s="2"/>
      <c r="R469" s="4"/>
      <c r="S469" s="4"/>
      <c r="V469" s="4"/>
      <c r="W469" s="2"/>
      <c r="X469" s="34"/>
      <c r="Y469" s="34"/>
    </row>
    <row r="470">
      <c r="N470" s="2"/>
      <c r="R470" s="4"/>
      <c r="S470" s="4"/>
      <c r="V470" s="4"/>
      <c r="W470" s="2"/>
      <c r="X470" s="34"/>
      <c r="Y470" s="34"/>
    </row>
    <row r="471">
      <c r="N471" s="2"/>
      <c r="R471" s="4"/>
      <c r="S471" s="4"/>
      <c r="V471" s="4"/>
      <c r="W471" s="2"/>
      <c r="X471" s="34"/>
      <c r="Y471" s="34"/>
    </row>
    <row r="472">
      <c r="N472" s="2"/>
      <c r="R472" s="4"/>
      <c r="S472" s="4"/>
      <c r="V472" s="4"/>
      <c r="W472" s="2"/>
      <c r="X472" s="34"/>
      <c r="Y472" s="34"/>
    </row>
    <row r="473">
      <c r="N473" s="2"/>
      <c r="R473" s="4"/>
      <c r="S473" s="4"/>
      <c r="V473" s="4"/>
      <c r="W473" s="2"/>
      <c r="X473" s="34"/>
      <c r="Y473" s="34"/>
    </row>
    <row r="474">
      <c r="N474" s="2"/>
      <c r="R474" s="4"/>
      <c r="S474" s="4"/>
      <c r="V474" s="4"/>
      <c r="W474" s="2"/>
      <c r="X474" s="34"/>
      <c r="Y474" s="34"/>
    </row>
    <row r="475">
      <c r="N475" s="2"/>
      <c r="R475" s="4"/>
      <c r="S475" s="4"/>
      <c r="V475" s="4"/>
      <c r="W475" s="2"/>
      <c r="X475" s="34"/>
      <c r="Y475" s="34"/>
    </row>
    <row r="476">
      <c r="N476" s="2"/>
      <c r="R476" s="4"/>
      <c r="S476" s="4"/>
      <c r="V476" s="4"/>
      <c r="W476" s="2"/>
      <c r="X476" s="34"/>
      <c r="Y476" s="34"/>
    </row>
    <row r="477">
      <c r="N477" s="2"/>
      <c r="R477" s="4"/>
      <c r="S477" s="4"/>
      <c r="V477" s="4"/>
      <c r="W477" s="2"/>
      <c r="X477" s="34"/>
      <c r="Y477" s="34"/>
    </row>
    <row r="478">
      <c r="N478" s="2"/>
      <c r="R478" s="4"/>
      <c r="S478" s="4"/>
      <c r="V478" s="4"/>
      <c r="W478" s="2"/>
      <c r="X478" s="34"/>
      <c r="Y478" s="34"/>
    </row>
    <row r="479">
      <c r="N479" s="2"/>
      <c r="R479" s="4"/>
      <c r="S479" s="4"/>
      <c r="V479" s="4"/>
      <c r="W479" s="2"/>
      <c r="X479" s="34"/>
      <c r="Y479" s="34"/>
    </row>
    <row r="480">
      <c r="N480" s="2"/>
      <c r="R480" s="4"/>
      <c r="S480" s="4"/>
      <c r="V480" s="4"/>
      <c r="W480" s="2"/>
      <c r="X480" s="34"/>
      <c r="Y480" s="34"/>
    </row>
    <row r="481">
      <c r="N481" s="2"/>
      <c r="R481" s="4"/>
      <c r="S481" s="4"/>
      <c r="V481" s="4"/>
      <c r="W481" s="2"/>
      <c r="X481" s="34"/>
      <c r="Y481" s="34"/>
    </row>
    <row r="482">
      <c r="N482" s="2"/>
      <c r="R482" s="4"/>
      <c r="S482" s="4"/>
      <c r="V482" s="4"/>
      <c r="W482" s="2"/>
      <c r="X482" s="34"/>
      <c r="Y482" s="34"/>
    </row>
    <row r="483">
      <c r="N483" s="2"/>
      <c r="R483" s="4"/>
      <c r="S483" s="4"/>
      <c r="V483" s="4"/>
      <c r="W483" s="2"/>
      <c r="X483" s="34"/>
      <c r="Y483" s="34"/>
    </row>
    <row r="484">
      <c r="N484" s="2"/>
      <c r="R484" s="4"/>
      <c r="S484" s="4"/>
      <c r="V484" s="4"/>
      <c r="W484" s="2"/>
      <c r="X484" s="34"/>
      <c r="Y484" s="34"/>
    </row>
    <row r="485">
      <c r="N485" s="2"/>
      <c r="R485" s="4"/>
      <c r="S485" s="4"/>
      <c r="V485" s="4"/>
      <c r="W485" s="2"/>
      <c r="X485" s="34"/>
      <c r="Y485" s="34"/>
    </row>
    <row r="486">
      <c r="N486" s="2"/>
      <c r="R486" s="4"/>
      <c r="S486" s="4"/>
      <c r="V486" s="4"/>
      <c r="W486" s="2"/>
      <c r="X486" s="34"/>
      <c r="Y486" s="34"/>
    </row>
    <row r="487">
      <c r="N487" s="2"/>
      <c r="R487" s="4"/>
      <c r="S487" s="4"/>
      <c r="V487" s="4"/>
      <c r="W487" s="2"/>
      <c r="X487" s="34"/>
      <c r="Y487" s="34"/>
    </row>
    <row r="488">
      <c r="N488" s="2"/>
      <c r="R488" s="4"/>
      <c r="S488" s="4"/>
      <c r="V488" s="4"/>
      <c r="W488" s="2"/>
      <c r="X488" s="34"/>
      <c r="Y488" s="34"/>
    </row>
    <row r="489">
      <c r="N489" s="2"/>
      <c r="R489" s="4"/>
      <c r="S489" s="4"/>
      <c r="V489" s="4"/>
      <c r="W489" s="2"/>
      <c r="X489" s="34"/>
      <c r="Y489" s="34"/>
    </row>
    <row r="490">
      <c r="N490" s="2"/>
      <c r="R490" s="4"/>
      <c r="S490" s="4"/>
      <c r="V490" s="4"/>
      <c r="W490" s="2"/>
      <c r="X490" s="34"/>
      <c r="Y490" s="34"/>
    </row>
    <row r="491">
      <c r="N491" s="2"/>
      <c r="R491" s="4"/>
      <c r="S491" s="4"/>
      <c r="V491" s="4"/>
      <c r="W491" s="2"/>
      <c r="X491" s="34"/>
      <c r="Y491" s="34"/>
    </row>
    <row r="492">
      <c r="N492" s="2"/>
      <c r="R492" s="4"/>
      <c r="S492" s="4"/>
      <c r="V492" s="4"/>
      <c r="W492" s="2"/>
      <c r="X492" s="34"/>
      <c r="Y492" s="34"/>
    </row>
    <row r="493">
      <c r="N493" s="2"/>
      <c r="R493" s="4"/>
      <c r="S493" s="4"/>
      <c r="V493" s="4"/>
      <c r="W493" s="2"/>
      <c r="X493" s="34"/>
      <c r="Y493" s="34"/>
    </row>
    <row r="494">
      <c r="N494" s="2"/>
      <c r="R494" s="4"/>
      <c r="S494" s="4"/>
      <c r="V494" s="4"/>
      <c r="W494" s="2"/>
      <c r="X494" s="34"/>
      <c r="Y494" s="34"/>
    </row>
    <row r="495">
      <c r="N495" s="2"/>
      <c r="R495" s="4"/>
      <c r="S495" s="4"/>
      <c r="V495" s="4"/>
      <c r="W495" s="2"/>
      <c r="X495" s="34"/>
      <c r="Y495" s="34"/>
    </row>
    <row r="496">
      <c r="N496" s="2"/>
      <c r="R496" s="4"/>
      <c r="S496" s="4"/>
      <c r="V496" s="4"/>
      <c r="W496" s="2"/>
      <c r="X496" s="34"/>
      <c r="Y496" s="34"/>
    </row>
    <row r="497">
      <c r="N497" s="2"/>
      <c r="R497" s="4"/>
      <c r="S497" s="4"/>
      <c r="V497" s="4"/>
      <c r="W497" s="2"/>
      <c r="X497" s="34"/>
      <c r="Y497" s="34"/>
    </row>
    <row r="498">
      <c r="N498" s="2"/>
      <c r="R498" s="4"/>
      <c r="S498" s="4"/>
      <c r="V498" s="4"/>
      <c r="W498" s="2"/>
      <c r="X498" s="34"/>
      <c r="Y498" s="34"/>
    </row>
    <row r="499">
      <c r="N499" s="2"/>
      <c r="R499" s="4"/>
      <c r="S499" s="4"/>
      <c r="V499" s="4"/>
      <c r="W499" s="2"/>
      <c r="X499" s="34"/>
      <c r="Y499" s="34"/>
    </row>
    <row r="500">
      <c r="N500" s="2"/>
      <c r="R500" s="4"/>
      <c r="S500" s="4"/>
      <c r="V500" s="4"/>
      <c r="W500" s="2"/>
      <c r="X500" s="34"/>
      <c r="Y500" s="34"/>
    </row>
    <row r="501">
      <c r="N501" s="2"/>
      <c r="R501" s="4"/>
      <c r="S501" s="4"/>
      <c r="V501" s="4"/>
      <c r="W501" s="2"/>
      <c r="X501" s="34"/>
      <c r="Y501" s="34"/>
    </row>
    <row r="502">
      <c r="N502" s="2"/>
      <c r="R502" s="4"/>
      <c r="S502" s="4"/>
      <c r="V502" s="4"/>
      <c r="W502" s="2"/>
      <c r="X502" s="34"/>
      <c r="Y502" s="34"/>
    </row>
    <row r="503">
      <c r="N503" s="2"/>
      <c r="R503" s="4"/>
      <c r="S503" s="4"/>
      <c r="V503" s="4"/>
      <c r="W503" s="2"/>
      <c r="X503" s="34"/>
      <c r="Y503" s="34"/>
    </row>
    <row r="504">
      <c r="N504" s="2"/>
      <c r="R504" s="4"/>
      <c r="S504" s="4"/>
      <c r="V504" s="4"/>
      <c r="W504" s="2"/>
      <c r="X504" s="34"/>
      <c r="Y504" s="34"/>
    </row>
    <row r="505">
      <c r="N505" s="2"/>
      <c r="R505" s="4"/>
      <c r="S505" s="4"/>
      <c r="V505" s="4"/>
      <c r="W505" s="2"/>
      <c r="X505" s="34"/>
      <c r="Y505" s="34"/>
    </row>
    <row r="506">
      <c r="N506" s="2"/>
      <c r="R506" s="4"/>
      <c r="S506" s="4"/>
      <c r="V506" s="4"/>
      <c r="W506" s="2"/>
      <c r="X506" s="34"/>
      <c r="Y506" s="34"/>
    </row>
    <row r="507">
      <c r="N507" s="2"/>
      <c r="R507" s="4"/>
      <c r="S507" s="4"/>
      <c r="V507" s="4"/>
      <c r="W507" s="2"/>
      <c r="X507" s="34"/>
      <c r="Y507" s="34"/>
    </row>
    <row r="508">
      <c r="N508" s="2"/>
      <c r="R508" s="4"/>
      <c r="S508" s="4"/>
      <c r="V508" s="4"/>
      <c r="W508" s="2"/>
      <c r="X508" s="34"/>
      <c r="Y508" s="34"/>
    </row>
    <row r="509">
      <c r="N509" s="2"/>
      <c r="R509" s="4"/>
      <c r="S509" s="4"/>
      <c r="V509" s="4"/>
      <c r="W509" s="2"/>
      <c r="X509" s="34"/>
      <c r="Y509" s="34"/>
    </row>
    <row r="510">
      <c r="N510" s="2"/>
      <c r="R510" s="4"/>
      <c r="S510" s="4"/>
      <c r="V510" s="4"/>
      <c r="W510" s="2"/>
      <c r="X510" s="34"/>
      <c r="Y510" s="34"/>
    </row>
    <row r="511">
      <c r="N511" s="2"/>
      <c r="R511" s="4"/>
      <c r="S511" s="4"/>
      <c r="V511" s="4"/>
      <c r="W511" s="2"/>
      <c r="X511" s="34"/>
      <c r="Y511" s="34"/>
    </row>
    <row r="512">
      <c r="N512" s="2"/>
      <c r="R512" s="4"/>
      <c r="S512" s="4"/>
      <c r="V512" s="4"/>
      <c r="W512" s="2"/>
      <c r="X512" s="34"/>
      <c r="Y512" s="34"/>
    </row>
    <row r="513">
      <c r="N513" s="2"/>
      <c r="R513" s="4"/>
      <c r="S513" s="4"/>
      <c r="V513" s="4"/>
      <c r="W513" s="2"/>
      <c r="X513" s="34"/>
      <c r="Y513" s="34"/>
    </row>
    <row r="514">
      <c r="N514" s="2"/>
      <c r="R514" s="4"/>
      <c r="S514" s="4"/>
      <c r="V514" s="4"/>
      <c r="W514" s="2"/>
      <c r="X514" s="34"/>
      <c r="Y514" s="34"/>
    </row>
    <row r="515">
      <c r="N515" s="2"/>
      <c r="R515" s="4"/>
      <c r="S515" s="4"/>
      <c r="V515" s="4"/>
      <c r="W515" s="2"/>
      <c r="X515" s="34"/>
      <c r="Y515" s="34"/>
    </row>
    <row r="516">
      <c r="N516" s="2"/>
      <c r="R516" s="4"/>
      <c r="S516" s="4"/>
      <c r="V516" s="4"/>
      <c r="W516" s="2"/>
      <c r="X516" s="34"/>
      <c r="Y516" s="34"/>
    </row>
    <row r="517">
      <c r="N517" s="2"/>
      <c r="R517" s="4"/>
      <c r="S517" s="4"/>
      <c r="V517" s="4"/>
      <c r="W517" s="2"/>
      <c r="X517" s="34"/>
      <c r="Y517" s="34"/>
    </row>
    <row r="518">
      <c r="N518" s="2"/>
      <c r="R518" s="4"/>
      <c r="S518" s="4"/>
      <c r="V518" s="4"/>
      <c r="W518" s="2"/>
      <c r="X518" s="34"/>
      <c r="Y518" s="34"/>
    </row>
    <row r="519">
      <c r="N519" s="2"/>
      <c r="R519" s="4"/>
      <c r="S519" s="4"/>
      <c r="V519" s="4"/>
      <c r="W519" s="2"/>
      <c r="X519" s="34"/>
      <c r="Y519" s="34"/>
    </row>
    <row r="520">
      <c r="N520" s="2"/>
      <c r="R520" s="4"/>
      <c r="S520" s="4"/>
      <c r="V520" s="4"/>
      <c r="W520" s="2"/>
      <c r="X520" s="34"/>
      <c r="Y520" s="34"/>
    </row>
    <row r="521">
      <c r="N521" s="2"/>
      <c r="R521" s="4"/>
      <c r="S521" s="4"/>
      <c r="V521" s="4"/>
      <c r="W521" s="2"/>
      <c r="X521" s="34"/>
      <c r="Y521" s="34"/>
    </row>
    <row r="522">
      <c r="N522" s="2"/>
      <c r="R522" s="4"/>
      <c r="S522" s="4"/>
      <c r="V522" s="4"/>
      <c r="W522" s="2"/>
      <c r="X522" s="34"/>
      <c r="Y522" s="34"/>
    </row>
    <row r="523">
      <c r="N523" s="2"/>
      <c r="R523" s="4"/>
      <c r="S523" s="4"/>
      <c r="V523" s="4"/>
      <c r="W523" s="2"/>
      <c r="X523" s="34"/>
      <c r="Y523" s="34"/>
    </row>
    <row r="524">
      <c r="N524" s="2"/>
      <c r="R524" s="4"/>
      <c r="S524" s="4"/>
      <c r="V524" s="4"/>
      <c r="W524" s="2"/>
      <c r="X524" s="34"/>
      <c r="Y524" s="34"/>
    </row>
    <row r="525">
      <c r="N525" s="2"/>
      <c r="R525" s="4"/>
      <c r="S525" s="4"/>
      <c r="V525" s="4"/>
      <c r="W525" s="2"/>
      <c r="X525" s="34"/>
      <c r="Y525" s="34"/>
    </row>
    <row r="526">
      <c r="N526" s="2"/>
      <c r="R526" s="4"/>
      <c r="S526" s="4"/>
      <c r="V526" s="4"/>
      <c r="W526" s="2"/>
      <c r="X526" s="34"/>
      <c r="Y526" s="34"/>
    </row>
    <row r="527">
      <c r="N527" s="2"/>
      <c r="R527" s="4"/>
      <c r="S527" s="4"/>
      <c r="V527" s="4"/>
      <c r="W527" s="2"/>
      <c r="X527" s="34"/>
      <c r="Y527" s="34"/>
    </row>
    <row r="528">
      <c r="N528" s="2"/>
      <c r="R528" s="4"/>
      <c r="S528" s="4"/>
      <c r="V528" s="4"/>
      <c r="W528" s="2"/>
      <c r="X528" s="34"/>
      <c r="Y528" s="34"/>
    </row>
    <row r="529">
      <c r="N529" s="2"/>
      <c r="R529" s="4"/>
      <c r="S529" s="4"/>
      <c r="V529" s="4"/>
      <c r="W529" s="2"/>
      <c r="X529" s="34"/>
      <c r="Y529" s="34"/>
    </row>
    <row r="530">
      <c r="N530" s="2"/>
      <c r="R530" s="4"/>
      <c r="S530" s="4"/>
      <c r="V530" s="4"/>
      <c r="W530" s="2"/>
      <c r="X530" s="34"/>
      <c r="Y530" s="34"/>
    </row>
    <row r="531">
      <c r="N531" s="2"/>
      <c r="R531" s="4"/>
      <c r="S531" s="4"/>
      <c r="V531" s="4"/>
      <c r="W531" s="2"/>
      <c r="X531" s="34"/>
      <c r="Y531" s="34"/>
    </row>
    <row r="532">
      <c r="N532" s="2"/>
      <c r="R532" s="4"/>
      <c r="S532" s="4"/>
      <c r="V532" s="4"/>
      <c r="W532" s="2"/>
      <c r="X532" s="34"/>
      <c r="Y532" s="34"/>
    </row>
    <row r="533">
      <c r="N533" s="2"/>
      <c r="R533" s="4"/>
      <c r="S533" s="4"/>
      <c r="V533" s="4"/>
      <c r="W533" s="2"/>
      <c r="X533" s="34"/>
      <c r="Y533" s="34"/>
    </row>
    <row r="534">
      <c r="N534" s="2"/>
      <c r="R534" s="4"/>
      <c r="S534" s="4"/>
      <c r="V534" s="4"/>
      <c r="W534" s="2"/>
      <c r="X534" s="34"/>
      <c r="Y534" s="34"/>
    </row>
    <row r="535">
      <c r="N535" s="2"/>
      <c r="R535" s="4"/>
      <c r="S535" s="4"/>
      <c r="V535" s="4"/>
      <c r="W535" s="2"/>
      <c r="X535" s="34"/>
      <c r="Y535" s="34"/>
    </row>
    <row r="536">
      <c r="N536" s="2"/>
      <c r="R536" s="4"/>
      <c r="S536" s="4"/>
      <c r="V536" s="4"/>
      <c r="W536" s="2"/>
      <c r="X536" s="34"/>
      <c r="Y536" s="34"/>
    </row>
    <row r="537">
      <c r="N537" s="2"/>
      <c r="R537" s="4"/>
      <c r="S537" s="4"/>
      <c r="V537" s="4"/>
      <c r="W537" s="2"/>
      <c r="X537" s="34"/>
      <c r="Y537" s="34"/>
    </row>
    <row r="538">
      <c r="N538" s="2"/>
      <c r="R538" s="4"/>
      <c r="S538" s="4"/>
      <c r="V538" s="4"/>
      <c r="W538" s="2"/>
      <c r="X538" s="34"/>
      <c r="Y538" s="34"/>
    </row>
    <row r="539">
      <c r="N539" s="2"/>
      <c r="R539" s="4"/>
      <c r="S539" s="4"/>
      <c r="V539" s="4"/>
      <c r="W539" s="2"/>
      <c r="X539" s="34"/>
      <c r="Y539" s="34"/>
    </row>
    <row r="540">
      <c r="N540" s="2"/>
      <c r="R540" s="4"/>
      <c r="S540" s="4"/>
      <c r="V540" s="4"/>
      <c r="W540" s="2"/>
      <c r="X540" s="34"/>
      <c r="Y540" s="34"/>
    </row>
    <row r="541">
      <c r="N541" s="2"/>
      <c r="R541" s="4"/>
      <c r="S541" s="4"/>
      <c r="V541" s="4"/>
      <c r="W541" s="2"/>
      <c r="X541" s="34"/>
      <c r="Y541" s="34"/>
    </row>
    <row r="542">
      <c r="N542" s="2"/>
      <c r="R542" s="4"/>
      <c r="S542" s="4"/>
      <c r="V542" s="4"/>
      <c r="W542" s="2"/>
      <c r="X542" s="34"/>
      <c r="Y542" s="34"/>
    </row>
    <row r="543">
      <c r="N543" s="2"/>
      <c r="R543" s="4"/>
      <c r="S543" s="4"/>
      <c r="V543" s="4"/>
      <c r="W543" s="2"/>
      <c r="X543" s="34"/>
      <c r="Y543" s="34"/>
    </row>
    <row r="544">
      <c r="N544" s="2"/>
      <c r="R544" s="4"/>
      <c r="S544" s="4"/>
      <c r="V544" s="4"/>
      <c r="W544" s="2"/>
      <c r="X544" s="34"/>
      <c r="Y544" s="34"/>
    </row>
    <row r="545">
      <c r="N545" s="2"/>
      <c r="R545" s="4"/>
      <c r="S545" s="4"/>
      <c r="V545" s="4"/>
      <c r="W545" s="2"/>
      <c r="X545" s="34"/>
      <c r="Y545" s="34"/>
    </row>
    <row r="546">
      <c r="N546" s="2"/>
      <c r="R546" s="4"/>
      <c r="S546" s="4"/>
      <c r="V546" s="4"/>
      <c r="W546" s="2"/>
      <c r="X546" s="34"/>
      <c r="Y546" s="34"/>
    </row>
    <row r="547">
      <c r="N547" s="2"/>
      <c r="R547" s="4"/>
      <c r="S547" s="4"/>
      <c r="V547" s="4"/>
      <c r="W547" s="2"/>
      <c r="X547" s="34"/>
      <c r="Y547" s="34"/>
    </row>
    <row r="548">
      <c r="N548" s="2"/>
      <c r="R548" s="4"/>
      <c r="S548" s="4"/>
      <c r="V548" s="4"/>
      <c r="W548" s="2"/>
      <c r="X548" s="34"/>
      <c r="Y548" s="34"/>
    </row>
    <row r="549">
      <c r="N549" s="2"/>
      <c r="R549" s="4"/>
      <c r="S549" s="4"/>
      <c r="V549" s="4"/>
      <c r="W549" s="2"/>
      <c r="X549" s="34"/>
      <c r="Y549" s="34"/>
    </row>
    <row r="550">
      <c r="N550" s="2"/>
      <c r="R550" s="4"/>
      <c r="S550" s="4"/>
      <c r="V550" s="4"/>
      <c r="W550" s="2"/>
      <c r="X550" s="34"/>
      <c r="Y550" s="34"/>
    </row>
    <row r="551">
      <c r="N551" s="2"/>
      <c r="R551" s="4"/>
      <c r="S551" s="4"/>
      <c r="V551" s="4"/>
      <c r="W551" s="2"/>
      <c r="X551" s="34"/>
      <c r="Y551" s="34"/>
    </row>
    <row r="552">
      <c r="N552" s="2"/>
      <c r="R552" s="4"/>
      <c r="S552" s="4"/>
      <c r="V552" s="4"/>
      <c r="W552" s="2"/>
      <c r="X552" s="34"/>
      <c r="Y552" s="34"/>
    </row>
    <row r="553">
      <c r="N553" s="2"/>
      <c r="R553" s="4"/>
      <c r="S553" s="4"/>
      <c r="V553" s="4"/>
      <c r="W553" s="2"/>
      <c r="X553" s="34"/>
      <c r="Y553" s="34"/>
    </row>
    <row r="554">
      <c r="N554" s="2"/>
      <c r="R554" s="4"/>
      <c r="S554" s="4"/>
      <c r="V554" s="4"/>
      <c r="W554" s="2"/>
      <c r="X554" s="34"/>
      <c r="Y554" s="34"/>
    </row>
    <row r="555">
      <c r="N555" s="2"/>
      <c r="R555" s="4"/>
      <c r="S555" s="4"/>
      <c r="V555" s="4"/>
      <c r="W555" s="2"/>
      <c r="X555" s="34"/>
      <c r="Y555" s="34"/>
    </row>
    <row r="556">
      <c r="N556" s="2"/>
      <c r="R556" s="4"/>
      <c r="S556" s="4"/>
      <c r="V556" s="4"/>
      <c r="W556" s="2"/>
      <c r="X556" s="34"/>
      <c r="Y556" s="34"/>
    </row>
    <row r="557">
      <c r="N557" s="2"/>
      <c r="R557" s="4"/>
      <c r="S557" s="4"/>
      <c r="V557" s="4"/>
      <c r="W557" s="2"/>
      <c r="X557" s="34"/>
      <c r="Y557" s="34"/>
    </row>
    <row r="558">
      <c r="N558" s="2"/>
      <c r="R558" s="4"/>
      <c r="S558" s="4"/>
      <c r="V558" s="4"/>
      <c r="W558" s="2"/>
      <c r="X558" s="34"/>
      <c r="Y558" s="34"/>
    </row>
    <row r="559">
      <c r="N559" s="2"/>
      <c r="R559" s="4"/>
      <c r="S559" s="4"/>
      <c r="V559" s="4"/>
      <c r="W559" s="2"/>
      <c r="X559" s="34"/>
      <c r="Y559" s="34"/>
    </row>
    <row r="560">
      <c r="N560" s="2"/>
      <c r="R560" s="4"/>
      <c r="S560" s="4"/>
      <c r="V560" s="4"/>
      <c r="W560" s="2"/>
      <c r="X560" s="34"/>
      <c r="Y560" s="34"/>
    </row>
    <row r="561">
      <c r="N561" s="2"/>
      <c r="R561" s="4"/>
      <c r="S561" s="4"/>
      <c r="V561" s="4"/>
      <c r="W561" s="2"/>
      <c r="X561" s="34"/>
      <c r="Y561" s="34"/>
    </row>
    <row r="562">
      <c r="N562" s="2"/>
      <c r="R562" s="4"/>
      <c r="S562" s="4"/>
      <c r="V562" s="4"/>
      <c r="W562" s="2"/>
      <c r="X562" s="34"/>
      <c r="Y562" s="34"/>
    </row>
    <row r="563">
      <c r="N563" s="2"/>
      <c r="R563" s="4"/>
      <c r="S563" s="4"/>
      <c r="V563" s="4"/>
      <c r="W563" s="2"/>
      <c r="X563" s="34"/>
      <c r="Y563" s="34"/>
    </row>
    <row r="564">
      <c r="N564" s="2"/>
      <c r="R564" s="4"/>
      <c r="S564" s="4"/>
      <c r="V564" s="4"/>
      <c r="W564" s="2"/>
      <c r="X564" s="34"/>
      <c r="Y564" s="34"/>
    </row>
    <row r="565">
      <c r="N565" s="2"/>
      <c r="R565" s="4"/>
      <c r="S565" s="4"/>
      <c r="V565" s="4"/>
      <c r="W565" s="2"/>
      <c r="X565" s="34"/>
      <c r="Y565" s="34"/>
    </row>
    <row r="566">
      <c r="N566" s="2"/>
      <c r="R566" s="4"/>
      <c r="S566" s="4"/>
      <c r="V566" s="4"/>
      <c r="W566" s="2"/>
      <c r="X566" s="34"/>
      <c r="Y566" s="34"/>
    </row>
    <row r="567">
      <c r="N567" s="2"/>
      <c r="R567" s="4"/>
      <c r="S567" s="4"/>
      <c r="V567" s="4"/>
      <c r="W567" s="2"/>
      <c r="X567" s="34"/>
      <c r="Y567" s="34"/>
    </row>
    <row r="568">
      <c r="N568" s="2"/>
      <c r="R568" s="4"/>
      <c r="S568" s="4"/>
      <c r="V568" s="4"/>
      <c r="W568" s="2"/>
      <c r="X568" s="34"/>
      <c r="Y568" s="34"/>
    </row>
    <row r="569">
      <c r="N569" s="2"/>
      <c r="R569" s="4"/>
      <c r="S569" s="4"/>
      <c r="V569" s="4"/>
      <c r="W569" s="2"/>
      <c r="X569" s="34"/>
      <c r="Y569" s="34"/>
    </row>
    <row r="570">
      <c r="N570" s="2"/>
      <c r="R570" s="4"/>
      <c r="S570" s="4"/>
      <c r="V570" s="4"/>
      <c r="W570" s="2"/>
      <c r="X570" s="34"/>
      <c r="Y570" s="34"/>
    </row>
    <row r="571">
      <c r="N571" s="2"/>
      <c r="R571" s="4"/>
      <c r="S571" s="4"/>
      <c r="V571" s="4"/>
      <c r="W571" s="2"/>
      <c r="X571" s="34"/>
      <c r="Y571" s="34"/>
    </row>
    <row r="572">
      <c r="N572" s="2"/>
      <c r="R572" s="4"/>
      <c r="S572" s="4"/>
      <c r="V572" s="4"/>
      <c r="W572" s="2"/>
      <c r="X572" s="34"/>
      <c r="Y572" s="34"/>
    </row>
    <row r="573">
      <c r="N573" s="2"/>
      <c r="R573" s="4"/>
      <c r="S573" s="4"/>
      <c r="V573" s="4"/>
      <c r="W573" s="2"/>
      <c r="X573" s="34"/>
      <c r="Y573" s="34"/>
    </row>
    <row r="574">
      <c r="N574" s="2"/>
      <c r="R574" s="4"/>
      <c r="S574" s="4"/>
      <c r="V574" s="4"/>
      <c r="W574" s="2"/>
      <c r="X574" s="34"/>
      <c r="Y574" s="34"/>
    </row>
    <row r="575">
      <c r="N575" s="2"/>
      <c r="R575" s="4"/>
      <c r="S575" s="4"/>
      <c r="V575" s="4"/>
      <c r="W575" s="2"/>
      <c r="X575" s="34"/>
      <c r="Y575" s="34"/>
    </row>
    <row r="576">
      <c r="N576" s="2"/>
      <c r="R576" s="4"/>
      <c r="S576" s="4"/>
      <c r="V576" s="4"/>
      <c r="W576" s="2"/>
      <c r="X576" s="34"/>
      <c r="Y576" s="34"/>
    </row>
    <row r="577">
      <c r="N577" s="2"/>
      <c r="R577" s="4"/>
      <c r="S577" s="4"/>
      <c r="V577" s="4"/>
      <c r="W577" s="2"/>
      <c r="X577" s="34"/>
      <c r="Y577" s="34"/>
    </row>
    <row r="578">
      <c r="N578" s="2"/>
      <c r="R578" s="4"/>
      <c r="S578" s="4"/>
      <c r="V578" s="4"/>
      <c r="W578" s="2"/>
      <c r="X578" s="34"/>
      <c r="Y578" s="34"/>
    </row>
    <row r="579">
      <c r="N579" s="2"/>
      <c r="R579" s="4"/>
      <c r="S579" s="4"/>
      <c r="V579" s="4"/>
      <c r="W579" s="2"/>
      <c r="X579" s="34"/>
      <c r="Y579" s="34"/>
    </row>
    <row r="580">
      <c r="N580" s="2"/>
      <c r="R580" s="4"/>
      <c r="S580" s="4"/>
      <c r="V580" s="4"/>
      <c r="W580" s="2"/>
      <c r="X580" s="34"/>
      <c r="Y580" s="34"/>
    </row>
    <row r="581">
      <c r="N581" s="2"/>
      <c r="R581" s="4"/>
      <c r="S581" s="4"/>
      <c r="V581" s="4"/>
      <c r="W581" s="2"/>
      <c r="X581" s="34"/>
      <c r="Y581" s="34"/>
    </row>
    <row r="582">
      <c r="N582" s="2"/>
      <c r="R582" s="4"/>
      <c r="S582" s="4"/>
      <c r="V582" s="4"/>
      <c r="W582" s="2"/>
      <c r="X582" s="34"/>
      <c r="Y582" s="34"/>
    </row>
    <row r="583">
      <c r="N583" s="2"/>
      <c r="R583" s="4"/>
      <c r="S583" s="4"/>
      <c r="V583" s="4"/>
      <c r="W583" s="2"/>
      <c r="X583" s="34"/>
      <c r="Y583" s="34"/>
    </row>
    <row r="584">
      <c r="N584" s="2"/>
      <c r="R584" s="4"/>
      <c r="S584" s="4"/>
      <c r="V584" s="4"/>
      <c r="W584" s="2"/>
      <c r="X584" s="34"/>
      <c r="Y584" s="34"/>
    </row>
    <row r="585">
      <c r="N585" s="2"/>
      <c r="R585" s="4"/>
      <c r="S585" s="4"/>
      <c r="V585" s="4"/>
      <c r="W585" s="2"/>
      <c r="X585" s="34"/>
      <c r="Y585" s="34"/>
    </row>
    <row r="586">
      <c r="N586" s="2"/>
      <c r="R586" s="4"/>
      <c r="S586" s="4"/>
      <c r="V586" s="4"/>
      <c r="W586" s="2"/>
      <c r="X586" s="34"/>
      <c r="Y586" s="34"/>
    </row>
    <row r="587">
      <c r="N587" s="2"/>
      <c r="R587" s="4"/>
      <c r="S587" s="4"/>
      <c r="V587" s="4"/>
      <c r="W587" s="2"/>
      <c r="X587" s="34"/>
      <c r="Y587" s="34"/>
    </row>
    <row r="588">
      <c r="N588" s="2"/>
      <c r="R588" s="4"/>
      <c r="S588" s="4"/>
      <c r="V588" s="4"/>
      <c r="W588" s="2"/>
      <c r="X588" s="34"/>
      <c r="Y588" s="34"/>
    </row>
    <row r="589">
      <c r="N589" s="2"/>
      <c r="R589" s="4"/>
      <c r="S589" s="4"/>
      <c r="V589" s="4"/>
      <c r="W589" s="2"/>
      <c r="X589" s="34"/>
      <c r="Y589" s="34"/>
    </row>
    <row r="590">
      <c r="N590" s="2"/>
      <c r="R590" s="4"/>
      <c r="S590" s="4"/>
      <c r="V590" s="4"/>
      <c r="W590" s="2"/>
      <c r="X590" s="34"/>
      <c r="Y590" s="34"/>
    </row>
    <row r="591">
      <c r="N591" s="2"/>
      <c r="R591" s="4"/>
      <c r="S591" s="4"/>
      <c r="V591" s="4"/>
      <c r="W591" s="2"/>
      <c r="X591" s="34"/>
      <c r="Y591" s="34"/>
    </row>
    <row r="592">
      <c r="N592" s="2"/>
      <c r="R592" s="4"/>
      <c r="S592" s="4"/>
      <c r="V592" s="4"/>
      <c r="W592" s="2"/>
      <c r="X592" s="34"/>
      <c r="Y592" s="34"/>
    </row>
    <row r="593">
      <c r="N593" s="2"/>
      <c r="R593" s="4"/>
      <c r="S593" s="4"/>
      <c r="V593" s="4"/>
      <c r="W593" s="2"/>
      <c r="X593" s="34"/>
      <c r="Y593" s="34"/>
    </row>
    <row r="594">
      <c r="N594" s="2"/>
      <c r="R594" s="4"/>
      <c r="S594" s="4"/>
      <c r="V594" s="4"/>
      <c r="W594" s="2"/>
      <c r="X594" s="34"/>
      <c r="Y594" s="34"/>
    </row>
    <row r="595">
      <c r="N595" s="2"/>
      <c r="R595" s="4"/>
      <c r="S595" s="4"/>
      <c r="V595" s="4"/>
      <c r="W595" s="2"/>
      <c r="X595" s="34"/>
      <c r="Y595" s="34"/>
    </row>
    <row r="596">
      <c r="N596" s="2"/>
      <c r="R596" s="4"/>
      <c r="S596" s="4"/>
      <c r="V596" s="4"/>
      <c r="W596" s="2"/>
      <c r="X596" s="34"/>
      <c r="Y596" s="34"/>
    </row>
    <row r="597">
      <c r="N597" s="2"/>
      <c r="R597" s="4"/>
      <c r="S597" s="4"/>
      <c r="V597" s="4"/>
      <c r="W597" s="2"/>
      <c r="X597" s="34"/>
      <c r="Y597" s="34"/>
    </row>
    <row r="598">
      <c r="N598" s="2"/>
      <c r="R598" s="4"/>
      <c r="S598" s="4"/>
      <c r="V598" s="4"/>
      <c r="W598" s="2"/>
      <c r="X598" s="34"/>
      <c r="Y598" s="34"/>
    </row>
    <row r="599">
      <c r="N599" s="2"/>
      <c r="R599" s="4"/>
      <c r="S599" s="4"/>
      <c r="V599" s="4"/>
      <c r="W599" s="2"/>
      <c r="X599" s="34"/>
      <c r="Y599" s="34"/>
    </row>
    <row r="600">
      <c r="N600" s="2"/>
      <c r="R600" s="4"/>
      <c r="S600" s="4"/>
      <c r="V600" s="4"/>
      <c r="W600" s="2"/>
      <c r="X600" s="34"/>
      <c r="Y600" s="34"/>
    </row>
    <row r="601">
      <c r="N601" s="2"/>
      <c r="R601" s="4"/>
      <c r="S601" s="4"/>
      <c r="V601" s="4"/>
      <c r="W601" s="2"/>
      <c r="X601" s="34"/>
      <c r="Y601" s="34"/>
    </row>
    <row r="602">
      <c r="N602" s="2"/>
      <c r="R602" s="4"/>
      <c r="S602" s="4"/>
      <c r="V602" s="4"/>
      <c r="W602" s="2"/>
      <c r="X602" s="34"/>
      <c r="Y602" s="34"/>
    </row>
    <row r="603">
      <c r="N603" s="2"/>
      <c r="R603" s="4"/>
      <c r="S603" s="4"/>
      <c r="V603" s="4"/>
      <c r="W603" s="2"/>
      <c r="X603" s="34"/>
      <c r="Y603" s="34"/>
    </row>
    <row r="604">
      <c r="N604" s="2"/>
      <c r="R604" s="4"/>
      <c r="S604" s="4"/>
      <c r="V604" s="4"/>
      <c r="W604" s="2"/>
      <c r="X604" s="34"/>
      <c r="Y604" s="34"/>
    </row>
    <row r="605">
      <c r="N605" s="2"/>
      <c r="R605" s="4"/>
      <c r="S605" s="4"/>
      <c r="V605" s="4"/>
      <c r="W605" s="2"/>
      <c r="X605" s="34"/>
      <c r="Y605" s="34"/>
    </row>
    <row r="606">
      <c r="N606" s="2"/>
      <c r="R606" s="4"/>
      <c r="S606" s="4"/>
      <c r="V606" s="4"/>
      <c r="W606" s="2"/>
      <c r="X606" s="34"/>
      <c r="Y606" s="34"/>
    </row>
    <row r="607">
      <c r="N607" s="2"/>
      <c r="R607" s="4"/>
      <c r="S607" s="4"/>
      <c r="V607" s="4"/>
      <c r="W607" s="2"/>
      <c r="X607" s="34"/>
      <c r="Y607" s="34"/>
    </row>
    <row r="608">
      <c r="N608" s="2"/>
      <c r="R608" s="4"/>
      <c r="S608" s="4"/>
      <c r="V608" s="4"/>
      <c r="W608" s="2"/>
      <c r="X608" s="34"/>
      <c r="Y608" s="34"/>
    </row>
    <row r="609">
      <c r="N609" s="2"/>
      <c r="R609" s="4"/>
      <c r="S609" s="4"/>
      <c r="V609" s="4"/>
      <c r="W609" s="2"/>
      <c r="X609" s="34"/>
      <c r="Y609" s="34"/>
    </row>
    <row r="610">
      <c r="N610" s="2"/>
      <c r="R610" s="4"/>
      <c r="S610" s="4"/>
      <c r="V610" s="4"/>
      <c r="W610" s="2"/>
      <c r="X610" s="34"/>
      <c r="Y610" s="34"/>
    </row>
    <row r="611">
      <c r="N611" s="2"/>
      <c r="R611" s="4"/>
      <c r="S611" s="4"/>
      <c r="V611" s="4"/>
      <c r="W611" s="2"/>
      <c r="X611" s="34"/>
      <c r="Y611" s="34"/>
    </row>
    <row r="612">
      <c r="N612" s="2"/>
      <c r="R612" s="4"/>
      <c r="S612" s="4"/>
      <c r="V612" s="4"/>
      <c r="W612" s="2"/>
      <c r="X612" s="34"/>
      <c r="Y612" s="34"/>
    </row>
    <row r="613">
      <c r="N613" s="2"/>
      <c r="R613" s="4"/>
      <c r="S613" s="4"/>
      <c r="V613" s="4"/>
      <c r="W613" s="2"/>
      <c r="X613" s="34"/>
      <c r="Y613" s="34"/>
    </row>
    <row r="614">
      <c r="N614" s="2"/>
      <c r="R614" s="4"/>
      <c r="S614" s="4"/>
      <c r="V614" s="4"/>
      <c r="W614" s="2"/>
      <c r="X614" s="34"/>
      <c r="Y614" s="34"/>
    </row>
    <row r="615">
      <c r="N615" s="2"/>
      <c r="R615" s="4"/>
      <c r="S615" s="4"/>
      <c r="V615" s="4"/>
      <c r="W615" s="2"/>
      <c r="X615" s="34"/>
      <c r="Y615" s="34"/>
    </row>
    <row r="616">
      <c r="N616" s="2"/>
      <c r="R616" s="4"/>
      <c r="S616" s="4"/>
      <c r="V616" s="4"/>
      <c r="W616" s="2"/>
      <c r="X616" s="34"/>
      <c r="Y616" s="34"/>
    </row>
    <row r="617">
      <c r="N617" s="2"/>
      <c r="R617" s="4"/>
      <c r="S617" s="4"/>
      <c r="V617" s="4"/>
      <c r="W617" s="2"/>
      <c r="X617" s="34"/>
      <c r="Y617" s="34"/>
    </row>
    <row r="618">
      <c r="N618" s="2"/>
      <c r="R618" s="4"/>
      <c r="S618" s="4"/>
      <c r="V618" s="4"/>
      <c r="W618" s="2"/>
      <c r="X618" s="34"/>
      <c r="Y618" s="34"/>
    </row>
    <row r="619">
      <c r="N619" s="2"/>
      <c r="R619" s="4"/>
      <c r="S619" s="4"/>
      <c r="V619" s="4"/>
      <c r="W619" s="2"/>
      <c r="X619" s="34"/>
      <c r="Y619" s="34"/>
    </row>
    <row r="620">
      <c r="N620" s="2"/>
      <c r="R620" s="4"/>
      <c r="S620" s="4"/>
      <c r="V620" s="4"/>
      <c r="W620" s="2"/>
      <c r="X620" s="34"/>
      <c r="Y620" s="34"/>
    </row>
    <row r="621">
      <c r="N621" s="2"/>
      <c r="R621" s="4"/>
      <c r="S621" s="4"/>
      <c r="V621" s="4"/>
      <c r="W621" s="2"/>
      <c r="X621" s="34"/>
      <c r="Y621" s="34"/>
    </row>
    <row r="622">
      <c r="N622" s="2"/>
      <c r="R622" s="4"/>
      <c r="S622" s="4"/>
      <c r="V622" s="4"/>
      <c r="W622" s="2"/>
      <c r="X622" s="34"/>
      <c r="Y622" s="34"/>
    </row>
    <row r="623">
      <c r="N623" s="2"/>
      <c r="R623" s="4"/>
      <c r="S623" s="4"/>
      <c r="V623" s="4"/>
      <c r="W623" s="2"/>
      <c r="X623" s="34"/>
      <c r="Y623" s="34"/>
    </row>
    <row r="624">
      <c r="N624" s="2"/>
      <c r="R624" s="4"/>
      <c r="S624" s="4"/>
      <c r="V624" s="4"/>
      <c r="W624" s="2"/>
      <c r="X624" s="34"/>
      <c r="Y624" s="34"/>
    </row>
    <row r="625">
      <c r="N625" s="2"/>
      <c r="R625" s="4"/>
      <c r="S625" s="4"/>
      <c r="V625" s="4"/>
      <c r="W625" s="2"/>
      <c r="X625" s="34"/>
      <c r="Y625" s="34"/>
    </row>
    <row r="626">
      <c r="N626" s="2"/>
      <c r="R626" s="4"/>
      <c r="S626" s="4"/>
      <c r="V626" s="4"/>
      <c r="W626" s="2"/>
      <c r="X626" s="34"/>
      <c r="Y626" s="34"/>
    </row>
    <row r="627">
      <c r="N627" s="2"/>
      <c r="R627" s="4"/>
      <c r="S627" s="4"/>
      <c r="V627" s="4"/>
      <c r="W627" s="2"/>
      <c r="X627" s="34"/>
      <c r="Y627" s="34"/>
    </row>
    <row r="628">
      <c r="N628" s="2"/>
      <c r="R628" s="4"/>
      <c r="S628" s="4"/>
      <c r="V628" s="4"/>
      <c r="W628" s="2"/>
      <c r="X628" s="34"/>
      <c r="Y628" s="34"/>
    </row>
    <row r="629">
      <c r="N629" s="2"/>
      <c r="R629" s="4"/>
      <c r="S629" s="4"/>
      <c r="V629" s="4"/>
      <c r="W629" s="2"/>
      <c r="X629" s="34"/>
      <c r="Y629" s="34"/>
    </row>
    <row r="630">
      <c r="N630" s="2"/>
      <c r="R630" s="4"/>
      <c r="S630" s="4"/>
      <c r="V630" s="4"/>
      <c r="W630" s="2"/>
      <c r="X630" s="34"/>
      <c r="Y630" s="34"/>
    </row>
    <row r="631">
      <c r="N631" s="2"/>
      <c r="R631" s="4"/>
      <c r="S631" s="4"/>
      <c r="V631" s="4"/>
      <c r="W631" s="2"/>
      <c r="X631" s="34"/>
      <c r="Y631" s="34"/>
    </row>
    <row r="632">
      <c r="N632" s="2"/>
      <c r="R632" s="4"/>
      <c r="S632" s="4"/>
      <c r="V632" s="4"/>
      <c r="W632" s="2"/>
      <c r="X632" s="34"/>
      <c r="Y632" s="34"/>
    </row>
    <row r="633">
      <c r="N633" s="2"/>
      <c r="R633" s="4"/>
      <c r="S633" s="4"/>
      <c r="V633" s="4"/>
      <c r="W633" s="2"/>
      <c r="X633" s="34"/>
      <c r="Y633" s="34"/>
    </row>
    <row r="634">
      <c r="N634" s="2"/>
      <c r="R634" s="4"/>
      <c r="S634" s="4"/>
      <c r="V634" s="4"/>
      <c r="W634" s="2"/>
      <c r="X634" s="34"/>
      <c r="Y634" s="34"/>
    </row>
    <row r="635">
      <c r="N635" s="2"/>
      <c r="R635" s="4"/>
      <c r="S635" s="4"/>
      <c r="V635" s="4"/>
      <c r="W635" s="2"/>
      <c r="X635" s="34"/>
      <c r="Y635" s="34"/>
    </row>
    <row r="636">
      <c r="N636" s="2"/>
      <c r="R636" s="4"/>
      <c r="S636" s="4"/>
      <c r="V636" s="4"/>
      <c r="W636" s="2"/>
      <c r="X636" s="34"/>
      <c r="Y636" s="34"/>
    </row>
    <row r="637">
      <c r="N637" s="2"/>
      <c r="R637" s="4"/>
      <c r="S637" s="4"/>
      <c r="V637" s="4"/>
      <c r="W637" s="2"/>
      <c r="X637" s="34"/>
      <c r="Y637" s="34"/>
    </row>
    <row r="638">
      <c r="N638" s="2"/>
      <c r="R638" s="4"/>
      <c r="S638" s="4"/>
      <c r="V638" s="4"/>
      <c r="W638" s="2"/>
      <c r="X638" s="34"/>
      <c r="Y638" s="34"/>
    </row>
    <row r="639">
      <c r="N639" s="2"/>
      <c r="R639" s="4"/>
      <c r="S639" s="4"/>
      <c r="V639" s="4"/>
      <c r="W639" s="2"/>
      <c r="X639" s="34"/>
      <c r="Y639" s="34"/>
    </row>
    <row r="640">
      <c r="N640" s="2"/>
      <c r="R640" s="4"/>
      <c r="S640" s="4"/>
      <c r="V640" s="4"/>
      <c r="W640" s="2"/>
      <c r="X640" s="34"/>
      <c r="Y640" s="34"/>
    </row>
    <row r="641">
      <c r="N641" s="2"/>
      <c r="R641" s="4"/>
      <c r="S641" s="4"/>
      <c r="V641" s="4"/>
      <c r="W641" s="2"/>
      <c r="X641" s="34"/>
      <c r="Y641" s="34"/>
    </row>
    <row r="642">
      <c r="N642" s="2"/>
      <c r="R642" s="4"/>
      <c r="S642" s="4"/>
      <c r="V642" s="4"/>
      <c r="W642" s="2"/>
      <c r="X642" s="34"/>
      <c r="Y642" s="34"/>
    </row>
    <row r="643">
      <c r="N643" s="2"/>
      <c r="R643" s="4"/>
      <c r="S643" s="4"/>
      <c r="V643" s="4"/>
      <c r="W643" s="2"/>
      <c r="X643" s="34"/>
      <c r="Y643" s="34"/>
    </row>
    <row r="644">
      <c r="N644" s="2"/>
      <c r="R644" s="4"/>
      <c r="S644" s="4"/>
      <c r="V644" s="4"/>
      <c r="W644" s="2"/>
      <c r="X644" s="34"/>
      <c r="Y644" s="34"/>
    </row>
    <row r="645">
      <c r="N645" s="2"/>
      <c r="R645" s="4"/>
      <c r="S645" s="4"/>
      <c r="V645" s="4"/>
      <c r="W645" s="2"/>
      <c r="X645" s="34"/>
      <c r="Y645" s="34"/>
    </row>
    <row r="646">
      <c r="N646" s="2"/>
      <c r="R646" s="4"/>
      <c r="S646" s="4"/>
      <c r="V646" s="4"/>
      <c r="W646" s="2"/>
      <c r="X646" s="34"/>
      <c r="Y646" s="34"/>
    </row>
    <row r="647">
      <c r="N647" s="2"/>
      <c r="R647" s="4"/>
      <c r="S647" s="4"/>
      <c r="V647" s="4"/>
      <c r="W647" s="2"/>
      <c r="X647" s="34"/>
      <c r="Y647" s="34"/>
    </row>
    <row r="648">
      <c r="N648" s="2"/>
      <c r="R648" s="4"/>
      <c r="S648" s="4"/>
      <c r="V648" s="4"/>
      <c r="W648" s="2"/>
      <c r="X648" s="34"/>
      <c r="Y648" s="34"/>
    </row>
    <row r="649">
      <c r="N649" s="2"/>
      <c r="R649" s="4"/>
      <c r="S649" s="4"/>
      <c r="V649" s="4"/>
      <c r="W649" s="2"/>
      <c r="X649" s="34"/>
      <c r="Y649" s="34"/>
    </row>
    <row r="650">
      <c r="N650" s="2"/>
      <c r="R650" s="4"/>
      <c r="S650" s="4"/>
      <c r="V650" s="4"/>
      <c r="W650" s="2"/>
      <c r="X650" s="34"/>
      <c r="Y650" s="34"/>
    </row>
    <row r="651">
      <c r="N651" s="2"/>
      <c r="R651" s="4"/>
      <c r="S651" s="4"/>
      <c r="V651" s="4"/>
      <c r="W651" s="2"/>
      <c r="X651" s="34"/>
      <c r="Y651" s="34"/>
    </row>
    <row r="652">
      <c r="N652" s="2"/>
      <c r="R652" s="4"/>
      <c r="S652" s="4"/>
      <c r="V652" s="4"/>
      <c r="W652" s="2"/>
      <c r="X652" s="34"/>
      <c r="Y652" s="34"/>
    </row>
    <row r="653">
      <c r="N653" s="2"/>
      <c r="R653" s="4"/>
      <c r="S653" s="4"/>
      <c r="V653" s="4"/>
      <c r="W653" s="2"/>
      <c r="X653" s="34"/>
      <c r="Y653" s="34"/>
    </row>
    <row r="654">
      <c r="N654" s="2"/>
      <c r="R654" s="4"/>
      <c r="S654" s="4"/>
      <c r="V654" s="4"/>
      <c r="W654" s="2"/>
      <c r="X654" s="34"/>
      <c r="Y654" s="34"/>
    </row>
    <row r="655">
      <c r="N655" s="2"/>
      <c r="R655" s="4"/>
      <c r="S655" s="4"/>
      <c r="V655" s="4"/>
      <c r="W655" s="2"/>
      <c r="X655" s="34"/>
      <c r="Y655" s="34"/>
    </row>
    <row r="656">
      <c r="N656" s="2"/>
      <c r="R656" s="4"/>
      <c r="S656" s="4"/>
      <c r="V656" s="4"/>
      <c r="W656" s="2"/>
      <c r="X656" s="34"/>
      <c r="Y656" s="34"/>
    </row>
    <row r="657">
      <c r="N657" s="2"/>
      <c r="R657" s="4"/>
      <c r="S657" s="4"/>
      <c r="V657" s="4"/>
      <c r="W657" s="2"/>
      <c r="X657" s="34"/>
      <c r="Y657" s="34"/>
    </row>
    <row r="658">
      <c r="N658" s="2"/>
      <c r="R658" s="4"/>
      <c r="S658" s="4"/>
      <c r="V658" s="4"/>
      <c r="W658" s="2"/>
      <c r="X658" s="34"/>
      <c r="Y658" s="34"/>
    </row>
    <row r="659">
      <c r="N659" s="2"/>
      <c r="R659" s="4"/>
      <c r="S659" s="4"/>
      <c r="V659" s="4"/>
      <c r="W659" s="2"/>
      <c r="X659" s="34"/>
      <c r="Y659" s="34"/>
    </row>
    <row r="660">
      <c r="N660" s="2"/>
      <c r="R660" s="4"/>
      <c r="S660" s="4"/>
      <c r="V660" s="4"/>
      <c r="W660" s="2"/>
      <c r="X660" s="34"/>
      <c r="Y660" s="34"/>
    </row>
    <row r="661">
      <c r="N661" s="2"/>
      <c r="R661" s="4"/>
      <c r="S661" s="4"/>
      <c r="V661" s="4"/>
      <c r="W661" s="2"/>
      <c r="X661" s="34"/>
      <c r="Y661" s="34"/>
    </row>
    <row r="662">
      <c r="N662" s="2"/>
      <c r="R662" s="4"/>
      <c r="S662" s="4"/>
      <c r="V662" s="4"/>
      <c r="W662" s="2"/>
      <c r="X662" s="34"/>
      <c r="Y662" s="34"/>
    </row>
    <row r="663">
      <c r="N663" s="2"/>
      <c r="R663" s="4"/>
      <c r="S663" s="4"/>
      <c r="V663" s="4"/>
      <c r="W663" s="2"/>
      <c r="X663" s="34"/>
      <c r="Y663" s="34"/>
    </row>
    <row r="664">
      <c r="N664" s="2"/>
      <c r="R664" s="4"/>
      <c r="S664" s="4"/>
      <c r="V664" s="4"/>
      <c r="W664" s="2"/>
      <c r="X664" s="34"/>
      <c r="Y664" s="34"/>
    </row>
    <row r="665">
      <c r="N665" s="2"/>
      <c r="R665" s="4"/>
      <c r="S665" s="4"/>
      <c r="V665" s="4"/>
      <c r="W665" s="2"/>
      <c r="X665" s="34"/>
      <c r="Y665" s="34"/>
    </row>
    <row r="666">
      <c r="N666" s="2"/>
      <c r="R666" s="4"/>
      <c r="S666" s="4"/>
      <c r="V666" s="4"/>
      <c r="W666" s="2"/>
      <c r="X666" s="34"/>
      <c r="Y666" s="34"/>
    </row>
    <row r="667">
      <c r="N667" s="2"/>
      <c r="R667" s="4"/>
      <c r="S667" s="4"/>
      <c r="V667" s="4"/>
      <c r="W667" s="2"/>
      <c r="X667" s="34"/>
      <c r="Y667" s="34"/>
    </row>
    <row r="668">
      <c r="N668" s="2"/>
      <c r="R668" s="4"/>
      <c r="S668" s="4"/>
      <c r="V668" s="4"/>
      <c r="W668" s="2"/>
      <c r="X668" s="34"/>
      <c r="Y668" s="34"/>
    </row>
    <row r="669">
      <c r="N669" s="2"/>
      <c r="R669" s="4"/>
      <c r="S669" s="4"/>
      <c r="V669" s="4"/>
      <c r="W669" s="2"/>
      <c r="X669" s="34"/>
      <c r="Y669" s="34"/>
    </row>
    <row r="670">
      <c r="N670" s="2"/>
      <c r="R670" s="4"/>
      <c r="S670" s="4"/>
      <c r="V670" s="4"/>
      <c r="W670" s="2"/>
      <c r="X670" s="34"/>
      <c r="Y670" s="34"/>
    </row>
    <row r="671">
      <c r="N671" s="2"/>
      <c r="R671" s="4"/>
      <c r="S671" s="4"/>
      <c r="V671" s="4"/>
      <c r="W671" s="2"/>
      <c r="X671" s="34"/>
      <c r="Y671" s="34"/>
    </row>
    <row r="672">
      <c r="N672" s="2"/>
      <c r="R672" s="4"/>
      <c r="S672" s="4"/>
      <c r="V672" s="4"/>
      <c r="W672" s="2"/>
      <c r="X672" s="34"/>
      <c r="Y672" s="34"/>
    </row>
    <row r="673">
      <c r="N673" s="2"/>
      <c r="R673" s="4"/>
      <c r="S673" s="4"/>
      <c r="V673" s="4"/>
      <c r="W673" s="2"/>
      <c r="X673" s="34"/>
      <c r="Y673" s="34"/>
    </row>
    <row r="674">
      <c r="N674" s="2"/>
      <c r="R674" s="4"/>
      <c r="S674" s="4"/>
      <c r="V674" s="4"/>
      <c r="W674" s="2"/>
      <c r="X674" s="34"/>
      <c r="Y674" s="34"/>
    </row>
    <row r="675">
      <c r="N675" s="2"/>
      <c r="R675" s="4"/>
      <c r="S675" s="4"/>
      <c r="V675" s="4"/>
      <c r="W675" s="2"/>
      <c r="X675" s="34"/>
      <c r="Y675" s="34"/>
    </row>
    <row r="676">
      <c r="N676" s="2"/>
      <c r="R676" s="4"/>
      <c r="S676" s="4"/>
      <c r="V676" s="4"/>
      <c r="W676" s="2"/>
      <c r="X676" s="34"/>
      <c r="Y676" s="34"/>
    </row>
    <row r="677">
      <c r="N677" s="2"/>
      <c r="R677" s="4"/>
      <c r="S677" s="4"/>
      <c r="V677" s="4"/>
      <c r="W677" s="2"/>
      <c r="X677" s="34"/>
      <c r="Y677" s="34"/>
    </row>
    <row r="678">
      <c r="N678" s="2"/>
      <c r="R678" s="4"/>
      <c r="S678" s="4"/>
      <c r="V678" s="4"/>
      <c r="W678" s="2"/>
      <c r="X678" s="34"/>
      <c r="Y678" s="34"/>
    </row>
    <row r="679">
      <c r="N679" s="2"/>
      <c r="R679" s="4"/>
      <c r="S679" s="4"/>
      <c r="V679" s="4"/>
      <c r="W679" s="2"/>
      <c r="X679" s="34"/>
      <c r="Y679" s="34"/>
    </row>
    <row r="680">
      <c r="N680" s="2"/>
      <c r="R680" s="4"/>
      <c r="S680" s="4"/>
      <c r="V680" s="4"/>
      <c r="W680" s="2"/>
      <c r="X680" s="34"/>
      <c r="Y680" s="34"/>
    </row>
    <row r="681">
      <c r="N681" s="2"/>
      <c r="R681" s="4"/>
      <c r="S681" s="4"/>
      <c r="V681" s="4"/>
      <c r="W681" s="2"/>
      <c r="X681" s="34"/>
      <c r="Y681" s="34"/>
    </row>
    <row r="682">
      <c r="N682" s="2"/>
      <c r="R682" s="4"/>
      <c r="S682" s="4"/>
      <c r="V682" s="4"/>
      <c r="W682" s="2"/>
      <c r="X682" s="34"/>
      <c r="Y682" s="34"/>
    </row>
    <row r="683">
      <c r="N683" s="2"/>
      <c r="R683" s="4"/>
      <c r="S683" s="4"/>
      <c r="V683" s="4"/>
      <c r="W683" s="2"/>
      <c r="X683" s="34"/>
      <c r="Y683" s="34"/>
    </row>
    <row r="684">
      <c r="N684" s="2"/>
      <c r="R684" s="4"/>
      <c r="S684" s="4"/>
      <c r="V684" s="4"/>
      <c r="W684" s="2"/>
      <c r="X684" s="34"/>
      <c r="Y684" s="34"/>
    </row>
    <row r="685">
      <c r="N685" s="2"/>
      <c r="R685" s="4"/>
      <c r="S685" s="4"/>
      <c r="V685" s="4"/>
      <c r="W685" s="2"/>
      <c r="X685" s="34"/>
      <c r="Y685" s="34"/>
    </row>
    <row r="686">
      <c r="N686" s="2"/>
      <c r="R686" s="4"/>
      <c r="S686" s="4"/>
      <c r="V686" s="4"/>
      <c r="W686" s="2"/>
      <c r="X686" s="34"/>
      <c r="Y686" s="34"/>
    </row>
    <row r="687">
      <c r="N687" s="2"/>
      <c r="R687" s="4"/>
      <c r="S687" s="4"/>
      <c r="V687" s="4"/>
      <c r="W687" s="2"/>
      <c r="X687" s="34"/>
      <c r="Y687" s="34"/>
    </row>
    <row r="688">
      <c r="N688" s="2"/>
      <c r="R688" s="4"/>
      <c r="S688" s="4"/>
      <c r="V688" s="4"/>
      <c r="W688" s="2"/>
      <c r="X688" s="34"/>
      <c r="Y688" s="34"/>
    </row>
    <row r="689">
      <c r="N689" s="2"/>
      <c r="R689" s="4"/>
      <c r="S689" s="4"/>
      <c r="V689" s="4"/>
      <c r="W689" s="2"/>
      <c r="X689" s="34"/>
      <c r="Y689" s="34"/>
    </row>
    <row r="690">
      <c r="N690" s="2"/>
      <c r="R690" s="4"/>
      <c r="S690" s="4"/>
      <c r="V690" s="4"/>
      <c r="W690" s="2"/>
      <c r="X690" s="34"/>
      <c r="Y690" s="34"/>
    </row>
    <row r="691">
      <c r="N691" s="2"/>
      <c r="R691" s="4"/>
      <c r="S691" s="4"/>
      <c r="V691" s="4"/>
      <c r="W691" s="2"/>
      <c r="X691" s="34"/>
      <c r="Y691" s="34"/>
    </row>
    <row r="692">
      <c r="N692" s="2"/>
      <c r="R692" s="4"/>
      <c r="S692" s="4"/>
      <c r="V692" s="4"/>
      <c r="W692" s="2"/>
      <c r="X692" s="34"/>
      <c r="Y692" s="34"/>
    </row>
    <row r="693">
      <c r="N693" s="2"/>
      <c r="R693" s="4"/>
      <c r="S693" s="4"/>
      <c r="V693" s="4"/>
      <c r="W693" s="2"/>
      <c r="X693" s="34"/>
      <c r="Y693" s="34"/>
    </row>
    <row r="694">
      <c r="N694" s="2"/>
      <c r="R694" s="4"/>
      <c r="S694" s="4"/>
      <c r="V694" s="4"/>
      <c r="W694" s="2"/>
      <c r="X694" s="34"/>
      <c r="Y694" s="34"/>
    </row>
    <row r="695">
      <c r="N695" s="2"/>
      <c r="R695" s="4"/>
      <c r="S695" s="4"/>
      <c r="V695" s="4"/>
      <c r="W695" s="2"/>
      <c r="X695" s="34"/>
      <c r="Y695" s="34"/>
    </row>
    <row r="696">
      <c r="N696" s="2"/>
      <c r="R696" s="4"/>
      <c r="S696" s="4"/>
      <c r="V696" s="4"/>
      <c r="W696" s="2"/>
      <c r="X696" s="34"/>
      <c r="Y696" s="34"/>
    </row>
    <row r="697">
      <c r="N697" s="2"/>
      <c r="R697" s="4"/>
      <c r="S697" s="4"/>
      <c r="V697" s="4"/>
      <c r="W697" s="2"/>
      <c r="X697" s="34"/>
      <c r="Y697" s="34"/>
    </row>
    <row r="698">
      <c r="N698" s="2"/>
      <c r="R698" s="4"/>
      <c r="S698" s="4"/>
      <c r="V698" s="4"/>
      <c r="W698" s="2"/>
      <c r="X698" s="34"/>
      <c r="Y698" s="34"/>
    </row>
    <row r="699">
      <c r="N699" s="2"/>
      <c r="R699" s="4"/>
      <c r="S699" s="4"/>
      <c r="V699" s="4"/>
      <c r="W699" s="2"/>
      <c r="X699" s="34"/>
      <c r="Y699" s="34"/>
    </row>
    <row r="700">
      <c r="N700" s="2"/>
      <c r="R700" s="4"/>
      <c r="S700" s="4"/>
      <c r="V700" s="4"/>
      <c r="W700" s="2"/>
      <c r="X700" s="34"/>
      <c r="Y700" s="34"/>
    </row>
    <row r="701">
      <c r="N701" s="2"/>
      <c r="R701" s="4"/>
      <c r="S701" s="4"/>
      <c r="V701" s="4"/>
      <c r="W701" s="2"/>
      <c r="X701" s="34"/>
      <c r="Y701" s="34"/>
    </row>
    <row r="702">
      <c r="N702" s="2"/>
      <c r="R702" s="4"/>
      <c r="S702" s="4"/>
      <c r="V702" s="4"/>
      <c r="W702" s="2"/>
      <c r="X702" s="34"/>
      <c r="Y702" s="34"/>
    </row>
    <row r="703">
      <c r="N703" s="2"/>
      <c r="R703" s="4"/>
      <c r="S703" s="4"/>
      <c r="V703" s="4"/>
      <c r="W703" s="2"/>
      <c r="X703" s="34"/>
      <c r="Y703" s="34"/>
    </row>
    <row r="704">
      <c r="N704" s="2"/>
      <c r="R704" s="4"/>
      <c r="S704" s="4"/>
      <c r="V704" s="4"/>
      <c r="W704" s="2"/>
      <c r="X704" s="34"/>
      <c r="Y704" s="34"/>
    </row>
    <row r="705">
      <c r="N705" s="2"/>
      <c r="R705" s="4"/>
      <c r="S705" s="4"/>
      <c r="V705" s="4"/>
      <c r="W705" s="2"/>
      <c r="X705" s="34"/>
      <c r="Y705" s="34"/>
    </row>
    <row r="706">
      <c r="N706" s="2"/>
      <c r="R706" s="4"/>
      <c r="S706" s="4"/>
      <c r="V706" s="4"/>
      <c r="W706" s="2"/>
      <c r="X706" s="34"/>
      <c r="Y706" s="34"/>
    </row>
    <row r="707">
      <c r="N707" s="2"/>
      <c r="R707" s="4"/>
      <c r="S707" s="4"/>
      <c r="V707" s="4"/>
      <c r="W707" s="2"/>
      <c r="X707" s="34"/>
      <c r="Y707" s="34"/>
    </row>
    <row r="708">
      <c r="N708" s="2"/>
      <c r="R708" s="4"/>
      <c r="S708" s="4"/>
      <c r="V708" s="4"/>
      <c r="W708" s="2"/>
      <c r="X708" s="34"/>
      <c r="Y708" s="34"/>
    </row>
    <row r="709">
      <c r="N709" s="2"/>
      <c r="R709" s="4"/>
      <c r="S709" s="4"/>
      <c r="V709" s="4"/>
      <c r="W709" s="2"/>
      <c r="X709" s="34"/>
      <c r="Y709" s="34"/>
    </row>
    <row r="710">
      <c r="N710" s="2"/>
      <c r="R710" s="4"/>
      <c r="S710" s="4"/>
      <c r="V710" s="4"/>
      <c r="W710" s="2"/>
      <c r="X710" s="34"/>
      <c r="Y710" s="34"/>
    </row>
    <row r="711">
      <c r="N711" s="2"/>
      <c r="R711" s="4"/>
      <c r="S711" s="4"/>
      <c r="V711" s="4"/>
      <c r="W711" s="2"/>
      <c r="X711" s="34"/>
      <c r="Y711" s="34"/>
    </row>
    <row r="712">
      <c r="N712" s="2"/>
      <c r="R712" s="4"/>
      <c r="S712" s="4"/>
      <c r="V712" s="4"/>
      <c r="W712" s="2"/>
      <c r="X712" s="34"/>
      <c r="Y712" s="34"/>
    </row>
    <row r="713">
      <c r="N713" s="2"/>
      <c r="R713" s="4"/>
      <c r="S713" s="4"/>
      <c r="V713" s="4"/>
      <c r="W713" s="2"/>
      <c r="X713" s="34"/>
      <c r="Y713" s="34"/>
    </row>
    <row r="714">
      <c r="N714" s="2"/>
      <c r="R714" s="4"/>
      <c r="S714" s="4"/>
      <c r="V714" s="4"/>
      <c r="W714" s="2"/>
      <c r="X714" s="34"/>
      <c r="Y714" s="34"/>
    </row>
    <row r="715">
      <c r="N715" s="2"/>
      <c r="R715" s="4"/>
      <c r="S715" s="4"/>
      <c r="V715" s="4"/>
      <c r="W715" s="2"/>
      <c r="X715" s="34"/>
      <c r="Y715" s="34"/>
    </row>
    <row r="716">
      <c r="N716" s="2"/>
      <c r="R716" s="4"/>
      <c r="S716" s="4"/>
      <c r="V716" s="4"/>
      <c r="W716" s="2"/>
      <c r="X716" s="34"/>
      <c r="Y716" s="34"/>
    </row>
    <row r="717">
      <c r="N717" s="2"/>
      <c r="R717" s="4"/>
      <c r="S717" s="4"/>
      <c r="V717" s="4"/>
      <c r="W717" s="2"/>
      <c r="X717" s="34"/>
      <c r="Y717" s="34"/>
    </row>
    <row r="718">
      <c r="N718" s="2"/>
      <c r="R718" s="4"/>
      <c r="S718" s="4"/>
      <c r="V718" s="4"/>
      <c r="W718" s="2"/>
      <c r="X718" s="34"/>
      <c r="Y718" s="34"/>
    </row>
    <row r="719">
      <c r="N719" s="2"/>
      <c r="R719" s="4"/>
      <c r="S719" s="4"/>
      <c r="V719" s="4"/>
      <c r="W719" s="2"/>
      <c r="X719" s="34"/>
      <c r="Y719" s="34"/>
    </row>
    <row r="720">
      <c r="N720" s="2"/>
      <c r="R720" s="4"/>
      <c r="S720" s="4"/>
      <c r="V720" s="4"/>
      <c r="W720" s="2"/>
      <c r="X720" s="34"/>
      <c r="Y720" s="34"/>
    </row>
    <row r="721">
      <c r="N721" s="2"/>
      <c r="R721" s="4"/>
      <c r="S721" s="4"/>
      <c r="V721" s="4"/>
      <c r="W721" s="2"/>
      <c r="X721" s="34"/>
      <c r="Y721" s="34"/>
    </row>
    <row r="722">
      <c r="N722" s="2"/>
      <c r="R722" s="4"/>
      <c r="S722" s="4"/>
      <c r="V722" s="4"/>
      <c r="W722" s="2"/>
      <c r="X722" s="34"/>
      <c r="Y722" s="34"/>
    </row>
    <row r="723">
      <c r="N723" s="2"/>
      <c r="R723" s="4"/>
      <c r="S723" s="4"/>
      <c r="V723" s="4"/>
      <c r="W723" s="2"/>
      <c r="X723" s="34"/>
      <c r="Y723" s="34"/>
    </row>
    <row r="724">
      <c r="N724" s="2"/>
      <c r="R724" s="4"/>
      <c r="S724" s="4"/>
      <c r="V724" s="4"/>
      <c r="W724" s="2"/>
      <c r="X724" s="34"/>
      <c r="Y724" s="34"/>
    </row>
    <row r="725">
      <c r="N725" s="2"/>
      <c r="R725" s="4"/>
      <c r="S725" s="4"/>
      <c r="V725" s="4"/>
      <c r="W725" s="2"/>
      <c r="X725" s="34"/>
      <c r="Y725" s="34"/>
    </row>
    <row r="726">
      <c r="N726" s="2"/>
      <c r="R726" s="4"/>
      <c r="S726" s="4"/>
      <c r="V726" s="4"/>
      <c r="W726" s="2"/>
      <c r="X726" s="34"/>
      <c r="Y726" s="34"/>
    </row>
    <row r="727">
      <c r="N727" s="2"/>
      <c r="R727" s="4"/>
      <c r="S727" s="4"/>
      <c r="V727" s="4"/>
      <c r="W727" s="2"/>
      <c r="X727" s="34"/>
      <c r="Y727" s="34"/>
    </row>
    <row r="728">
      <c r="N728" s="2"/>
      <c r="R728" s="4"/>
      <c r="S728" s="4"/>
      <c r="V728" s="4"/>
      <c r="W728" s="2"/>
      <c r="X728" s="34"/>
      <c r="Y728" s="34"/>
    </row>
    <row r="729">
      <c r="N729" s="2"/>
      <c r="R729" s="4"/>
      <c r="S729" s="4"/>
      <c r="V729" s="4"/>
      <c r="W729" s="2"/>
      <c r="X729" s="34"/>
      <c r="Y729" s="34"/>
    </row>
    <row r="730">
      <c r="N730" s="2"/>
      <c r="R730" s="4"/>
      <c r="S730" s="4"/>
      <c r="V730" s="4"/>
      <c r="W730" s="2"/>
      <c r="X730" s="34"/>
      <c r="Y730" s="34"/>
    </row>
    <row r="731">
      <c r="N731" s="2"/>
      <c r="R731" s="4"/>
      <c r="S731" s="4"/>
      <c r="V731" s="4"/>
      <c r="W731" s="2"/>
      <c r="X731" s="34"/>
      <c r="Y731" s="34"/>
    </row>
    <row r="732">
      <c r="N732" s="2"/>
      <c r="R732" s="4"/>
      <c r="S732" s="4"/>
      <c r="V732" s="4"/>
      <c r="W732" s="2"/>
      <c r="X732" s="34"/>
      <c r="Y732" s="34"/>
    </row>
    <row r="733">
      <c r="N733" s="2"/>
      <c r="R733" s="4"/>
      <c r="S733" s="4"/>
      <c r="V733" s="4"/>
      <c r="W733" s="2"/>
      <c r="X733" s="34"/>
      <c r="Y733" s="34"/>
    </row>
    <row r="734">
      <c r="N734" s="2"/>
      <c r="R734" s="4"/>
      <c r="S734" s="4"/>
      <c r="V734" s="4"/>
      <c r="W734" s="2"/>
      <c r="X734" s="34"/>
      <c r="Y734" s="34"/>
    </row>
    <row r="735">
      <c r="N735" s="2"/>
      <c r="R735" s="4"/>
      <c r="S735" s="4"/>
      <c r="V735" s="4"/>
      <c r="W735" s="2"/>
      <c r="X735" s="34"/>
      <c r="Y735" s="34"/>
    </row>
    <row r="736">
      <c r="N736" s="2"/>
      <c r="R736" s="4"/>
      <c r="S736" s="4"/>
      <c r="V736" s="4"/>
      <c r="W736" s="2"/>
      <c r="X736" s="34"/>
      <c r="Y736" s="34"/>
    </row>
    <row r="737">
      <c r="N737" s="2"/>
      <c r="R737" s="4"/>
      <c r="S737" s="4"/>
      <c r="V737" s="4"/>
      <c r="W737" s="2"/>
      <c r="X737" s="34"/>
      <c r="Y737" s="34"/>
    </row>
    <row r="738">
      <c r="N738" s="2"/>
      <c r="R738" s="4"/>
      <c r="S738" s="4"/>
      <c r="V738" s="4"/>
      <c r="W738" s="2"/>
      <c r="X738" s="34"/>
      <c r="Y738" s="34"/>
    </row>
    <row r="739">
      <c r="N739" s="2"/>
      <c r="R739" s="4"/>
      <c r="S739" s="4"/>
      <c r="V739" s="4"/>
      <c r="W739" s="2"/>
      <c r="X739" s="34"/>
      <c r="Y739" s="34"/>
    </row>
    <row r="740">
      <c r="N740" s="2"/>
      <c r="R740" s="4"/>
      <c r="S740" s="4"/>
      <c r="V740" s="4"/>
      <c r="W740" s="2"/>
      <c r="X740" s="34"/>
      <c r="Y740" s="34"/>
    </row>
    <row r="741">
      <c r="N741" s="2"/>
      <c r="R741" s="4"/>
      <c r="S741" s="4"/>
      <c r="V741" s="4"/>
      <c r="W741" s="2"/>
      <c r="X741" s="34"/>
      <c r="Y741" s="34"/>
    </row>
    <row r="742">
      <c r="N742" s="2"/>
      <c r="R742" s="4"/>
      <c r="S742" s="4"/>
      <c r="V742" s="4"/>
      <c r="W742" s="2"/>
      <c r="X742" s="34"/>
      <c r="Y742" s="34"/>
    </row>
    <row r="743">
      <c r="N743" s="2"/>
      <c r="R743" s="4"/>
      <c r="S743" s="4"/>
      <c r="V743" s="4"/>
      <c r="W743" s="2"/>
      <c r="X743" s="34"/>
      <c r="Y743" s="34"/>
    </row>
    <row r="744">
      <c r="N744" s="2"/>
      <c r="R744" s="4"/>
      <c r="S744" s="4"/>
      <c r="V744" s="4"/>
      <c r="W744" s="2"/>
      <c r="X744" s="34"/>
      <c r="Y744" s="34"/>
    </row>
    <row r="745">
      <c r="N745" s="2"/>
      <c r="R745" s="4"/>
      <c r="S745" s="4"/>
      <c r="V745" s="4"/>
      <c r="W745" s="2"/>
      <c r="X745" s="34"/>
      <c r="Y745" s="34"/>
    </row>
    <row r="746">
      <c r="N746" s="2"/>
      <c r="R746" s="4"/>
      <c r="S746" s="4"/>
      <c r="V746" s="4"/>
      <c r="W746" s="2"/>
      <c r="X746" s="34"/>
      <c r="Y746" s="34"/>
    </row>
    <row r="747">
      <c r="N747" s="2"/>
      <c r="R747" s="4"/>
      <c r="S747" s="4"/>
      <c r="V747" s="4"/>
      <c r="W747" s="2"/>
      <c r="X747" s="34"/>
      <c r="Y747" s="34"/>
    </row>
    <row r="748">
      <c r="N748" s="2"/>
      <c r="R748" s="4"/>
      <c r="S748" s="4"/>
      <c r="V748" s="4"/>
      <c r="W748" s="2"/>
      <c r="X748" s="34"/>
      <c r="Y748" s="34"/>
    </row>
    <row r="749">
      <c r="N749" s="2"/>
      <c r="R749" s="4"/>
      <c r="S749" s="4"/>
      <c r="V749" s="4"/>
      <c r="W749" s="2"/>
      <c r="X749" s="34"/>
      <c r="Y749" s="34"/>
    </row>
    <row r="750">
      <c r="N750" s="2"/>
      <c r="R750" s="4"/>
      <c r="S750" s="4"/>
      <c r="V750" s="4"/>
      <c r="W750" s="2"/>
      <c r="X750" s="34"/>
      <c r="Y750" s="34"/>
    </row>
    <row r="751">
      <c r="N751" s="2"/>
      <c r="R751" s="4"/>
      <c r="S751" s="4"/>
      <c r="V751" s="4"/>
      <c r="W751" s="2"/>
      <c r="X751" s="34"/>
      <c r="Y751" s="34"/>
    </row>
    <row r="752">
      <c r="N752" s="2"/>
      <c r="R752" s="4"/>
      <c r="S752" s="4"/>
      <c r="V752" s="4"/>
      <c r="W752" s="2"/>
      <c r="X752" s="34"/>
      <c r="Y752" s="34"/>
    </row>
    <row r="753">
      <c r="N753" s="2"/>
      <c r="R753" s="4"/>
      <c r="S753" s="4"/>
      <c r="V753" s="4"/>
      <c r="W753" s="2"/>
      <c r="X753" s="34"/>
      <c r="Y753" s="34"/>
    </row>
    <row r="754">
      <c r="N754" s="2"/>
      <c r="R754" s="4"/>
      <c r="S754" s="4"/>
      <c r="V754" s="4"/>
      <c r="W754" s="2"/>
      <c r="X754" s="34"/>
      <c r="Y754" s="34"/>
    </row>
    <row r="755">
      <c r="N755" s="2"/>
      <c r="R755" s="4"/>
      <c r="S755" s="4"/>
      <c r="V755" s="4"/>
      <c r="W755" s="2"/>
      <c r="X755" s="34"/>
      <c r="Y755" s="34"/>
    </row>
    <row r="756">
      <c r="N756" s="2"/>
      <c r="R756" s="4"/>
      <c r="S756" s="4"/>
      <c r="V756" s="4"/>
      <c r="W756" s="2"/>
      <c r="X756" s="34"/>
      <c r="Y756" s="34"/>
    </row>
    <row r="757">
      <c r="N757" s="2"/>
      <c r="R757" s="4"/>
      <c r="S757" s="4"/>
      <c r="V757" s="4"/>
      <c r="W757" s="2"/>
      <c r="X757" s="34"/>
      <c r="Y757" s="34"/>
    </row>
    <row r="758">
      <c r="N758" s="2"/>
      <c r="R758" s="4"/>
      <c r="S758" s="4"/>
      <c r="V758" s="4"/>
      <c r="W758" s="2"/>
      <c r="X758" s="34"/>
      <c r="Y758" s="34"/>
    </row>
    <row r="759">
      <c r="N759" s="2"/>
      <c r="R759" s="4"/>
      <c r="S759" s="4"/>
      <c r="V759" s="4"/>
      <c r="W759" s="2"/>
      <c r="X759" s="34"/>
      <c r="Y759" s="34"/>
    </row>
    <row r="760">
      <c r="N760" s="2"/>
      <c r="R760" s="4"/>
      <c r="S760" s="4"/>
      <c r="V760" s="4"/>
      <c r="W760" s="2"/>
      <c r="X760" s="34"/>
      <c r="Y760" s="34"/>
    </row>
    <row r="761">
      <c r="N761" s="2"/>
      <c r="R761" s="4"/>
      <c r="S761" s="4"/>
      <c r="V761" s="4"/>
      <c r="W761" s="2"/>
      <c r="X761" s="34"/>
      <c r="Y761" s="34"/>
    </row>
    <row r="762">
      <c r="N762" s="2"/>
      <c r="R762" s="4"/>
      <c r="S762" s="4"/>
      <c r="V762" s="4"/>
      <c r="W762" s="2"/>
      <c r="X762" s="34"/>
      <c r="Y762" s="34"/>
    </row>
    <row r="763">
      <c r="N763" s="2"/>
      <c r="R763" s="4"/>
      <c r="S763" s="4"/>
      <c r="V763" s="4"/>
      <c r="W763" s="2"/>
      <c r="X763" s="34"/>
      <c r="Y763" s="34"/>
    </row>
    <row r="764">
      <c r="N764" s="2"/>
      <c r="R764" s="4"/>
      <c r="S764" s="4"/>
      <c r="V764" s="4"/>
      <c r="W764" s="2"/>
      <c r="X764" s="34"/>
      <c r="Y764" s="34"/>
    </row>
    <row r="765">
      <c r="N765" s="2"/>
      <c r="R765" s="4"/>
      <c r="S765" s="4"/>
      <c r="V765" s="4"/>
      <c r="W765" s="2"/>
      <c r="X765" s="34"/>
      <c r="Y765" s="34"/>
    </row>
    <row r="766">
      <c r="N766" s="2"/>
      <c r="R766" s="4"/>
      <c r="S766" s="4"/>
      <c r="V766" s="4"/>
      <c r="W766" s="2"/>
      <c r="X766" s="34"/>
      <c r="Y766" s="34"/>
    </row>
    <row r="767">
      <c r="N767" s="2"/>
      <c r="R767" s="4"/>
      <c r="S767" s="4"/>
      <c r="V767" s="4"/>
      <c r="W767" s="2"/>
      <c r="X767" s="34"/>
      <c r="Y767" s="34"/>
    </row>
    <row r="768">
      <c r="N768" s="2"/>
      <c r="R768" s="4"/>
      <c r="S768" s="4"/>
      <c r="V768" s="4"/>
      <c r="W768" s="2"/>
      <c r="X768" s="34"/>
      <c r="Y768" s="34"/>
    </row>
    <row r="769">
      <c r="N769" s="2"/>
      <c r="R769" s="4"/>
      <c r="S769" s="4"/>
      <c r="V769" s="4"/>
      <c r="W769" s="2"/>
      <c r="X769" s="34"/>
      <c r="Y769" s="34"/>
    </row>
    <row r="770">
      <c r="N770" s="2"/>
      <c r="R770" s="4"/>
      <c r="S770" s="4"/>
      <c r="V770" s="4"/>
      <c r="W770" s="2"/>
      <c r="X770" s="34"/>
      <c r="Y770" s="34"/>
    </row>
    <row r="771">
      <c r="N771" s="2"/>
      <c r="R771" s="4"/>
      <c r="S771" s="4"/>
      <c r="V771" s="4"/>
      <c r="W771" s="2"/>
      <c r="X771" s="34"/>
      <c r="Y771" s="34"/>
    </row>
    <row r="772">
      <c r="N772" s="2"/>
      <c r="R772" s="4"/>
      <c r="S772" s="4"/>
      <c r="V772" s="4"/>
      <c r="W772" s="2"/>
      <c r="X772" s="34"/>
      <c r="Y772" s="34"/>
    </row>
    <row r="773">
      <c r="N773" s="2"/>
      <c r="R773" s="4"/>
      <c r="S773" s="4"/>
      <c r="V773" s="4"/>
      <c r="W773" s="2"/>
      <c r="X773" s="34"/>
      <c r="Y773" s="34"/>
    </row>
    <row r="774">
      <c r="N774" s="2"/>
      <c r="R774" s="4"/>
      <c r="S774" s="4"/>
      <c r="V774" s="4"/>
      <c r="W774" s="2"/>
      <c r="X774" s="34"/>
      <c r="Y774" s="34"/>
    </row>
    <row r="775">
      <c r="N775" s="2"/>
      <c r="R775" s="4"/>
      <c r="S775" s="4"/>
      <c r="V775" s="4"/>
      <c r="W775" s="2"/>
      <c r="X775" s="34"/>
      <c r="Y775" s="34"/>
    </row>
    <row r="776">
      <c r="N776" s="2"/>
      <c r="R776" s="4"/>
      <c r="S776" s="4"/>
      <c r="V776" s="4"/>
      <c r="W776" s="2"/>
      <c r="X776" s="34"/>
      <c r="Y776" s="34"/>
    </row>
    <row r="777">
      <c r="N777" s="2"/>
      <c r="R777" s="4"/>
      <c r="S777" s="4"/>
      <c r="V777" s="4"/>
      <c r="W777" s="2"/>
      <c r="X777" s="34"/>
      <c r="Y777" s="34"/>
    </row>
    <row r="778">
      <c r="N778" s="2"/>
      <c r="R778" s="4"/>
      <c r="S778" s="4"/>
      <c r="V778" s="4"/>
      <c r="W778" s="2"/>
      <c r="X778" s="34"/>
      <c r="Y778" s="34"/>
    </row>
    <row r="779">
      <c r="N779" s="2"/>
      <c r="R779" s="4"/>
      <c r="S779" s="4"/>
      <c r="V779" s="4"/>
      <c r="W779" s="2"/>
      <c r="X779" s="34"/>
      <c r="Y779" s="34"/>
    </row>
    <row r="780">
      <c r="N780" s="2"/>
      <c r="R780" s="4"/>
      <c r="S780" s="4"/>
      <c r="V780" s="4"/>
      <c r="W780" s="2"/>
      <c r="X780" s="34"/>
      <c r="Y780" s="34"/>
    </row>
    <row r="781">
      <c r="N781" s="2"/>
      <c r="R781" s="4"/>
      <c r="S781" s="4"/>
      <c r="V781" s="4"/>
      <c r="W781" s="2"/>
      <c r="X781" s="34"/>
      <c r="Y781" s="34"/>
    </row>
    <row r="782">
      <c r="N782" s="2"/>
      <c r="R782" s="4"/>
      <c r="S782" s="4"/>
      <c r="V782" s="4"/>
      <c r="W782" s="2"/>
      <c r="X782" s="34"/>
      <c r="Y782" s="34"/>
    </row>
    <row r="783">
      <c r="N783" s="2"/>
      <c r="R783" s="4"/>
      <c r="S783" s="4"/>
      <c r="V783" s="4"/>
      <c r="W783" s="2"/>
      <c r="X783" s="34"/>
      <c r="Y783" s="34"/>
    </row>
    <row r="784">
      <c r="N784" s="2"/>
      <c r="R784" s="4"/>
      <c r="S784" s="4"/>
      <c r="V784" s="4"/>
      <c r="W784" s="2"/>
      <c r="X784" s="34"/>
      <c r="Y784" s="34"/>
    </row>
    <row r="785">
      <c r="N785" s="2"/>
      <c r="R785" s="4"/>
      <c r="S785" s="4"/>
      <c r="V785" s="4"/>
      <c r="W785" s="2"/>
      <c r="X785" s="34"/>
      <c r="Y785" s="34"/>
    </row>
    <row r="786">
      <c r="N786" s="2"/>
      <c r="R786" s="4"/>
      <c r="S786" s="4"/>
      <c r="V786" s="4"/>
      <c r="W786" s="2"/>
      <c r="X786" s="34"/>
      <c r="Y786" s="34"/>
    </row>
    <row r="787">
      <c r="N787" s="2"/>
      <c r="R787" s="4"/>
      <c r="S787" s="4"/>
      <c r="V787" s="4"/>
      <c r="W787" s="2"/>
      <c r="X787" s="34"/>
      <c r="Y787" s="34"/>
    </row>
    <row r="788">
      <c r="N788" s="2"/>
      <c r="R788" s="4"/>
      <c r="S788" s="4"/>
      <c r="V788" s="4"/>
      <c r="W788" s="2"/>
      <c r="X788" s="34"/>
      <c r="Y788" s="34"/>
    </row>
    <row r="789">
      <c r="N789" s="2"/>
      <c r="R789" s="4"/>
      <c r="S789" s="4"/>
      <c r="V789" s="4"/>
      <c r="W789" s="2"/>
      <c r="X789" s="34"/>
      <c r="Y789" s="34"/>
    </row>
    <row r="790">
      <c r="N790" s="2"/>
      <c r="R790" s="4"/>
      <c r="S790" s="4"/>
      <c r="V790" s="4"/>
      <c r="W790" s="2"/>
      <c r="X790" s="34"/>
      <c r="Y790" s="34"/>
    </row>
    <row r="791">
      <c r="N791" s="2"/>
      <c r="R791" s="4"/>
      <c r="S791" s="4"/>
      <c r="V791" s="4"/>
      <c r="W791" s="2"/>
      <c r="X791" s="34"/>
      <c r="Y791" s="34"/>
    </row>
    <row r="792">
      <c r="N792" s="2"/>
      <c r="R792" s="4"/>
      <c r="S792" s="4"/>
      <c r="V792" s="4"/>
      <c r="W792" s="2"/>
      <c r="X792" s="34"/>
      <c r="Y792" s="34"/>
    </row>
    <row r="793">
      <c r="N793" s="2"/>
      <c r="R793" s="4"/>
      <c r="S793" s="4"/>
      <c r="V793" s="4"/>
      <c r="W793" s="2"/>
      <c r="X793" s="34"/>
      <c r="Y793" s="34"/>
    </row>
    <row r="794">
      <c r="N794" s="2"/>
      <c r="R794" s="4"/>
      <c r="S794" s="4"/>
      <c r="V794" s="4"/>
      <c r="W794" s="2"/>
      <c r="X794" s="34"/>
      <c r="Y794" s="34"/>
    </row>
    <row r="795">
      <c r="N795" s="2"/>
      <c r="R795" s="4"/>
      <c r="S795" s="4"/>
      <c r="V795" s="4"/>
      <c r="W795" s="2"/>
      <c r="X795" s="34"/>
      <c r="Y795" s="34"/>
    </row>
    <row r="796">
      <c r="N796" s="2"/>
      <c r="R796" s="4"/>
      <c r="S796" s="4"/>
      <c r="V796" s="4"/>
      <c r="W796" s="2"/>
      <c r="X796" s="34"/>
      <c r="Y796" s="34"/>
    </row>
    <row r="797">
      <c r="N797" s="2"/>
      <c r="R797" s="4"/>
      <c r="S797" s="4"/>
      <c r="V797" s="4"/>
      <c r="W797" s="2"/>
      <c r="X797" s="34"/>
      <c r="Y797" s="34"/>
    </row>
    <row r="798">
      <c r="N798" s="2"/>
      <c r="R798" s="4"/>
      <c r="S798" s="4"/>
      <c r="V798" s="4"/>
      <c r="W798" s="2"/>
      <c r="X798" s="34"/>
      <c r="Y798" s="34"/>
    </row>
    <row r="799">
      <c r="N799" s="2"/>
      <c r="R799" s="4"/>
      <c r="S799" s="4"/>
      <c r="V799" s="4"/>
      <c r="W799" s="2"/>
      <c r="X799" s="34"/>
      <c r="Y799" s="34"/>
    </row>
    <row r="800">
      <c r="N800" s="2"/>
      <c r="R800" s="4"/>
      <c r="S800" s="4"/>
      <c r="V800" s="4"/>
      <c r="W800" s="2"/>
      <c r="X800" s="34"/>
      <c r="Y800" s="34"/>
    </row>
    <row r="801">
      <c r="N801" s="2"/>
      <c r="R801" s="4"/>
      <c r="S801" s="4"/>
      <c r="V801" s="4"/>
      <c r="W801" s="2"/>
      <c r="X801" s="34"/>
      <c r="Y801" s="34"/>
    </row>
    <row r="802">
      <c r="N802" s="2"/>
      <c r="R802" s="4"/>
      <c r="S802" s="4"/>
      <c r="V802" s="4"/>
      <c r="W802" s="2"/>
      <c r="X802" s="34"/>
      <c r="Y802" s="34"/>
    </row>
    <row r="803">
      <c r="N803" s="2"/>
      <c r="R803" s="4"/>
      <c r="S803" s="4"/>
      <c r="V803" s="4"/>
      <c r="W803" s="2"/>
      <c r="X803" s="34"/>
      <c r="Y803" s="34"/>
    </row>
    <row r="804">
      <c r="N804" s="2"/>
      <c r="R804" s="4"/>
      <c r="S804" s="4"/>
      <c r="V804" s="4"/>
      <c r="W804" s="2"/>
      <c r="X804" s="34"/>
      <c r="Y804" s="34"/>
    </row>
    <row r="805">
      <c r="N805" s="2"/>
      <c r="R805" s="4"/>
      <c r="S805" s="4"/>
      <c r="V805" s="4"/>
      <c r="W805" s="2"/>
      <c r="X805" s="34"/>
      <c r="Y805" s="34"/>
    </row>
    <row r="806">
      <c r="N806" s="2"/>
      <c r="R806" s="4"/>
      <c r="S806" s="4"/>
      <c r="V806" s="4"/>
      <c r="W806" s="2"/>
      <c r="X806" s="34"/>
      <c r="Y806" s="34"/>
    </row>
    <row r="807">
      <c r="N807" s="2"/>
      <c r="R807" s="4"/>
      <c r="S807" s="4"/>
      <c r="V807" s="4"/>
      <c r="W807" s="2"/>
      <c r="X807" s="34"/>
      <c r="Y807" s="34"/>
    </row>
    <row r="808">
      <c r="N808" s="2"/>
      <c r="R808" s="4"/>
      <c r="S808" s="4"/>
      <c r="V808" s="4"/>
      <c r="W808" s="2"/>
      <c r="X808" s="34"/>
      <c r="Y808" s="34"/>
    </row>
    <row r="809">
      <c r="N809" s="2"/>
      <c r="R809" s="4"/>
      <c r="S809" s="4"/>
      <c r="V809" s="4"/>
      <c r="W809" s="2"/>
      <c r="X809" s="34"/>
      <c r="Y809" s="34"/>
    </row>
    <row r="810">
      <c r="N810" s="2"/>
      <c r="R810" s="4"/>
      <c r="S810" s="4"/>
      <c r="V810" s="4"/>
      <c r="W810" s="2"/>
      <c r="X810" s="34"/>
      <c r="Y810" s="34"/>
    </row>
    <row r="811">
      <c r="N811" s="2"/>
      <c r="R811" s="4"/>
      <c r="S811" s="4"/>
      <c r="V811" s="4"/>
      <c r="W811" s="2"/>
      <c r="X811" s="34"/>
      <c r="Y811" s="34"/>
    </row>
    <row r="812">
      <c r="N812" s="2"/>
      <c r="R812" s="4"/>
      <c r="S812" s="4"/>
      <c r="V812" s="4"/>
      <c r="W812" s="2"/>
      <c r="X812" s="34"/>
      <c r="Y812" s="34"/>
    </row>
    <row r="813">
      <c r="N813" s="2"/>
      <c r="R813" s="4"/>
      <c r="S813" s="4"/>
      <c r="V813" s="4"/>
      <c r="W813" s="2"/>
      <c r="X813" s="34"/>
      <c r="Y813" s="34"/>
    </row>
    <row r="814">
      <c r="N814" s="2"/>
      <c r="R814" s="4"/>
      <c r="S814" s="4"/>
      <c r="V814" s="4"/>
      <c r="W814" s="2"/>
      <c r="X814" s="34"/>
      <c r="Y814" s="34"/>
    </row>
    <row r="815">
      <c r="N815" s="2"/>
      <c r="R815" s="4"/>
      <c r="S815" s="4"/>
      <c r="V815" s="4"/>
      <c r="W815" s="2"/>
      <c r="X815" s="34"/>
      <c r="Y815" s="34"/>
    </row>
    <row r="816">
      <c r="N816" s="2"/>
      <c r="R816" s="4"/>
      <c r="S816" s="4"/>
      <c r="V816" s="4"/>
      <c r="W816" s="2"/>
      <c r="X816" s="34"/>
      <c r="Y816" s="34"/>
    </row>
    <row r="817">
      <c r="N817" s="2"/>
      <c r="R817" s="4"/>
      <c r="S817" s="4"/>
      <c r="V817" s="4"/>
      <c r="W817" s="2"/>
      <c r="X817" s="34"/>
      <c r="Y817" s="34"/>
    </row>
    <row r="818">
      <c r="N818" s="2"/>
      <c r="R818" s="4"/>
      <c r="S818" s="4"/>
      <c r="V818" s="4"/>
      <c r="W818" s="2"/>
      <c r="X818" s="34"/>
      <c r="Y818" s="34"/>
    </row>
    <row r="819">
      <c r="N819" s="2"/>
      <c r="R819" s="4"/>
      <c r="S819" s="4"/>
      <c r="V819" s="4"/>
      <c r="W819" s="2"/>
      <c r="X819" s="34"/>
      <c r="Y819" s="34"/>
    </row>
    <row r="820">
      <c r="N820" s="2"/>
      <c r="R820" s="4"/>
      <c r="S820" s="4"/>
      <c r="V820" s="4"/>
      <c r="W820" s="2"/>
      <c r="X820" s="34"/>
      <c r="Y820" s="34"/>
    </row>
    <row r="821">
      <c r="N821" s="2"/>
      <c r="R821" s="4"/>
      <c r="S821" s="4"/>
      <c r="V821" s="4"/>
      <c r="W821" s="2"/>
      <c r="X821" s="34"/>
      <c r="Y821" s="34"/>
    </row>
    <row r="822">
      <c r="N822" s="2"/>
      <c r="R822" s="4"/>
      <c r="S822" s="4"/>
      <c r="V822" s="4"/>
      <c r="W822" s="2"/>
      <c r="X822" s="34"/>
      <c r="Y822" s="34"/>
    </row>
    <row r="823">
      <c r="N823" s="2"/>
      <c r="R823" s="4"/>
      <c r="S823" s="4"/>
      <c r="V823" s="4"/>
      <c r="W823" s="2"/>
      <c r="X823" s="34"/>
      <c r="Y823" s="34"/>
    </row>
    <row r="824">
      <c r="N824" s="2"/>
      <c r="R824" s="4"/>
      <c r="S824" s="4"/>
      <c r="V824" s="4"/>
      <c r="W824" s="2"/>
      <c r="X824" s="34"/>
      <c r="Y824" s="34"/>
    </row>
    <row r="825">
      <c r="N825" s="2"/>
      <c r="R825" s="4"/>
      <c r="S825" s="4"/>
      <c r="V825" s="4"/>
      <c r="W825" s="2"/>
      <c r="X825" s="34"/>
      <c r="Y825" s="34"/>
    </row>
    <row r="826">
      <c r="N826" s="2"/>
      <c r="R826" s="4"/>
      <c r="S826" s="4"/>
      <c r="V826" s="4"/>
      <c r="W826" s="2"/>
      <c r="X826" s="34"/>
      <c r="Y826" s="34"/>
    </row>
    <row r="827">
      <c r="N827" s="2"/>
      <c r="R827" s="4"/>
      <c r="S827" s="4"/>
      <c r="V827" s="4"/>
      <c r="W827" s="2"/>
      <c r="X827" s="34"/>
      <c r="Y827" s="34"/>
    </row>
    <row r="828">
      <c r="N828" s="2"/>
      <c r="R828" s="4"/>
      <c r="S828" s="4"/>
      <c r="V828" s="4"/>
      <c r="W828" s="2"/>
      <c r="X828" s="34"/>
      <c r="Y828" s="34"/>
    </row>
    <row r="829">
      <c r="N829" s="2"/>
      <c r="R829" s="4"/>
      <c r="S829" s="4"/>
      <c r="V829" s="4"/>
      <c r="W829" s="2"/>
      <c r="X829" s="34"/>
      <c r="Y829" s="34"/>
    </row>
    <row r="830">
      <c r="N830" s="2"/>
      <c r="R830" s="4"/>
      <c r="S830" s="4"/>
      <c r="V830" s="4"/>
      <c r="W830" s="2"/>
      <c r="X830" s="34"/>
      <c r="Y830" s="34"/>
    </row>
    <row r="831">
      <c r="N831" s="2"/>
      <c r="R831" s="4"/>
      <c r="S831" s="4"/>
      <c r="V831" s="4"/>
      <c r="W831" s="2"/>
      <c r="X831" s="34"/>
      <c r="Y831" s="34"/>
    </row>
    <row r="832">
      <c r="N832" s="2"/>
      <c r="R832" s="4"/>
      <c r="S832" s="4"/>
      <c r="V832" s="4"/>
      <c r="W832" s="2"/>
      <c r="X832" s="34"/>
      <c r="Y832" s="34"/>
    </row>
    <row r="833">
      <c r="N833" s="2"/>
      <c r="R833" s="4"/>
      <c r="S833" s="4"/>
      <c r="V833" s="4"/>
      <c r="W833" s="2"/>
      <c r="X833" s="34"/>
      <c r="Y833" s="34"/>
    </row>
    <row r="834">
      <c r="N834" s="2"/>
      <c r="R834" s="4"/>
      <c r="S834" s="4"/>
      <c r="V834" s="4"/>
      <c r="W834" s="2"/>
      <c r="X834" s="34"/>
      <c r="Y834" s="34"/>
    </row>
    <row r="835">
      <c r="N835" s="2"/>
      <c r="R835" s="4"/>
      <c r="S835" s="4"/>
      <c r="V835" s="4"/>
      <c r="W835" s="2"/>
      <c r="X835" s="34"/>
      <c r="Y835" s="34"/>
    </row>
    <row r="836">
      <c r="N836" s="2"/>
      <c r="R836" s="4"/>
      <c r="S836" s="4"/>
      <c r="V836" s="4"/>
      <c r="W836" s="2"/>
      <c r="X836" s="34"/>
      <c r="Y836" s="34"/>
    </row>
    <row r="837">
      <c r="N837" s="2"/>
      <c r="R837" s="4"/>
      <c r="S837" s="4"/>
      <c r="V837" s="4"/>
      <c r="W837" s="2"/>
      <c r="X837" s="34"/>
      <c r="Y837" s="34"/>
    </row>
    <row r="838">
      <c r="N838" s="2"/>
      <c r="R838" s="4"/>
      <c r="S838" s="4"/>
      <c r="V838" s="4"/>
      <c r="W838" s="2"/>
      <c r="X838" s="34"/>
      <c r="Y838" s="34"/>
    </row>
    <row r="839">
      <c r="N839" s="2"/>
      <c r="R839" s="4"/>
      <c r="S839" s="4"/>
      <c r="V839" s="4"/>
      <c r="W839" s="2"/>
      <c r="X839" s="34"/>
      <c r="Y839" s="34"/>
    </row>
    <row r="840">
      <c r="N840" s="2"/>
      <c r="R840" s="4"/>
      <c r="S840" s="4"/>
      <c r="V840" s="4"/>
      <c r="W840" s="2"/>
      <c r="X840" s="34"/>
      <c r="Y840" s="34"/>
    </row>
    <row r="841">
      <c r="N841" s="2"/>
      <c r="R841" s="4"/>
      <c r="S841" s="4"/>
      <c r="V841" s="4"/>
      <c r="W841" s="2"/>
      <c r="X841" s="34"/>
      <c r="Y841" s="34"/>
    </row>
    <row r="842">
      <c r="N842" s="2"/>
      <c r="R842" s="4"/>
      <c r="S842" s="4"/>
      <c r="V842" s="4"/>
      <c r="W842" s="2"/>
      <c r="X842" s="34"/>
      <c r="Y842" s="34"/>
    </row>
    <row r="843">
      <c r="N843" s="2"/>
      <c r="R843" s="4"/>
      <c r="S843" s="4"/>
      <c r="V843" s="4"/>
      <c r="W843" s="2"/>
      <c r="X843" s="34"/>
      <c r="Y843" s="34"/>
    </row>
    <row r="844">
      <c r="N844" s="2"/>
      <c r="R844" s="4"/>
      <c r="S844" s="4"/>
      <c r="V844" s="4"/>
      <c r="W844" s="2"/>
      <c r="X844" s="34"/>
      <c r="Y844" s="34"/>
    </row>
    <row r="845">
      <c r="N845" s="2"/>
      <c r="R845" s="4"/>
      <c r="S845" s="4"/>
      <c r="V845" s="4"/>
      <c r="W845" s="2"/>
      <c r="X845" s="34"/>
      <c r="Y845" s="34"/>
    </row>
    <row r="846">
      <c r="N846" s="2"/>
      <c r="R846" s="4"/>
      <c r="S846" s="4"/>
      <c r="V846" s="4"/>
      <c r="W846" s="2"/>
      <c r="X846" s="34"/>
      <c r="Y846" s="34"/>
    </row>
    <row r="847">
      <c r="N847" s="2"/>
      <c r="R847" s="4"/>
      <c r="S847" s="4"/>
      <c r="V847" s="4"/>
      <c r="W847" s="2"/>
      <c r="X847" s="34"/>
      <c r="Y847" s="34"/>
    </row>
    <row r="848">
      <c r="N848" s="2"/>
      <c r="R848" s="4"/>
      <c r="S848" s="4"/>
      <c r="V848" s="4"/>
      <c r="W848" s="2"/>
      <c r="X848" s="34"/>
      <c r="Y848" s="34"/>
    </row>
    <row r="849">
      <c r="N849" s="2"/>
      <c r="R849" s="4"/>
      <c r="S849" s="4"/>
      <c r="V849" s="4"/>
      <c r="W849" s="2"/>
      <c r="X849" s="34"/>
      <c r="Y849" s="34"/>
    </row>
    <row r="850">
      <c r="N850" s="2"/>
      <c r="R850" s="4"/>
      <c r="S850" s="4"/>
      <c r="V850" s="4"/>
      <c r="W850" s="2"/>
      <c r="X850" s="34"/>
      <c r="Y850" s="34"/>
    </row>
    <row r="851">
      <c r="N851" s="2"/>
      <c r="R851" s="4"/>
      <c r="S851" s="4"/>
      <c r="V851" s="4"/>
      <c r="W851" s="2"/>
      <c r="X851" s="34"/>
      <c r="Y851" s="34"/>
    </row>
    <row r="852">
      <c r="N852" s="2"/>
      <c r="R852" s="4"/>
      <c r="S852" s="4"/>
      <c r="V852" s="4"/>
      <c r="W852" s="2"/>
      <c r="X852" s="34"/>
      <c r="Y852" s="34"/>
    </row>
    <row r="853">
      <c r="N853" s="2"/>
      <c r="R853" s="4"/>
      <c r="S853" s="4"/>
      <c r="V853" s="4"/>
      <c r="W853" s="2"/>
      <c r="X853" s="34"/>
      <c r="Y853" s="34"/>
    </row>
    <row r="854">
      <c r="N854" s="2"/>
      <c r="R854" s="4"/>
      <c r="S854" s="4"/>
      <c r="V854" s="4"/>
      <c r="W854" s="2"/>
      <c r="X854" s="34"/>
      <c r="Y854" s="34"/>
    </row>
    <row r="855">
      <c r="N855" s="2"/>
      <c r="R855" s="4"/>
      <c r="S855" s="4"/>
      <c r="V855" s="4"/>
      <c r="W855" s="2"/>
      <c r="X855" s="34"/>
      <c r="Y855" s="34"/>
    </row>
    <row r="856">
      <c r="N856" s="2"/>
      <c r="R856" s="4"/>
      <c r="S856" s="4"/>
      <c r="V856" s="4"/>
      <c r="W856" s="2"/>
      <c r="X856" s="34"/>
      <c r="Y856" s="34"/>
    </row>
    <row r="857">
      <c r="N857" s="2"/>
      <c r="R857" s="4"/>
      <c r="S857" s="4"/>
      <c r="V857" s="4"/>
      <c r="W857" s="2"/>
      <c r="X857" s="34"/>
      <c r="Y857" s="34"/>
    </row>
    <row r="858">
      <c r="N858" s="2"/>
      <c r="R858" s="4"/>
      <c r="S858" s="4"/>
      <c r="V858" s="4"/>
      <c r="W858" s="2"/>
      <c r="X858" s="34"/>
      <c r="Y858" s="34"/>
    </row>
    <row r="859">
      <c r="N859" s="2"/>
      <c r="R859" s="4"/>
      <c r="S859" s="4"/>
      <c r="V859" s="4"/>
      <c r="W859" s="2"/>
      <c r="X859" s="34"/>
      <c r="Y859" s="34"/>
    </row>
    <row r="860">
      <c r="N860" s="2"/>
      <c r="R860" s="4"/>
      <c r="S860" s="4"/>
      <c r="V860" s="4"/>
      <c r="W860" s="2"/>
      <c r="X860" s="34"/>
      <c r="Y860" s="34"/>
    </row>
    <row r="861">
      <c r="N861" s="2"/>
      <c r="R861" s="4"/>
      <c r="S861" s="4"/>
      <c r="V861" s="4"/>
      <c r="W861" s="2"/>
      <c r="X861" s="34"/>
      <c r="Y861" s="34"/>
    </row>
    <row r="862">
      <c r="N862" s="2"/>
      <c r="R862" s="4"/>
      <c r="S862" s="4"/>
      <c r="V862" s="4"/>
      <c r="W862" s="2"/>
      <c r="X862" s="34"/>
      <c r="Y862" s="34"/>
    </row>
    <row r="863">
      <c r="N863" s="2"/>
      <c r="R863" s="4"/>
      <c r="S863" s="4"/>
      <c r="V863" s="4"/>
      <c r="W863" s="2"/>
      <c r="X863" s="34"/>
      <c r="Y863" s="34"/>
    </row>
    <row r="864">
      <c r="N864" s="2"/>
      <c r="R864" s="4"/>
      <c r="S864" s="4"/>
      <c r="V864" s="4"/>
      <c r="W864" s="2"/>
      <c r="X864" s="34"/>
      <c r="Y864" s="34"/>
    </row>
    <row r="865">
      <c r="N865" s="2"/>
      <c r="R865" s="4"/>
      <c r="S865" s="4"/>
      <c r="V865" s="4"/>
      <c r="W865" s="2"/>
      <c r="X865" s="34"/>
      <c r="Y865" s="34"/>
    </row>
    <row r="866">
      <c r="N866" s="2"/>
      <c r="R866" s="4"/>
      <c r="S866" s="4"/>
      <c r="V866" s="4"/>
      <c r="W866" s="2"/>
      <c r="X866" s="34"/>
      <c r="Y866" s="34"/>
    </row>
    <row r="867">
      <c r="N867" s="2"/>
      <c r="R867" s="4"/>
      <c r="S867" s="4"/>
      <c r="V867" s="4"/>
      <c r="W867" s="2"/>
      <c r="X867" s="34"/>
      <c r="Y867" s="34"/>
    </row>
    <row r="868">
      <c r="N868" s="2"/>
      <c r="R868" s="4"/>
      <c r="S868" s="4"/>
      <c r="V868" s="4"/>
      <c r="W868" s="2"/>
      <c r="X868" s="34"/>
      <c r="Y868" s="34"/>
    </row>
    <row r="869">
      <c r="N869" s="2"/>
      <c r="R869" s="4"/>
      <c r="S869" s="4"/>
      <c r="V869" s="4"/>
      <c r="W869" s="2"/>
      <c r="X869" s="34"/>
      <c r="Y869" s="34"/>
    </row>
    <row r="870">
      <c r="N870" s="2"/>
      <c r="R870" s="4"/>
      <c r="S870" s="4"/>
      <c r="V870" s="4"/>
      <c r="W870" s="2"/>
      <c r="X870" s="34"/>
      <c r="Y870" s="34"/>
    </row>
    <row r="871">
      <c r="N871" s="2"/>
      <c r="R871" s="4"/>
      <c r="S871" s="4"/>
      <c r="V871" s="4"/>
      <c r="W871" s="2"/>
      <c r="X871" s="34"/>
      <c r="Y871" s="34"/>
    </row>
    <row r="872">
      <c r="N872" s="2"/>
      <c r="R872" s="4"/>
      <c r="S872" s="4"/>
      <c r="V872" s="4"/>
      <c r="W872" s="2"/>
      <c r="X872" s="34"/>
      <c r="Y872" s="34"/>
    </row>
    <row r="873">
      <c r="N873" s="2"/>
      <c r="R873" s="4"/>
      <c r="S873" s="4"/>
      <c r="V873" s="4"/>
      <c r="W873" s="2"/>
      <c r="X873" s="34"/>
      <c r="Y873" s="34"/>
    </row>
    <row r="874">
      <c r="N874" s="2"/>
      <c r="R874" s="4"/>
      <c r="S874" s="4"/>
      <c r="V874" s="4"/>
      <c r="W874" s="2"/>
      <c r="X874" s="34"/>
      <c r="Y874" s="34"/>
    </row>
    <row r="875">
      <c r="N875" s="2"/>
      <c r="R875" s="4"/>
      <c r="S875" s="4"/>
      <c r="V875" s="4"/>
      <c r="W875" s="2"/>
      <c r="X875" s="34"/>
      <c r="Y875" s="34"/>
    </row>
    <row r="876">
      <c r="N876" s="2"/>
      <c r="R876" s="4"/>
      <c r="S876" s="4"/>
      <c r="V876" s="4"/>
      <c r="W876" s="2"/>
      <c r="X876" s="34"/>
      <c r="Y876" s="34"/>
    </row>
    <row r="877">
      <c r="N877" s="2"/>
      <c r="R877" s="4"/>
      <c r="S877" s="4"/>
      <c r="V877" s="4"/>
      <c r="W877" s="2"/>
      <c r="X877" s="34"/>
      <c r="Y877" s="34"/>
    </row>
    <row r="878">
      <c r="N878" s="2"/>
      <c r="R878" s="4"/>
      <c r="S878" s="4"/>
      <c r="V878" s="4"/>
      <c r="W878" s="2"/>
      <c r="X878" s="34"/>
      <c r="Y878" s="34"/>
    </row>
    <row r="879">
      <c r="N879" s="2"/>
      <c r="R879" s="4"/>
      <c r="S879" s="4"/>
      <c r="V879" s="4"/>
      <c r="W879" s="2"/>
      <c r="X879" s="34"/>
      <c r="Y879" s="34"/>
    </row>
    <row r="880">
      <c r="N880" s="2"/>
      <c r="R880" s="4"/>
      <c r="S880" s="4"/>
      <c r="V880" s="4"/>
      <c r="W880" s="2"/>
      <c r="X880" s="34"/>
      <c r="Y880" s="34"/>
    </row>
    <row r="881">
      <c r="N881" s="2"/>
      <c r="R881" s="4"/>
      <c r="S881" s="4"/>
      <c r="V881" s="4"/>
      <c r="W881" s="2"/>
      <c r="X881" s="34"/>
      <c r="Y881" s="34"/>
    </row>
    <row r="882">
      <c r="N882" s="2"/>
      <c r="R882" s="4"/>
      <c r="S882" s="4"/>
      <c r="V882" s="4"/>
      <c r="W882" s="2"/>
      <c r="X882" s="34"/>
      <c r="Y882" s="34"/>
    </row>
    <row r="883">
      <c r="N883" s="2"/>
      <c r="R883" s="4"/>
      <c r="S883" s="4"/>
      <c r="V883" s="4"/>
      <c r="W883" s="2"/>
      <c r="X883" s="34"/>
      <c r="Y883" s="34"/>
    </row>
    <row r="884">
      <c r="N884" s="2"/>
      <c r="R884" s="4"/>
      <c r="S884" s="4"/>
      <c r="V884" s="4"/>
      <c r="W884" s="2"/>
      <c r="X884" s="34"/>
      <c r="Y884" s="34"/>
    </row>
    <row r="885">
      <c r="N885" s="2"/>
      <c r="R885" s="4"/>
      <c r="S885" s="4"/>
      <c r="V885" s="4"/>
      <c r="W885" s="2"/>
      <c r="X885" s="34"/>
      <c r="Y885" s="34"/>
    </row>
    <row r="886">
      <c r="N886" s="2"/>
      <c r="R886" s="4"/>
      <c r="S886" s="4"/>
      <c r="V886" s="4"/>
      <c r="W886" s="2"/>
      <c r="X886" s="34"/>
      <c r="Y886" s="34"/>
    </row>
    <row r="887">
      <c r="N887" s="2"/>
      <c r="R887" s="4"/>
      <c r="S887" s="4"/>
      <c r="V887" s="4"/>
      <c r="W887" s="2"/>
      <c r="X887" s="34"/>
      <c r="Y887" s="34"/>
    </row>
    <row r="888">
      <c r="N888" s="2"/>
      <c r="R888" s="4"/>
      <c r="S888" s="4"/>
      <c r="V888" s="4"/>
      <c r="W888" s="2"/>
      <c r="X888" s="34"/>
      <c r="Y888" s="34"/>
    </row>
    <row r="889">
      <c r="N889" s="2"/>
      <c r="R889" s="4"/>
      <c r="S889" s="4"/>
      <c r="V889" s="4"/>
      <c r="W889" s="2"/>
      <c r="X889" s="34"/>
      <c r="Y889" s="34"/>
    </row>
    <row r="890">
      <c r="N890" s="2"/>
      <c r="R890" s="4"/>
      <c r="S890" s="4"/>
      <c r="V890" s="4"/>
      <c r="W890" s="2"/>
      <c r="X890" s="34"/>
      <c r="Y890" s="34"/>
    </row>
    <row r="891">
      <c r="N891" s="2"/>
      <c r="R891" s="4"/>
      <c r="S891" s="4"/>
      <c r="V891" s="4"/>
      <c r="W891" s="2"/>
      <c r="X891" s="34"/>
      <c r="Y891" s="34"/>
    </row>
    <row r="892">
      <c r="N892" s="2"/>
      <c r="R892" s="4"/>
      <c r="S892" s="4"/>
      <c r="V892" s="4"/>
      <c r="W892" s="2"/>
      <c r="X892" s="34"/>
      <c r="Y892" s="34"/>
    </row>
    <row r="893">
      <c r="N893" s="2"/>
      <c r="R893" s="4"/>
      <c r="S893" s="4"/>
      <c r="V893" s="4"/>
      <c r="W893" s="2"/>
      <c r="X893" s="34"/>
      <c r="Y893" s="34"/>
    </row>
    <row r="894">
      <c r="N894" s="2"/>
      <c r="R894" s="4"/>
      <c r="S894" s="4"/>
      <c r="V894" s="4"/>
      <c r="W894" s="2"/>
      <c r="X894" s="34"/>
      <c r="Y894" s="34"/>
    </row>
    <row r="895">
      <c r="N895" s="2"/>
      <c r="R895" s="4"/>
      <c r="S895" s="4"/>
      <c r="V895" s="4"/>
      <c r="W895" s="2"/>
      <c r="X895" s="34"/>
      <c r="Y895" s="34"/>
    </row>
    <row r="896">
      <c r="N896" s="2"/>
      <c r="R896" s="4"/>
      <c r="S896" s="4"/>
      <c r="V896" s="4"/>
      <c r="W896" s="2"/>
      <c r="X896" s="34"/>
      <c r="Y896" s="34"/>
    </row>
    <row r="897">
      <c r="N897" s="2"/>
      <c r="R897" s="4"/>
      <c r="S897" s="4"/>
      <c r="V897" s="4"/>
      <c r="W897" s="2"/>
      <c r="X897" s="34"/>
      <c r="Y897" s="34"/>
    </row>
    <row r="898">
      <c r="N898" s="2"/>
      <c r="R898" s="4"/>
      <c r="S898" s="4"/>
      <c r="V898" s="4"/>
      <c r="W898" s="2"/>
      <c r="X898" s="34"/>
      <c r="Y898" s="34"/>
    </row>
    <row r="899">
      <c r="N899" s="2"/>
      <c r="R899" s="4"/>
      <c r="S899" s="4"/>
      <c r="V899" s="4"/>
      <c r="W899" s="2"/>
      <c r="X899" s="34"/>
      <c r="Y899" s="34"/>
    </row>
    <row r="900">
      <c r="N900" s="2"/>
      <c r="R900" s="4"/>
      <c r="S900" s="4"/>
      <c r="V900" s="4"/>
      <c r="W900" s="2"/>
      <c r="X900" s="34"/>
      <c r="Y900" s="34"/>
    </row>
    <row r="901">
      <c r="N901" s="2"/>
      <c r="R901" s="4"/>
      <c r="S901" s="4"/>
      <c r="V901" s="4"/>
      <c r="W901" s="2"/>
      <c r="X901" s="34"/>
      <c r="Y901" s="34"/>
    </row>
    <row r="902">
      <c r="N902" s="2"/>
      <c r="R902" s="4"/>
      <c r="S902" s="4"/>
      <c r="V902" s="4"/>
      <c r="W902" s="2"/>
      <c r="X902" s="34"/>
      <c r="Y902" s="34"/>
    </row>
    <row r="903">
      <c r="N903" s="2"/>
      <c r="R903" s="4"/>
      <c r="S903" s="4"/>
      <c r="V903" s="4"/>
      <c r="W903" s="2"/>
      <c r="X903" s="34"/>
      <c r="Y903" s="34"/>
    </row>
    <row r="904">
      <c r="N904" s="2"/>
      <c r="R904" s="4"/>
      <c r="S904" s="4"/>
      <c r="V904" s="4"/>
      <c r="W904" s="2"/>
      <c r="X904" s="34"/>
      <c r="Y904" s="34"/>
    </row>
    <row r="905">
      <c r="N905" s="2"/>
      <c r="R905" s="4"/>
      <c r="S905" s="4"/>
      <c r="V905" s="4"/>
      <c r="W905" s="2"/>
      <c r="X905" s="34"/>
      <c r="Y905" s="34"/>
    </row>
    <row r="906">
      <c r="N906" s="2"/>
      <c r="R906" s="4"/>
      <c r="S906" s="4"/>
      <c r="V906" s="4"/>
      <c r="W906" s="2"/>
      <c r="X906" s="34"/>
      <c r="Y906" s="34"/>
    </row>
    <row r="907">
      <c r="N907" s="2"/>
      <c r="R907" s="4"/>
      <c r="S907" s="4"/>
      <c r="V907" s="4"/>
      <c r="W907" s="2"/>
      <c r="X907" s="34"/>
      <c r="Y907" s="34"/>
    </row>
    <row r="908">
      <c r="N908" s="2"/>
      <c r="R908" s="4"/>
      <c r="S908" s="4"/>
      <c r="V908" s="4"/>
      <c r="W908" s="2"/>
      <c r="X908" s="34"/>
      <c r="Y908" s="34"/>
    </row>
    <row r="909">
      <c r="N909" s="2"/>
      <c r="R909" s="4"/>
      <c r="S909" s="4"/>
      <c r="V909" s="4"/>
      <c r="W909" s="2"/>
      <c r="X909" s="34"/>
      <c r="Y909" s="34"/>
    </row>
    <row r="910">
      <c r="N910" s="2"/>
      <c r="R910" s="4"/>
      <c r="S910" s="4"/>
      <c r="V910" s="4"/>
      <c r="W910" s="2"/>
      <c r="X910" s="34"/>
      <c r="Y910" s="34"/>
    </row>
    <row r="911">
      <c r="N911" s="2"/>
      <c r="R911" s="4"/>
      <c r="S911" s="4"/>
      <c r="V911" s="4"/>
      <c r="W911" s="2"/>
      <c r="X911" s="34"/>
      <c r="Y911" s="34"/>
    </row>
    <row r="912">
      <c r="N912" s="2"/>
      <c r="R912" s="4"/>
      <c r="S912" s="4"/>
      <c r="V912" s="4"/>
      <c r="W912" s="2"/>
      <c r="X912" s="34"/>
      <c r="Y912" s="34"/>
    </row>
    <row r="913">
      <c r="N913" s="2"/>
      <c r="R913" s="4"/>
      <c r="S913" s="4"/>
      <c r="V913" s="4"/>
      <c r="W913" s="2"/>
      <c r="X913" s="34"/>
      <c r="Y913" s="34"/>
    </row>
    <row r="914">
      <c r="N914" s="2"/>
      <c r="R914" s="4"/>
      <c r="S914" s="4"/>
      <c r="V914" s="4"/>
      <c r="W914" s="2"/>
      <c r="X914" s="34"/>
      <c r="Y914" s="34"/>
    </row>
    <row r="915">
      <c r="N915" s="2"/>
      <c r="R915" s="4"/>
      <c r="S915" s="4"/>
      <c r="V915" s="4"/>
      <c r="W915" s="2"/>
      <c r="X915" s="34"/>
      <c r="Y915" s="34"/>
    </row>
    <row r="916">
      <c r="N916" s="2"/>
      <c r="R916" s="4"/>
      <c r="S916" s="4"/>
      <c r="V916" s="4"/>
      <c r="W916" s="2"/>
      <c r="X916" s="34"/>
      <c r="Y916" s="34"/>
    </row>
    <row r="917">
      <c r="N917" s="2"/>
      <c r="R917" s="4"/>
      <c r="S917" s="4"/>
      <c r="V917" s="4"/>
      <c r="W917" s="2"/>
      <c r="X917" s="34"/>
      <c r="Y917" s="34"/>
    </row>
    <row r="918">
      <c r="N918" s="2"/>
      <c r="R918" s="4"/>
      <c r="S918" s="4"/>
      <c r="V918" s="4"/>
      <c r="W918" s="2"/>
      <c r="X918" s="34"/>
      <c r="Y918" s="34"/>
    </row>
    <row r="919">
      <c r="N919" s="2"/>
      <c r="R919" s="4"/>
      <c r="S919" s="4"/>
      <c r="V919" s="4"/>
      <c r="W919" s="2"/>
      <c r="X919" s="34"/>
      <c r="Y919" s="34"/>
    </row>
    <row r="920">
      <c r="N920" s="2"/>
      <c r="R920" s="4"/>
      <c r="S920" s="4"/>
      <c r="V920" s="4"/>
      <c r="W920" s="2"/>
      <c r="X920" s="34"/>
      <c r="Y920" s="34"/>
    </row>
    <row r="921">
      <c r="N921" s="2"/>
      <c r="R921" s="4"/>
      <c r="S921" s="4"/>
      <c r="V921" s="4"/>
      <c r="W921" s="2"/>
      <c r="X921" s="34"/>
      <c r="Y921" s="34"/>
    </row>
    <row r="922">
      <c r="N922" s="2"/>
      <c r="R922" s="4"/>
      <c r="S922" s="4"/>
      <c r="V922" s="4"/>
      <c r="W922" s="2"/>
      <c r="X922" s="34"/>
      <c r="Y922" s="34"/>
    </row>
    <row r="923">
      <c r="N923" s="2"/>
      <c r="R923" s="4"/>
      <c r="S923" s="4"/>
      <c r="V923" s="4"/>
      <c r="W923" s="2"/>
      <c r="X923" s="34"/>
      <c r="Y923" s="34"/>
    </row>
    <row r="924">
      <c r="N924" s="2"/>
      <c r="R924" s="4"/>
      <c r="S924" s="4"/>
      <c r="V924" s="4"/>
      <c r="W924" s="2"/>
      <c r="X924" s="34"/>
      <c r="Y924" s="34"/>
    </row>
    <row r="925">
      <c r="N925" s="2"/>
      <c r="R925" s="4"/>
      <c r="S925" s="4"/>
      <c r="V925" s="4"/>
      <c r="W925" s="2"/>
      <c r="X925" s="34"/>
      <c r="Y925" s="34"/>
    </row>
    <row r="926">
      <c r="N926" s="2"/>
      <c r="R926" s="4"/>
      <c r="S926" s="4"/>
      <c r="V926" s="4"/>
      <c r="W926" s="2"/>
      <c r="X926" s="34"/>
      <c r="Y926" s="34"/>
    </row>
    <row r="927">
      <c r="N927" s="2"/>
      <c r="R927" s="4"/>
      <c r="S927" s="4"/>
      <c r="V927" s="4"/>
      <c r="W927" s="2"/>
      <c r="X927" s="34"/>
      <c r="Y927" s="34"/>
    </row>
    <row r="928">
      <c r="N928" s="2"/>
      <c r="R928" s="4"/>
      <c r="S928" s="4"/>
      <c r="V928" s="4"/>
      <c r="W928" s="2"/>
      <c r="X928" s="34"/>
      <c r="Y928" s="34"/>
    </row>
    <row r="929">
      <c r="N929" s="2"/>
      <c r="R929" s="4"/>
      <c r="S929" s="4"/>
      <c r="V929" s="4"/>
      <c r="W929" s="2"/>
      <c r="X929" s="34"/>
      <c r="Y929" s="34"/>
    </row>
    <row r="930">
      <c r="N930" s="2"/>
      <c r="R930" s="4"/>
      <c r="S930" s="4"/>
      <c r="V930" s="4"/>
      <c r="W930" s="2"/>
      <c r="X930" s="34"/>
      <c r="Y930" s="34"/>
    </row>
    <row r="931">
      <c r="N931" s="2"/>
      <c r="R931" s="4"/>
      <c r="S931" s="4"/>
      <c r="V931" s="4"/>
      <c r="W931" s="2"/>
      <c r="X931" s="34"/>
      <c r="Y931" s="34"/>
    </row>
    <row r="932">
      <c r="N932" s="2"/>
      <c r="R932" s="4"/>
      <c r="S932" s="4"/>
      <c r="V932" s="4"/>
      <c r="W932" s="2"/>
      <c r="X932" s="34"/>
      <c r="Y932" s="34"/>
    </row>
    <row r="933">
      <c r="N933" s="2"/>
      <c r="R933" s="4"/>
      <c r="S933" s="4"/>
      <c r="V933" s="4"/>
      <c r="W933" s="2"/>
      <c r="X933" s="34"/>
      <c r="Y933" s="34"/>
    </row>
    <row r="934">
      <c r="N934" s="2"/>
      <c r="R934" s="4"/>
      <c r="S934" s="4"/>
      <c r="V934" s="4"/>
      <c r="W934" s="2"/>
      <c r="X934" s="34"/>
      <c r="Y934" s="34"/>
    </row>
    <row r="935">
      <c r="N935" s="2"/>
      <c r="R935" s="4"/>
      <c r="S935" s="4"/>
      <c r="V935" s="4"/>
      <c r="W935" s="2"/>
      <c r="X935" s="34"/>
      <c r="Y935" s="34"/>
    </row>
    <row r="936">
      <c r="N936" s="2"/>
      <c r="R936" s="4"/>
      <c r="S936" s="4"/>
      <c r="V936" s="4"/>
      <c r="W936" s="2"/>
      <c r="X936" s="34"/>
      <c r="Y936" s="34"/>
    </row>
    <row r="937">
      <c r="N937" s="2"/>
      <c r="R937" s="4"/>
      <c r="S937" s="4"/>
      <c r="V937" s="4"/>
      <c r="W937" s="2"/>
      <c r="X937" s="34"/>
      <c r="Y937" s="34"/>
    </row>
    <row r="938">
      <c r="N938" s="2"/>
      <c r="R938" s="4"/>
      <c r="S938" s="4"/>
      <c r="V938" s="4"/>
      <c r="W938" s="2"/>
      <c r="X938" s="34"/>
      <c r="Y938" s="34"/>
    </row>
    <row r="939">
      <c r="N939" s="2"/>
      <c r="R939" s="4"/>
      <c r="S939" s="4"/>
      <c r="V939" s="4"/>
      <c r="W939" s="2"/>
      <c r="X939" s="34"/>
      <c r="Y939" s="34"/>
    </row>
    <row r="940">
      <c r="N940" s="2"/>
      <c r="R940" s="4"/>
      <c r="S940" s="4"/>
      <c r="V940" s="4"/>
      <c r="W940" s="2"/>
      <c r="X940" s="34"/>
      <c r="Y940" s="34"/>
    </row>
    <row r="941">
      <c r="N941" s="2"/>
      <c r="R941" s="4"/>
      <c r="S941" s="4"/>
      <c r="V941" s="4"/>
      <c r="W941" s="2"/>
      <c r="X941" s="34"/>
      <c r="Y941" s="34"/>
    </row>
    <row r="942">
      <c r="N942" s="2"/>
      <c r="R942" s="4"/>
      <c r="S942" s="4"/>
      <c r="V942" s="4"/>
      <c r="W942" s="2"/>
      <c r="X942" s="34"/>
      <c r="Y942" s="34"/>
    </row>
    <row r="943">
      <c r="N943" s="2"/>
      <c r="R943" s="4"/>
      <c r="S943" s="4"/>
      <c r="V943" s="4"/>
      <c r="W943" s="2"/>
      <c r="X943" s="34"/>
      <c r="Y943" s="34"/>
    </row>
    <row r="944">
      <c r="N944" s="2"/>
      <c r="R944" s="4"/>
      <c r="S944" s="4"/>
      <c r="V944" s="4"/>
      <c r="W944" s="2"/>
      <c r="X944" s="34"/>
      <c r="Y944" s="34"/>
    </row>
    <row r="945">
      <c r="N945" s="2"/>
      <c r="R945" s="4"/>
      <c r="S945" s="4"/>
      <c r="V945" s="4"/>
      <c r="W945" s="2"/>
      <c r="X945" s="34"/>
      <c r="Y945" s="34"/>
    </row>
    <row r="946">
      <c r="N946" s="2"/>
      <c r="R946" s="4"/>
      <c r="S946" s="4"/>
      <c r="V946" s="4"/>
      <c r="W946" s="2"/>
      <c r="X946" s="34"/>
      <c r="Y946" s="34"/>
    </row>
    <row r="947">
      <c r="N947" s="2"/>
      <c r="R947" s="4"/>
      <c r="S947" s="4"/>
      <c r="V947" s="4"/>
      <c r="W947" s="2"/>
      <c r="X947" s="34"/>
      <c r="Y947" s="34"/>
    </row>
    <row r="948">
      <c r="N948" s="2"/>
      <c r="R948" s="4"/>
      <c r="S948" s="4"/>
      <c r="V948" s="4"/>
      <c r="W948" s="2"/>
      <c r="X948" s="34"/>
      <c r="Y948" s="34"/>
    </row>
    <row r="949">
      <c r="N949" s="2"/>
      <c r="R949" s="4"/>
      <c r="S949" s="4"/>
      <c r="V949" s="4"/>
      <c r="W949" s="2"/>
      <c r="X949" s="34"/>
      <c r="Y949" s="34"/>
    </row>
    <row r="950">
      <c r="N950" s="2"/>
      <c r="R950" s="4"/>
      <c r="S950" s="4"/>
      <c r="V950" s="4"/>
      <c r="W950" s="2"/>
      <c r="X950" s="34"/>
      <c r="Y950" s="34"/>
    </row>
    <row r="951">
      <c r="N951" s="2"/>
      <c r="R951" s="4"/>
      <c r="S951" s="4"/>
      <c r="V951" s="4"/>
      <c r="W951" s="2"/>
      <c r="X951" s="34"/>
      <c r="Y951" s="34"/>
    </row>
    <row r="952">
      <c r="N952" s="2"/>
      <c r="R952" s="4"/>
      <c r="S952" s="4"/>
      <c r="V952" s="4"/>
      <c r="W952" s="2"/>
      <c r="X952" s="34"/>
      <c r="Y952" s="34"/>
    </row>
    <row r="953">
      <c r="N953" s="2"/>
      <c r="R953" s="4"/>
      <c r="S953" s="4"/>
      <c r="V953" s="4"/>
      <c r="W953" s="2"/>
      <c r="X953" s="34"/>
      <c r="Y953" s="34"/>
    </row>
    <row r="954">
      <c r="N954" s="2"/>
      <c r="R954" s="4"/>
      <c r="S954" s="4"/>
      <c r="V954" s="4"/>
      <c r="W954" s="2"/>
      <c r="X954" s="34"/>
      <c r="Y954" s="34"/>
    </row>
    <row r="955">
      <c r="N955" s="2"/>
      <c r="R955" s="4"/>
      <c r="S955" s="4"/>
      <c r="V955" s="4"/>
      <c r="W955" s="2"/>
      <c r="X955" s="34"/>
      <c r="Y955" s="34"/>
    </row>
    <row r="956">
      <c r="N956" s="2"/>
      <c r="R956" s="4"/>
      <c r="S956" s="4"/>
      <c r="V956" s="4"/>
      <c r="W956" s="2"/>
      <c r="X956" s="34"/>
      <c r="Y956" s="34"/>
    </row>
    <row r="957">
      <c r="N957" s="2"/>
      <c r="R957" s="4"/>
      <c r="S957" s="4"/>
      <c r="V957" s="4"/>
      <c r="W957" s="2"/>
      <c r="X957" s="34"/>
      <c r="Y957" s="34"/>
    </row>
    <row r="958">
      <c r="N958" s="2"/>
      <c r="R958" s="4"/>
      <c r="S958" s="4"/>
      <c r="V958" s="4"/>
      <c r="W958" s="2"/>
      <c r="X958" s="34"/>
      <c r="Y958" s="34"/>
    </row>
    <row r="959">
      <c r="N959" s="2"/>
      <c r="R959" s="4"/>
      <c r="S959" s="4"/>
      <c r="V959" s="4"/>
      <c r="W959" s="2"/>
      <c r="X959" s="34"/>
      <c r="Y959" s="34"/>
    </row>
    <row r="960">
      <c r="N960" s="2"/>
      <c r="R960" s="4"/>
      <c r="S960" s="4"/>
      <c r="V960" s="4"/>
      <c r="W960" s="2"/>
      <c r="X960" s="34"/>
      <c r="Y960" s="34"/>
    </row>
    <row r="961">
      <c r="N961" s="2"/>
      <c r="R961" s="4"/>
      <c r="S961" s="4"/>
      <c r="V961" s="4"/>
      <c r="W961" s="2"/>
      <c r="X961" s="34"/>
      <c r="Y961" s="34"/>
    </row>
    <row r="962">
      <c r="N962" s="2"/>
      <c r="R962" s="4"/>
      <c r="S962" s="4"/>
      <c r="V962" s="4"/>
      <c r="W962" s="2"/>
      <c r="X962" s="34"/>
      <c r="Y962" s="34"/>
    </row>
    <row r="963">
      <c r="N963" s="2"/>
      <c r="R963" s="4"/>
      <c r="S963" s="4"/>
      <c r="V963" s="4"/>
      <c r="W963" s="2"/>
      <c r="X963" s="34"/>
      <c r="Y963" s="34"/>
    </row>
    <row r="964">
      <c r="N964" s="2"/>
      <c r="R964" s="4"/>
      <c r="S964" s="4"/>
      <c r="V964" s="4"/>
      <c r="W964" s="2"/>
      <c r="X964" s="34"/>
      <c r="Y964" s="34"/>
    </row>
    <row r="965">
      <c r="N965" s="2"/>
      <c r="R965" s="4"/>
      <c r="S965" s="4"/>
      <c r="V965" s="4"/>
      <c r="W965" s="2"/>
      <c r="X965" s="34"/>
      <c r="Y965" s="34"/>
    </row>
    <row r="966">
      <c r="N966" s="2"/>
      <c r="R966" s="4"/>
      <c r="S966" s="4"/>
      <c r="V966" s="4"/>
      <c r="W966" s="2"/>
      <c r="X966" s="34"/>
      <c r="Y966" s="34"/>
    </row>
    <row r="967">
      <c r="N967" s="2"/>
      <c r="R967" s="4"/>
      <c r="S967" s="4"/>
      <c r="V967" s="4"/>
      <c r="W967" s="2"/>
      <c r="X967" s="34"/>
      <c r="Y967" s="34"/>
    </row>
    <row r="968">
      <c r="N968" s="2"/>
      <c r="R968" s="4"/>
      <c r="S968" s="4"/>
      <c r="V968" s="4"/>
      <c r="W968" s="2"/>
      <c r="X968" s="34"/>
      <c r="Y968" s="34"/>
    </row>
    <row r="969">
      <c r="N969" s="2"/>
      <c r="R969" s="4"/>
      <c r="S969" s="4"/>
      <c r="V969" s="4"/>
      <c r="W969" s="2"/>
      <c r="X969" s="34"/>
      <c r="Y969" s="34"/>
    </row>
    <row r="970">
      <c r="N970" s="2"/>
      <c r="R970" s="4"/>
      <c r="S970" s="4"/>
      <c r="V970" s="4"/>
      <c r="W970" s="2"/>
      <c r="X970" s="34"/>
      <c r="Y970" s="34"/>
    </row>
    <row r="971">
      <c r="N971" s="2"/>
      <c r="R971" s="4"/>
      <c r="S971" s="4"/>
      <c r="V971" s="4"/>
      <c r="W971" s="2"/>
      <c r="X971" s="34"/>
      <c r="Y971" s="34"/>
    </row>
    <row r="972">
      <c r="N972" s="2"/>
      <c r="R972" s="4"/>
      <c r="S972" s="4"/>
      <c r="V972" s="4"/>
      <c r="W972" s="2"/>
      <c r="X972" s="34"/>
      <c r="Y972" s="34"/>
    </row>
    <row r="973">
      <c r="N973" s="2"/>
      <c r="R973" s="4"/>
      <c r="S973" s="4"/>
      <c r="V973" s="4"/>
      <c r="W973" s="2"/>
      <c r="X973" s="34"/>
      <c r="Y973" s="34"/>
    </row>
    <row r="974">
      <c r="N974" s="2"/>
      <c r="R974" s="4"/>
      <c r="S974" s="4"/>
      <c r="V974" s="4"/>
      <c r="W974" s="2"/>
      <c r="X974" s="34"/>
      <c r="Y974" s="34"/>
    </row>
    <row r="975">
      <c r="N975" s="2"/>
      <c r="R975" s="4"/>
      <c r="S975" s="4"/>
      <c r="V975" s="4"/>
      <c r="W975" s="2"/>
      <c r="X975" s="34"/>
      <c r="Y975" s="34"/>
    </row>
    <row r="976">
      <c r="N976" s="2"/>
      <c r="R976" s="4"/>
      <c r="S976" s="4"/>
      <c r="V976" s="4"/>
      <c r="W976" s="2"/>
      <c r="X976" s="34"/>
      <c r="Y976" s="34"/>
    </row>
    <row r="977">
      <c r="N977" s="2"/>
      <c r="R977" s="4"/>
      <c r="S977" s="4"/>
      <c r="V977" s="4"/>
      <c r="W977" s="2"/>
      <c r="X977" s="34"/>
      <c r="Y977" s="34"/>
    </row>
    <row r="978">
      <c r="N978" s="2"/>
      <c r="R978" s="4"/>
      <c r="S978" s="4"/>
      <c r="V978" s="4"/>
      <c r="W978" s="2"/>
      <c r="X978" s="34"/>
      <c r="Y978" s="34"/>
    </row>
    <row r="979">
      <c r="N979" s="2"/>
      <c r="R979" s="4"/>
      <c r="S979" s="4"/>
      <c r="V979" s="4"/>
      <c r="W979" s="2"/>
      <c r="X979" s="34"/>
      <c r="Y979" s="34"/>
    </row>
    <row r="980">
      <c r="N980" s="2"/>
      <c r="R980" s="4"/>
      <c r="S980" s="4"/>
      <c r="V980" s="4"/>
      <c r="W980" s="2"/>
      <c r="X980" s="34"/>
      <c r="Y980" s="34"/>
    </row>
    <row r="981">
      <c r="N981" s="2"/>
      <c r="R981" s="4"/>
      <c r="S981" s="4"/>
      <c r="V981" s="4"/>
      <c r="W981" s="2"/>
      <c r="X981" s="34"/>
      <c r="Y981" s="34"/>
    </row>
    <row r="982">
      <c r="N982" s="2"/>
      <c r="R982" s="4"/>
      <c r="S982" s="4"/>
      <c r="V982" s="4"/>
      <c r="W982" s="2"/>
      <c r="X982" s="34"/>
      <c r="Y982" s="34"/>
    </row>
    <row r="983">
      <c r="N983" s="2"/>
      <c r="R983" s="4"/>
      <c r="S983" s="4"/>
      <c r="V983" s="4"/>
      <c r="W983" s="2"/>
      <c r="X983" s="34"/>
      <c r="Y983" s="34"/>
    </row>
    <row r="984">
      <c r="N984" s="2"/>
      <c r="R984" s="4"/>
      <c r="S984" s="4"/>
      <c r="V984" s="4"/>
      <c r="W984" s="2"/>
      <c r="X984" s="34"/>
      <c r="Y984" s="34"/>
    </row>
    <row r="985">
      <c r="N985" s="2"/>
      <c r="R985" s="4"/>
      <c r="S985" s="4"/>
      <c r="V985" s="4"/>
      <c r="W985" s="2"/>
      <c r="X985" s="34"/>
      <c r="Y985" s="34"/>
    </row>
    <row r="986">
      <c r="N986" s="2"/>
      <c r="R986" s="4"/>
      <c r="S986" s="4"/>
      <c r="V986" s="4"/>
      <c r="W986" s="2"/>
      <c r="X986" s="34"/>
      <c r="Y986" s="34"/>
    </row>
    <row r="987">
      <c r="N987" s="2"/>
      <c r="R987" s="4"/>
      <c r="S987" s="4"/>
      <c r="V987" s="4"/>
      <c r="W987" s="2"/>
      <c r="X987" s="34"/>
      <c r="Y987" s="34"/>
    </row>
    <row r="988">
      <c r="N988" s="2"/>
      <c r="R988" s="4"/>
      <c r="S988" s="4"/>
      <c r="V988" s="4"/>
      <c r="W988" s="2"/>
      <c r="X988" s="34"/>
      <c r="Y988" s="34"/>
    </row>
    <row r="989">
      <c r="N989" s="2"/>
      <c r="R989" s="4"/>
      <c r="S989" s="4"/>
      <c r="V989" s="4"/>
      <c r="W989" s="2"/>
      <c r="X989" s="34"/>
      <c r="Y989" s="34"/>
    </row>
    <row r="990">
      <c r="N990" s="2"/>
      <c r="R990" s="4"/>
      <c r="S990" s="4"/>
      <c r="V990" s="4"/>
      <c r="W990" s="2"/>
      <c r="X990" s="34"/>
      <c r="Y990" s="34"/>
    </row>
    <row r="991">
      <c r="N991" s="2"/>
      <c r="R991" s="4"/>
      <c r="S991" s="4"/>
      <c r="V991" s="4"/>
      <c r="W991" s="2"/>
      <c r="X991" s="34"/>
      <c r="Y991" s="34"/>
    </row>
    <row r="992">
      <c r="N992" s="2"/>
      <c r="R992" s="4"/>
      <c r="S992" s="4"/>
      <c r="V992" s="4"/>
      <c r="W992" s="2"/>
      <c r="X992" s="34"/>
      <c r="Y992" s="34"/>
    </row>
    <row r="993">
      <c r="N993" s="2"/>
      <c r="R993" s="4"/>
      <c r="S993" s="4"/>
      <c r="V993" s="4"/>
      <c r="W993" s="2"/>
      <c r="X993" s="34"/>
      <c r="Y993" s="34"/>
    </row>
    <row r="994">
      <c r="N994" s="2"/>
      <c r="R994" s="4"/>
      <c r="S994" s="4"/>
      <c r="V994" s="4"/>
      <c r="W994" s="2"/>
      <c r="X994" s="34"/>
      <c r="Y994" s="34"/>
    </row>
    <row r="995">
      <c r="N995" s="2"/>
      <c r="R995" s="4"/>
      <c r="S995" s="4"/>
      <c r="V995" s="4"/>
      <c r="W995" s="2"/>
      <c r="X995" s="34"/>
      <c r="Y995" s="34"/>
    </row>
    <row r="996">
      <c r="N996" s="2"/>
      <c r="R996" s="4"/>
      <c r="S996" s="4"/>
      <c r="V996" s="4"/>
      <c r="W996" s="2"/>
      <c r="X996" s="34"/>
      <c r="Y996" s="34"/>
    </row>
    <row r="997">
      <c r="N997" s="2"/>
      <c r="R997" s="4"/>
      <c r="S997" s="4"/>
      <c r="V997" s="4"/>
      <c r="W997" s="2"/>
      <c r="X997" s="34"/>
      <c r="Y997" s="34"/>
    </row>
    <row r="998">
      <c r="N998" s="2"/>
      <c r="R998" s="4"/>
      <c r="S998" s="4"/>
      <c r="V998" s="4"/>
      <c r="W998" s="2"/>
      <c r="X998" s="34"/>
      <c r="Y998" s="34"/>
    </row>
    <row r="999">
      <c r="N999" s="2"/>
      <c r="R999" s="4"/>
      <c r="S999" s="4"/>
      <c r="V999" s="4"/>
      <c r="W999" s="2"/>
      <c r="X999" s="34"/>
      <c r="Y999" s="34"/>
    </row>
    <row r="1000">
      <c r="N1000" s="2"/>
      <c r="R1000" s="4"/>
      <c r="S1000" s="4"/>
      <c r="V1000" s="4"/>
      <c r="W1000" s="2"/>
      <c r="X1000" s="34"/>
      <c r="Y1000" s="34"/>
    </row>
  </sheetData>
  <dataValidations>
    <dataValidation type="list" allowBlank="1" showErrorMessage="1" sqref="E3:E4">
      <formula1>"Governative,Corporate"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4" width="31.88"/>
    <col customWidth="1" min="5" max="5" width="35.0"/>
    <col customWidth="1" min="6" max="6" width="36.25"/>
    <col customWidth="1" min="7" max="7" width="39.13"/>
    <col customWidth="1" min="8" max="8" width="26.88"/>
    <col customWidth="1" min="9" max="9" width="28.88"/>
    <col customWidth="1" min="10" max="10" width="31.5"/>
    <col customWidth="1" min="11" max="11" width="30.75"/>
  </cols>
  <sheetData>
    <row r="2">
      <c r="B2" s="36" t="s">
        <v>51</v>
      </c>
      <c r="D2" s="36" t="s">
        <v>52</v>
      </c>
      <c r="F2" s="37" t="s">
        <v>4</v>
      </c>
      <c r="G2" s="38" t="s">
        <v>53</v>
      </c>
      <c r="H2" s="38" t="s">
        <v>54</v>
      </c>
      <c r="I2" s="35"/>
    </row>
    <row r="3">
      <c r="B3" s="39">
        <f>SUM(Bond!R:R)</f>
        <v>18880</v>
      </c>
      <c r="D3" s="40">
        <f>SUMPRODUCT(Bond!S:S,Bond!X:X)</f>
        <v>0.03892372873</v>
      </c>
      <c r="F3" s="11" t="s">
        <v>35</v>
      </c>
      <c r="G3" s="23">
        <f>COUNTIF(Bond!E:E,PortfolioAnalysis!F3)</f>
        <v>2</v>
      </c>
      <c r="H3" s="41">
        <f t="shared" ref="H3:H4" si="1">IFERROR(G3/SUM($G$3:$G$4))</f>
        <v>1</v>
      </c>
    </row>
    <row r="4">
      <c r="D4" s="2"/>
      <c r="F4" s="11" t="s">
        <v>55</v>
      </c>
      <c r="G4" s="23">
        <f>COUNTIF(Bond!E:E,PortfolioAnalysis!F4)</f>
        <v>0</v>
      </c>
      <c r="H4" s="41">
        <f t="shared" si="1"/>
        <v>0</v>
      </c>
    </row>
    <row r="6">
      <c r="B6" s="36" t="s">
        <v>56</v>
      </c>
      <c r="D6" s="36" t="s">
        <v>57</v>
      </c>
      <c r="F6" s="42" t="s">
        <v>58</v>
      </c>
      <c r="G6" s="43" t="s">
        <v>59</v>
      </c>
      <c r="H6" s="43" t="s">
        <v>54</v>
      </c>
    </row>
    <row r="7">
      <c r="B7" s="23">
        <f>SUM(G3:G4)</f>
        <v>2</v>
      </c>
      <c r="D7" s="44">
        <f>SUMPRODUCT(Bond!S:S,Bond!Y:Y)</f>
        <v>20.00780367</v>
      </c>
      <c r="F7" s="45">
        <f>IFERROR(__xludf.DUMMYFUNCTION("SORT(UNIQUE(FILTER(Bond!M3:M1000, Bond!M3:M1000 &lt;&gt; """")), 1, TRUE)"),49369.0)</f>
        <v>49369</v>
      </c>
      <c r="G7" s="46">
        <f>IF(ISBLANK(F7),"",COUNTIF(Bond!M:M,F7))</f>
        <v>1</v>
      </c>
      <c r="H7" s="41">
        <f t="shared" ref="H7:H10" si="2">IFERROR(G7/SUM($G$7:$G$10))</f>
        <v>0.5</v>
      </c>
    </row>
    <row r="8">
      <c r="F8" s="47">
        <f>IFERROR(__xludf.DUMMYFUNCTION("""COMPUTED_VALUE"""),55944.0)</f>
        <v>55944</v>
      </c>
      <c r="G8" s="46">
        <f>IF(ISBLANK(F8),"",COUNTIF(Bond!M:M,F8))</f>
        <v>1</v>
      </c>
      <c r="H8" s="41">
        <f t="shared" si="2"/>
        <v>0.5</v>
      </c>
    </row>
    <row r="9">
      <c r="F9" s="23"/>
      <c r="G9" s="46" t="str">
        <f>IF(ISBLANK(F9),"",COUNTIF(Bond!M:M,F9))</f>
        <v/>
      </c>
      <c r="H9" s="41">
        <f t="shared" si="2"/>
        <v>0</v>
      </c>
      <c r="K9" s="48"/>
    </row>
    <row r="10">
      <c r="B10" s="36" t="s">
        <v>60</v>
      </c>
      <c r="C10" s="49"/>
      <c r="D10" s="36" t="s">
        <v>9</v>
      </c>
      <c r="E10" s="35"/>
      <c r="F10" s="23"/>
      <c r="G10" s="46" t="str">
        <f>IF(ISBLANK(F10),"",COUNTIF(Bond!M:M,F10))</f>
        <v/>
      </c>
      <c r="H10" s="41">
        <f t="shared" si="2"/>
        <v>0</v>
      </c>
    </row>
    <row r="11">
      <c r="B11" s="50" t="s">
        <v>61</v>
      </c>
      <c r="C11" s="23" t="str">
        <f>IF(COUNTIF(Bond!J:J,PortfolioAnalysis!B11)=0,"",COUNTIF(Bond!J:J,PortfolioAnalysis!B11))</f>
        <v/>
      </c>
      <c r="D11" s="41">
        <f t="shared" ref="D11:D31" si="3">IF(ISBLANK(C11),"",C11/SUM($C$11:$C$31))</f>
        <v>0</v>
      </c>
    </row>
    <row r="12">
      <c r="B12" s="50" t="s">
        <v>62</v>
      </c>
      <c r="C12" s="23" t="str">
        <f>IF(COUNTIF(Bond!J:J,PortfolioAnalysis!B12)=0,"",COUNTIF(Bond!J:J,PortfolioAnalysis!B12))</f>
        <v/>
      </c>
      <c r="D12" s="41">
        <f t="shared" si="3"/>
        <v>0</v>
      </c>
      <c r="F12" s="42" t="s">
        <v>5</v>
      </c>
      <c r="G12" s="43" t="s">
        <v>63</v>
      </c>
      <c r="H12" s="43" t="s">
        <v>64</v>
      </c>
      <c r="I12" s="43" t="s">
        <v>54</v>
      </c>
    </row>
    <row r="13">
      <c r="B13" s="50" t="s">
        <v>65</v>
      </c>
      <c r="C13" s="23" t="str">
        <f>IF(COUNTIF(Bond!J:J,PortfolioAnalysis!B13)=0,"",COUNTIF(Bond!J:J,PortfolioAnalysis!B13))</f>
        <v/>
      </c>
      <c r="D13" s="41">
        <f t="shared" si="3"/>
        <v>0</v>
      </c>
      <c r="F13" s="51" t="str">
        <f>IFERROR(__xludf.DUMMYFUNCTION("SORT(UNIQUE(FILTER(Bond!F3:F1000, Bond!F3:F1000 &lt;&gt; """")), 1, TRUE)"),"Italia")</f>
        <v>Italia</v>
      </c>
      <c r="G13" s="52">
        <f>IF(ISBLANK(F13), "", SUMIF(Bond!F:F, F13, Bond!R:R))
</f>
        <v>18880</v>
      </c>
      <c r="H13" s="46">
        <f>IF(ISBLANK(F13),"",COUNTIF(Bond!F:F,F13))</f>
        <v>2</v>
      </c>
      <c r="I13" s="40">
        <f t="shared" ref="I13:I15" si="4">IFERROR(G13/$B$3)</f>
        <v>1</v>
      </c>
    </row>
    <row r="14">
      <c r="B14" s="50" t="s">
        <v>66</v>
      </c>
      <c r="C14" s="23" t="str">
        <f>IF(COUNTIF(Bond!J:J,PortfolioAnalysis!B14)=0,"",COUNTIF(Bond!J:J,PortfolioAnalysis!B14))</f>
        <v/>
      </c>
      <c r="D14" s="41">
        <f t="shared" si="3"/>
        <v>0</v>
      </c>
      <c r="F14" s="51"/>
      <c r="G14" s="52" t="str">
        <f>IF(ISBLANK(F14), "", SUMIF(Bond!F:F, F14, Bond!R:R))
</f>
        <v/>
      </c>
      <c r="H14" s="46" t="str">
        <f>IF(ISBLANK(F14),"",COUNTIF(Bond!F:F,F14))</f>
        <v/>
      </c>
      <c r="I14" s="40">
        <f t="shared" si="4"/>
        <v>0</v>
      </c>
      <c r="J14" s="53"/>
    </row>
    <row r="15">
      <c r="B15" s="50" t="s">
        <v>67</v>
      </c>
      <c r="C15" s="23" t="str">
        <f>IF(COUNTIF(Bond!J:J,PortfolioAnalysis!B15)=0,"",COUNTIF(Bond!J:J,PortfolioAnalysis!B15))</f>
        <v/>
      </c>
      <c r="D15" s="41">
        <f t="shared" si="3"/>
        <v>0</v>
      </c>
      <c r="F15" s="51"/>
      <c r="G15" s="52" t="str">
        <f>IF(ISBLANK(F15), "", SUMIF(Bond!F:F, F15, Bond!R:R))
</f>
        <v/>
      </c>
      <c r="H15" s="46" t="str">
        <f>IF(ISBLANK(F15),"",COUNTIF(Bond!F:F,F15))</f>
        <v/>
      </c>
      <c r="I15" s="40">
        <f t="shared" si="4"/>
        <v>0</v>
      </c>
      <c r="J15" s="53"/>
    </row>
    <row r="16">
      <c r="B16" s="50" t="s">
        <v>68</v>
      </c>
      <c r="C16" s="23" t="str">
        <f>IF(COUNTIF(Bond!J:J,PortfolioAnalysis!B16)=0,"",COUNTIF(Bond!J:J,PortfolioAnalysis!B16))</f>
        <v/>
      </c>
      <c r="D16" s="41">
        <f t="shared" si="3"/>
        <v>0</v>
      </c>
    </row>
    <row r="17">
      <c r="B17" s="50" t="s">
        <v>69</v>
      </c>
      <c r="C17" s="23" t="str">
        <f>IF(COUNTIF(Bond!J:J,PortfolioAnalysis!B17)=0,"",COUNTIF(Bond!J:J,PortfolioAnalysis!B17))</f>
        <v/>
      </c>
      <c r="D17" s="41">
        <f t="shared" si="3"/>
        <v>0</v>
      </c>
      <c r="F17" s="5"/>
    </row>
    <row r="18">
      <c r="B18" s="50" t="s">
        <v>70</v>
      </c>
      <c r="C18" s="23" t="str">
        <f>IF(COUNTIF(Bond!J:J,PortfolioAnalysis!B18)=0,"",COUNTIF(Bond!J:J,PortfolioAnalysis!B18))</f>
        <v/>
      </c>
      <c r="D18" s="41">
        <f t="shared" si="3"/>
        <v>0</v>
      </c>
    </row>
    <row r="19">
      <c r="B19" s="50" t="s">
        <v>71</v>
      </c>
      <c r="C19" s="23" t="str">
        <f>IF(COUNTIF(Bond!J:J,PortfolioAnalysis!B19)=0,"",COUNTIF(Bond!J:J,PortfolioAnalysis!B19))</f>
        <v/>
      </c>
      <c r="D19" s="41">
        <f t="shared" si="3"/>
        <v>0</v>
      </c>
    </row>
    <row r="20">
      <c r="B20" s="50" t="s">
        <v>40</v>
      </c>
      <c r="C20" s="23">
        <f>IF(COUNTIF(Bond!J:J,PortfolioAnalysis!B20)=0,"",COUNTIF(Bond!J:J,PortfolioAnalysis!B20))</f>
        <v>2</v>
      </c>
      <c r="D20" s="41">
        <f t="shared" si="3"/>
        <v>1</v>
      </c>
    </row>
    <row r="21">
      <c r="B21" s="50" t="s">
        <v>72</v>
      </c>
      <c r="C21" s="23" t="str">
        <f>IF(COUNTIF(Bond!J:J,PortfolioAnalysis!B21)=0,"",COUNTIF(Bond!J:J,PortfolioAnalysis!B21))</f>
        <v/>
      </c>
      <c r="D21" s="41">
        <f t="shared" si="3"/>
        <v>0</v>
      </c>
    </row>
    <row r="22">
      <c r="B22" s="50" t="s">
        <v>73</v>
      </c>
      <c r="C22" s="23" t="str">
        <f>IF(COUNTIF(Bond!J:J,PortfolioAnalysis!B22)=0,"",COUNTIF(Bond!J:J,PortfolioAnalysis!B22))</f>
        <v/>
      </c>
      <c r="D22" s="41">
        <f t="shared" si="3"/>
        <v>0</v>
      </c>
    </row>
    <row r="23">
      <c r="B23" s="50" t="s">
        <v>74</v>
      </c>
      <c r="C23" s="23" t="str">
        <f>IF(COUNTIF(Bond!J:J,PortfolioAnalysis!B23)=0,"",COUNTIF(Bond!J:J,PortfolioAnalysis!B23))</f>
        <v/>
      </c>
      <c r="D23" s="41">
        <f t="shared" si="3"/>
        <v>0</v>
      </c>
    </row>
    <row r="24">
      <c r="B24" s="50" t="s">
        <v>75</v>
      </c>
      <c r="C24" s="23" t="str">
        <f>IF(COUNTIF(Bond!J:J,PortfolioAnalysis!B24)=0,"",COUNTIF(Bond!J:J,PortfolioAnalysis!B24))</f>
        <v/>
      </c>
      <c r="D24" s="41">
        <f t="shared" si="3"/>
        <v>0</v>
      </c>
    </row>
    <row r="25">
      <c r="B25" s="50" t="s">
        <v>76</v>
      </c>
      <c r="C25" s="23" t="str">
        <f>IF(COUNTIF(Bond!J:J,PortfolioAnalysis!B25)=0,"",COUNTIF(Bond!J:J,PortfolioAnalysis!B25))</f>
        <v/>
      </c>
      <c r="D25" s="41">
        <f t="shared" si="3"/>
        <v>0</v>
      </c>
    </row>
    <row r="26">
      <c r="B26" s="50" t="s">
        <v>77</v>
      </c>
      <c r="C26" s="23" t="str">
        <f>IF(COUNTIF(Bond!J:J,PortfolioAnalysis!B26)=0,"",COUNTIF(Bond!J:J,PortfolioAnalysis!B26))</f>
        <v/>
      </c>
      <c r="D26" s="41">
        <f t="shared" si="3"/>
        <v>0</v>
      </c>
    </row>
    <row r="27">
      <c r="B27" s="50" t="s">
        <v>78</v>
      </c>
      <c r="C27" s="23" t="str">
        <f>IF(COUNTIF(Bond!J:J,PortfolioAnalysis!B27)=0,"",COUNTIF(Bond!J:J,PortfolioAnalysis!B27))</f>
        <v/>
      </c>
      <c r="D27" s="41">
        <f t="shared" si="3"/>
        <v>0</v>
      </c>
    </row>
    <row r="28">
      <c r="B28" s="50" t="s">
        <v>79</v>
      </c>
      <c r="C28" s="23" t="str">
        <f>IF(COUNTIF(Bond!J:J,PortfolioAnalysis!B28)=0,"",COUNTIF(Bond!J:J,PortfolioAnalysis!B28))</f>
        <v/>
      </c>
      <c r="D28" s="41">
        <f t="shared" si="3"/>
        <v>0</v>
      </c>
    </row>
    <row r="29">
      <c r="B29" s="50" t="s">
        <v>80</v>
      </c>
      <c r="C29" s="23" t="str">
        <f>IF(COUNTIF(Bond!J:J,PortfolioAnalysis!B29)=0,"",COUNTIF(Bond!J:J,PortfolioAnalysis!B29))</f>
        <v/>
      </c>
      <c r="D29" s="41">
        <f t="shared" si="3"/>
        <v>0</v>
      </c>
    </row>
    <row r="30">
      <c r="B30" s="50" t="s">
        <v>81</v>
      </c>
      <c r="C30" s="23" t="str">
        <f>IF(COUNTIF(Bond!J:J,PortfolioAnalysis!B30)=0,"",COUNTIF(Bond!J:J,PortfolioAnalysis!B30))</f>
        <v/>
      </c>
      <c r="D30" s="41">
        <f t="shared" si="3"/>
        <v>0</v>
      </c>
    </row>
    <row r="31">
      <c r="B31" s="50" t="s">
        <v>82</v>
      </c>
      <c r="C31" s="23" t="str">
        <f>IF(COUNTIF(Bond!J:J,PortfolioAnalysis!B31)=0,"",COUNTIF(Bond!J:J,PortfolioAnalysis!B31))</f>
        <v/>
      </c>
      <c r="D31" s="41">
        <f t="shared" si="3"/>
        <v>0</v>
      </c>
    </row>
    <row r="33">
      <c r="B33" s="3"/>
    </row>
    <row r="34">
      <c r="B34" s="23"/>
      <c r="C34" s="54" t="s">
        <v>83</v>
      </c>
      <c r="D34" s="54" t="s">
        <v>84</v>
      </c>
      <c r="E34" s="36" t="s">
        <v>85</v>
      </c>
      <c r="F34" s="36" t="s">
        <v>86</v>
      </c>
      <c r="G34" s="54" t="s">
        <v>87</v>
      </c>
    </row>
    <row r="35">
      <c r="B35" s="55" t="s">
        <v>88</v>
      </c>
      <c r="C35" s="56">
        <f>IF(ISBLANK(Bond!AB3),"",SUM(Bond!AB3:AB1000))</f>
        <v>14405.4</v>
      </c>
      <c r="D35" s="57">
        <f>IF(ISBLANK(Bond!AC3),"",SUM(Bond!AC3:AC1000))</f>
        <v>828.8</v>
      </c>
      <c r="E35" s="57">
        <f>IF(ISBLANK(Bond!AG3),"",SUM(Bond!AG3:AG1000))</f>
        <v>15234.2</v>
      </c>
      <c r="F35" s="57">
        <f>IF(ISBLANK(Bond!AF3),"",SUM(Bond!AF3:AF1000))</f>
        <v>798.46</v>
      </c>
      <c r="G35" s="58">
        <f>IF(ISBLANK(Bond!AD3),"",AVERAGE(Bond!AD3:AD1000))</f>
        <v>0.0567189291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I2" s="11" t="s">
        <v>61</v>
      </c>
      <c r="J2" s="11">
        <v>1.0</v>
      </c>
    </row>
    <row r="3">
      <c r="I3" s="11" t="s">
        <v>62</v>
      </c>
      <c r="J3" s="11">
        <v>2.0</v>
      </c>
    </row>
    <row r="4">
      <c r="I4" s="11" t="s">
        <v>65</v>
      </c>
      <c r="J4" s="11">
        <v>3.0</v>
      </c>
    </row>
    <row r="5">
      <c r="I5" s="11" t="s">
        <v>66</v>
      </c>
      <c r="J5" s="11">
        <v>4.0</v>
      </c>
    </row>
    <row r="6">
      <c r="I6" s="11" t="s">
        <v>67</v>
      </c>
      <c r="J6" s="11">
        <v>5.0</v>
      </c>
    </row>
    <row r="7">
      <c r="I7" s="11" t="s">
        <v>68</v>
      </c>
      <c r="J7" s="11">
        <v>6.0</v>
      </c>
    </row>
    <row r="8">
      <c r="I8" s="11" t="s">
        <v>69</v>
      </c>
      <c r="J8" s="11">
        <v>7.0</v>
      </c>
    </row>
    <row r="9">
      <c r="I9" s="11" t="s">
        <v>70</v>
      </c>
      <c r="J9" s="11">
        <v>8.0</v>
      </c>
    </row>
    <row r="10">
      <c r="I10" s="11" t="s">
        <v>71</v>
      </c>
      <c r="J10" s="11">
        <v>9.0</v>
      </c>
    </row>
    <row r="11">
      <c r="I11" s="11" t="s">
        <v>40</v>
      </c>
      <c r="J11" s="11">
        <v>10.0</v>
      </c>
    </row>
    <row r="12">
      <c r="I12" s="11" t="s">
        <v>72</v>
      </c>
      <c r="J12" s="11">
        <v>11.0</v>
      </c>
    </row>
    <row r="13">
      <c r="I13" s="11" t="s">
        <v>73</v>
      </c>
      <c r="J13" s="11">
        <v>12.0</v>
      </c>
    </row>
    <row r="14">
      <c r="I14" s="11" t="s">
        <v>74</v>
      </c>
      <c r="J14" s="11">
        <v>13.0</v>
      </c>
    </row>
    <row r="15">
      <c r="I15" s="11" t="s">
        <v>75</v>
      </c>
      <c r="J15" s="11">
        <v>14.0</v>
      </c>
    </row>
    <row r="16">
      <c r="I16" s="11" t="s">
        <v>76</v>
      </c>
      <c r="J16" s="11">
        <v>15.0</v>
      </c>
    </row>
    <row r="17">
      <c r="I17" s="11" t="s">
        <v>77</v>
      </c>
      <c r="J17" s="11">
        <v>16.0</v>
      </c>
    </row>
    <row r="18">
      <c r="I18" s="11" t="s">
        <v>78</v>
      </c>
      <c r="J18" s="11">
        <v>17.0</v>
      </c>
    </row>
    <row r="19">
      <c r="I19" s="11" t="s">
        <v>79</v>
      </c>
      <c r="J19" s="11">
        <v>18.0</v>
      </c>
    </row>
    <row r="20">
      <c r="I20" s="11" t="s">
        <v>80</v>
      </c>
      <c r="J20" s="11">
        <v>19.0</v>
      </c>
    </row>
    <row r="21">
      <c r="I21" s="11" t="s">
        <v>81</v>
      </c>
      <c r="J21" s="11">
        <v>20.0</v>
      </c>
    </row>
    <row r="22">
      <c r="I22" s="11" t="s">
        <v>82</v>
      </c>
      <c r="J22" s="11">
        <v>21.0</v>
      </c>
    </row>
    <row r="23">
      <c r="A23" s="5"/>
    </row>
    <row r="26">
      <c r="A26" s="35"/>
    </row>
  </sheetData>
  <drawing r:id="rId1"/>
</worksheet>
</file>