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Ottorino Morresi\Dropbox\BDM - vol2_2018\Berk_2017_11_bozza2\"/>
    </mc:Choice>
  </mc:AlternateContent>
  <bookViews>
    <workbookView xWindow="0" yWindow="0" windowWidth="28800" windowHeight="12210" xr2:uid="{00000000-000D-0000-FFFF-FFFF00000000}"/>
  </bookViews>
  <sheets>
    <sheet name="Soluzione" sheetId="1" r:id="rId1"/>
  </sheets>
  <definedNames>
    <definedName name="solver_adj" localSheetId="0" hidden="1">Soluzione!$B$2:$N$2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Soluzione!$D$70</definedName>
    <definedName name="solver_lhs10" localSheetId="0" hidden="1">Soluzione!$O$2</definedName>
    <definedName name="solver_lhs11" localSheetId="0" hidden="1">Soluzione!$O$2</definedName>
    <definedName name="solver_lhs12" localSheetId="0" hidden="1">Soluzione!$O$2</definedName>
    <definedName name="solver_lhs13" localSheetId="0" hidden="1">Soluzione!$O$2</definedName>
    <definedName name="solver_lhs14" localSheetId="0" hidden="1">Soluzione!$O$2</definedName>
    <definedName name="solver_lhs15" localSheetId="0" hidden="1">Soluzione!$O$2</definedName>
    <definedName name="solver_lhs2" localSheetId="0" hidden="1">Soluzione!$N$2</definedName>
    <definedName name="solver_lhs3" localSheetId="0" hidden="1">Soluzione!$O$2</definedName>
    <definedName name="solver_lhs4" localSheetId="0" hidden="1">Soluzione!$O$2</definedName>
    <definedName name="solver_lhs5" localSheetId="0" hidden="1">Soluzione!$O$2</definedName>
    <definedName name="solver_lhs6" localSheetId="0" hidden="1">Soluzione!$O$2</definedName>
    <definedName name="solver_lhs7" localSheetId="0" hidden="1">Soluzione!$O$2</definedName>
    <definedName name="solver_lhs8" localSheetId="0" hidden="1">Soluzione!$O$2</definedName>
    <definedName name="solver_lhs9" localSheetId="0" hidden="1">Soluzione!$O$2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Soluzione!$D$71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40%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2" localSheetId="0" hidden="1">0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</workbook>
</file>

<file path=xl/calcChain.xml><?xml version="1.0" encoding="utf-8"?>
<calcChain xmlns="http://schemas.openxmlformats.org/spreadsheetml/2006/main">
  <c r="D74" i="1" l="1"/>
  <c r="D7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4" i="1"/>
  <c r="O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4" i="1"/>
  <c r="D68" i="1"/>
  <c r="D71" i="1"/>
  <c r="D67" i="1"/>
  <c r="D70" i="1"/>
</calcChain>
</file>

<file path=xl/sharedStrings.xml><?xml version="1.0" encoding="utf-8"?>
<sst xmlns="http://schemas.openxmlformats.org/spreadsheetml/2006/main" count="48" uniqueCount="35">
  <si>
    <t>ADM</t>
  </si>
  <si>
    <t>BA</t>
  </si>
  <si>
    <t>CAT</t>
  </si>
  <si>
    <t>DE</t>
  </si>
  <si>
    <t>HSY</t>
  </si>
  <si>
    <t>PG</t>
  </si>
  <si>
    <t>WMT</t>
  </si>
  <si>
    <t xml:space="preserve">            a</t>
  </si>
  <si>
    <t>rf</t>
  </si>
  <si>
    <t>GIS</t>
  </si>
  <si>
    <t>GOOG</t>
  </si>
  <si>
    <t>IBM</t>
  </si>
  <si>
    <t>JPM</t>
  </si>
  <si>
    <t>MSFT</t>
  </si>
  <si>
    <t>Data</t>
  </si>
  <si>
    <t>Pesi</t>
  </si>
  <si>
    <t>Somma dei pesi</t>
  </si>
  <si>
    <t>Rendimenti</t>
  </si>
  <si>
    <t>del portafoglio</t>
  </si>
  <si>
    <t>Rendimento mensile</t>
  </si>
  <si>
    <t>Rendimento annuale</t>
  </si>
  <si>
    <t>Portafoglio a varianza minima</t>
  </si>
  <si>
    <t>Rendimento</t>
  </si>
  <si>
    <t>Frontiera</t>
  </si>
  <si>
    <t>senza vendite allo scoperto</t>
  </si>
  <si>
    <t>Minimo assoluto</t>
  </si>
  <si>
    <t>con vendite allo scoperto</t>
  </si>
  <si>
    <t>con vendite allo scoperto e investimento in titoli privi di rischio</t>
  </si>
  <si>
    <t>Frontiere a confronto</t>
  </si>
  <si>
    <t>SD mensile</t>
  </si>
  <si>
    <t>SD annuale</t>
  </si>
  <si>
    <t>Portafoglio uniformemente pesato</t>
  </si>
  <si>
    <t>SD</t>
  </si>
  <si>
    <t>4 e 5</t>
  </si>
  <si>
    <t>del portafoglio uniformemente pesato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</si>
</sst>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0000%"/>
    <numFmt numFmtId="166" formatCode="0.0000000"/>
    <numFmt numFmtId="167" formatCode="0.0000%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Border="1"/>
    <xf numFmtId="9" fontId="0" fillId="0" borderId="0" xfId="0" applyNumberFormat="1"/>
    <xf numFmtId="0" fontId="2" fillId="0" borderId="0" xfId="0" applyFont="1" applyAlignment="1">
      <alignment horizontal="right"/>
    </xf>
    <xf numFmtId="166" fontId="0" fillId="0" borderId="0" xfId="0" applyNumberFormat="1"/>
    <xf numFmtId="167" fontId="0" fillId="0" borderId="0" xfId="2" applyNumberFormat="1" applyFont="1"/>
  </cellXfs>
  <cellStyles count="3">
    <cellStyle name="Normal 6" xfId="1" xr:uid="{00000000-0005-0000-0000-000000000000}"/>
    <cellStyle name="Normale" xfId="0" builtinId="0"/>
    <cellStyle name="Percentual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frontiere efficienti</a:t>
            </a:r>
          </a:p>
        </c:rich>
      </c:tx>
      <c:layout>
        <c:manualLayout>
          <c:xMode val="edge"/>
          <c:yMode val="edge"/>
          <c:x val="0.40141904320783434"/>
          <c:y val="3.2258072789761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9975186104218"/>
          <c:y val="0.1678164686971729"/>
          <c:w val="0.5831265508684863"/>
          <c:h val="0.6528750289040699"/>
        </c:manualLayout>
      </c:layout>
      <c:scatterChart>
        <c:scatterStyle val="smoothMarker"/>
        <c:varyColors val="0"/>
        <c:ser>
          <c:idx val="0"/>
          <c:order val="0"/>
          <c:tx>
            <c:v>frontiera senza vendite allo scoperto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Soluzione!$C$83:$H$83</c:f>
              <c:numCache>
                <c:formatCode>0.00%</c:formatCode>
                <c:ptCount val="6"/>
                <c:pt idx="0">
                  <c:v>9.5335618320323293E-2</c:v>
                </c:pt>
                <c:pt idx="1">
                  <c:v>9.7125149850254305E-2</c:v>
                </c:pt>
                <c:pt idx="2">
                  <c:v>0.10873557196853526</c:v>
                </c:pt>
                <c:pt idx="3">
                  <c:v>0.12948719671709266</c:v>
                </c:pt>
                <c:pt idx="4">
                  <c:v>0.15864534115174081</c:v>
                </c:pt>
                <c:pt idx="5">
                  <c:v>0.19831150438384806</c:v>
                </c:pt>
              </c:numCache>
            </c:numRef>
          </c:xVal>
          <c:yVal>
            <c:numRef>
              <c:f>Soluzione!$C$82:$H$82</c:f>
              <c:numCache>
                <c:formatCode>0%</c:formatCode>
                <c:ptCount val="6"/>
                <c:pt idx="0" formatCode="0.00%">
                  <c:v>8.885611373122268E-2</c:v>
                </c:pt>
                <c:pt idx="1">
                  <c:v>0.10000041139547929</c:v>
                </c:pt>
                <c:pt idx="2">
                  <c:v>0.11999999987018298</c:v>
                </c:pt>
                <c:pt idx="3">
                  <c:v>0.13999999994764659</c:v>
                </c:pt>
                <c:pt idx="4">
                  <c:v>0.16000000002240022</c:v>
                </c:pt>
                <c:pt idx="5">
                  <c:v>0.18000000006298311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8-4A5D-89A8-5D923673F12B}"/>
            </c:ext>
          </c:extLst>
        </c:ser>
        <c:ser>
          <c:idx val="1"/>
          <c:order val="1"/>
          <c:tx>
            <c:v>frontiera con vendite allo scoperto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Soluzione!$D$88:$H$88</c:f>
              <c:numCache>
                <c:formatCode>0.00%</c:formatCode>
                <c:ptCount val="5"/>
                <c:pt idx="0">
                  <c:v>9.1739290800317383E-2</c:v>
                </c:pt>
                <c:pt idx="1">
                  <c:v>8.5839572362665512E-2</c:v>
                </c:pt>
                <c:pt idx="2">
                  <c:v>0.15249506194683071</c:v>
                </c:pt>
                <c:pt idx="3">
                  <c:v>0.25122999950532937</c:v>
                </c:pt>
                <c:pt idx="4">
                  <c:v>0.35630570581142079</c:v>
                </c:pt>
              </c:numCache>
            </c:numRef>
          </c:xVal>
          <c:yVal>
            <c:numRef>
              <c:f>Soluzione!$D$87:$H$87</c:f>
              <c:numCache>
                <c:formatCode>0%</c:formatCode>
                <c:ptCount val="5"/>
                <c:pt idx="0">
                  <c:v>4.9999999935329741E-2</c:v>
                </c:pt>
                <c:pt idx="1">
                  <c:v>9.9999999291206829E-2</c:v>
                </c:pt>
                <c:pt idx="2">
                  <c:v>0.19999999862684581</c:v>
                </c:pt>
                <c:pt idx="3">
                  <c:v>0.29999999860243376</c:v>
                </c:pt>
                <c:pt idx="4">
                  <c:v>0.39999999860251123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8-4A5D-89A8-5D923673F12B}"/>
            </c:ext>
          </c:extLst>
        </c:ser>
        <c:ser>
          <c:idx val="2"/>
          <c:order val="2"/>
          <c:tx>
            <c:v>frontiera con investimento privo di rischio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Soluzione!$C$93:$G$93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4.1837103152865325E-2</c:v>
                </c:pt>
                <c:pt idx="2">
                  <c:v>0.14642987579797023</c:v>
                </c:pt>
                <c:pt idx="3">
                  <c:v>0.25102372917485732</c:v>
                </c:pt>
                <c:pt idx="4">
                  <c:v>0.35561640755108004</c:v>
                </c:pt>
              </c:numCache>
            </c:numRef>
          </c:xVal>
          <c:yVal>
            <c:numRef>
              <c:f>Soluzione!$C$92:$G$92</c:f>
              <c:numCache>
                <c:formatCode>0%</c:formatCode>
                <c:ptCount val="5"/>
                <c:pt idx="0">
                  <c:v>0.06</c:v>
                </c:pt>
                <c:pt idx="1">
                  <c:v>9.9999999336605014E-2</c:v>
                </c:pt>
                <c:pt idx="2">
                  <c:v>0.19999999834121734</c:v>
                </c:pt>
                <c:pt idx="3">
                  <c:v>0.30000099834275323</c:v>
                </c:pt>
                <c:pt idx="4">
                  <c:v>0.4000009941958661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8-4A5D-89A8-5D923673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60608"/>
        <c:axId val="167062528"/>
      </c:scatterChart>
      <c:valAx>
        <c:axId val="1670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deviazione standard (SD)</a:t>
                </a:r>
              </a:p>
            </c:rich>
          </c:tx>
          <c:layout>
            <c:manualLayout>
              <c:xMode val="edge"/>
              <c:yMode val="edge"/>
              <c:x val="0.30496499702243102"/>
              <c:y val="0.9009215419733771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67062528"/>
        <c:crosses val="autoZero"/>
        <c:crossBetween val="midCat"/>
        <c:majorUnit val="2.0000000000000004E-2"/>
      </c:valAx>
      <c:valAx>
        <c:axId val="16706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rendimento atteso</a:t>
                </a:r>
              </a:p>
            </c:rich>
          </c:tx>
          <c:layout>
            <c:manualLayout>
              <c:xMode val="edge"/>
              <c:yMode val="edge"/>
              <c:x val="2.2695163104611924E-2"/>
              <c:y val="0.350230321372694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67060608"/>
        <c:crosses val="autoZero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471464019851116"/>
          <c:y val="0.3517249275433898"/>
          <c:w val="0.28660049627791562"/>
          <c:h val="0.285058111211636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33" r="0.75000000000000033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97</xdr:row>
      <xdr:rowOff>95250</xdr:rowOff>
    </xdr:from>
    <xdr:to>
      <xdr:col>18</xdr:col>
      <xdr:colOff>352425</xdr:colOff>
      <xdr:row>143</xdr:row>
      <xdr:rowOff>76200</xdr:rowOff>
    </xdr:to>
    <xdr:graphicFrame macro="">
      <xdr:nvGraphicFramePr>
        <xdr:cNvPr id="1037" name="Chart 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tabSelected="1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L87" sqref="L87"/>
    </sheetView>
  </sheetViews>
  <sheetFormatPr defaultColWidth="8.85546875" defaultRowHeight="12.75" x14ac:dyDescent="0.2"/>
  <cols>
    <col min="1" max="1" width="9.42578125" customWidth="1"/>
    <col min="2" max="2" width="12.42578125" customWidth="1"/>
    <col min="3" max="3" width="24" customWidth="1"/>
    <col min="4" max="4" width="10.28515625" bestFit="1" customWidth="1"/>
    <col min="14" max="14" width="6.85546875" customWidth="1"/>
    <col min="15" max="15" width="11.85546875" customWidth="1"/>
    <col min="16" max="16" width="2.7109375" customWidth="1"/>
    <col min="17" max="17" width="12.7109375" customWidth="1"/>
    <col min="18" max="18" width="9.5703125" bestFit="1" customWidth="1"/>
  </cols>
  <sheetData>
    <row r="1" spans="1:18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4</v>
      </c>
      <c r="I1" t="s">
        <v>11</v>
      </c>
      <c r="J1" t="s">
        <v>12</v>
      </c>
      <c r="K1" t="s">
        <v>13</v>
      </c>
      <c r="L1" t="s">
        <v>5</v>
      </c>
      <c r="M1" t="s">
        <v>6</v>
      </c>
      <c r="N1" s="5" t="s">
        <v>8</v>
      </c>
      <c r="O1" t="s">
        <v>16</v>
      </c>
      <c r="Q1" t="s">
        <v>17</v>
      </c>
      <c r="R1" t="s">
        <v>17</v>
      </c>
    </row>
    <row r="2" spans="1:18" x14ac:dyDescent="0.2">
      <c r="A2" t="s">
        <v>15</v>
      </c>
      <c r="B2">
        <v>-0.30141069077413191</v>
      </c>
      <c r="C2">
        <v>-0.59439460423291623</v>
      </c>
      <c r="D2">
        <v>0.26866963969264068</v>
      </c>
      <c r="E2">
        <v>0.52973649593201444</v>
      </c>
      <c r="F2">
        <v>1.3639385920065081</v>
      </c>
      <c r="G2">
        <v>-2.3731382465190173E-3</v>
      </c>
      <c r="H2">
        <v>-2.7838757428192184E-3</v>
      </c>
      <c r="I2">
        <v>1.2616715156287854</v>
      </c>
      <c r="J2">
        <v>-0.36752093378352108</v>
      </c>
      <c r="K2">
        <v>-0.1945477649605569</v>
      </c>
      <c r="L2">
        <v>-1.218348445838652</v>
      </c>
      <c r="M2">
        <v>0.25736321031916759</v>
      </c>
      <c r="N2">
        <v>0</v>
      </c>
      <c r="O2">
        <f>SUM(B2:N2)</f>
        <v>1.0000000000000002</v>
      </c>
      <c r="Q2" t="s">
        <v>18</v>
      </c>
      <c r="R2" s="5" t="s">
        <v>34</v>
      </c>
    </row>
    <row r="4" spans="1:18" x14ac:dyDescent="0.2">
      <c r="A4" s="3">
        <v>41000</v>
      </c>
      <c r="B4">
        <v>-2.6214833759590772E-2</v>
      </c>
      <c r="C4">
        <v>3.2653061224489965E-2</v>
      </c>
      <c r="D4">
        <v>-3.1119544592030368E-2</v>
      </c>
      <c r="E4">
        <v>1.800900450225118E-2</v>
      </c>
      <c r="F4">
        <v>-6.6975785677485522E-3</v>
      </c>
      <c r="G4">
        <v>-5.674942299295116E-2</v>
      </c>
      <c r="H4">
        <v>9.2632272952035688E-2</v>
      </c>
      <c r="I4">
        <v>-7.5398743354277986E-3</v>
      </c>
      <c r="J4">
        <v>-5.9161147902869748E-2</v>
      </c>
      <c r="K4">
        <v>-7.5376884422110324E-3</v>
      </c>
      <c r="L4">
        <v>-4.5103677917360252E-2</v>
      </c>
      <c r="M4">
        <v>-3.7380086007277491E-2</v>
      </c>
      <c r="N4">
        <v>5.0000000000000001E-3</v>
      </c>
      <c r="Q4">
        <f>$B$2*B4+$C$2*C4+$D$2*D4+$E$2*E4+$F$2*F4+$G$2*G4+$H$2*H4+$I$2*I4+$J$2*J4+$K$2*K4+$L$2*L4+$M$2*M4+N4*$N$2</f>
        <v>3.9441782498063641E-2</v>
      </c>
      <c r="R4">
        <f>AVERAGE(B4:M4)</f>
        <v>-1.1184126319890861E-2</v>
      </c>
    </row>
    <row r="5" spans="1:18" x14ac:dyDescent="0.2">
      <c r="A5" s="3">
        <v>40969</v>
      </c>
      <c r="B5">
        <v>1.4596172559195653E-2</v>
      </c>
      <c r="C5">
        <v>-7.6954232482785434E-3</v>
      </c>
      <c r="D5">
        <v>-6.7339173524466833E-2</v>
      </c>
      <c r="E5">
        <v>-1.9016071647650734E-2</v>
      </c>
      <c r="F5">
        <v>2.9981427434332852E-2</v>
      </c>
      <c r="G5">
        <v>3.7185604528912286E-2</v>
      </c>
      <c r="H5">
        <v>1.0493004663557626E-2</v>
      </c>
      <c r="I5">
        <v>6.0590526963297142E-2</v>
      </c>
      <c r="J5">
        <v>0.17175375064666332</v>
      </c>
      <c r="K5">
        <v>1.6278327481646926E-2</v>
      </c>
      <c r="L5">
        <v>-6.1672683513840365E-3</v>
      </c>
      <c r="M5">
        <v>4.2773370127630272E-2</v>
      </c>
      <c r="N5">
        <v>5.0000000000000001E-3</v>
      </c>
      <c r="Q5">
        <f t="shared" ref="Q5:Q63" si="0">$B$2*B5+$C$2*C5+$D$2*D5+$E$2*E5+$F$2*F5+$G$2*G5+$H$2*H5+$I$2*I5+$J$2*J5+$K$2*K5+$L$2*L5+$M$2*M5+N5*$N$2</f>
        <v>4.1462049675343254E-2</v>
      </c>
      <c r="R5">
        <f t="shared" ref="R5:R63" si="1">AVERAGE(B5:M5)</f>
        <v>2.3619520636121327E-2</v>
      </c>
    </row>
    <row r="6" spans="1:18" x14ac:dyDescent="0.2">
      <c r="A6" s="3">
        <v>40940</v>
      </c>
      <c r="B6">
        <v>9.5982936366868055E-2</v>
      </c>
      <c r="C6">
        <v>1.6328210757409423E-2</v>
      </c>
      <c r="D6">
        <v>4.6679633231453188E-2</v>
      </c>
      <c r="E6">
        <v>-3.7321365300578724E-2</v>
      </c>
      <c r="F6">
        <v>-3.8275070170961989E-2</v>
      </c>
      <c r="G6">
        <v>6.5746151591939528E-2</v>
      </c>
      <c r="H6">
        <v>0</v>
      </c>
      <c r="I6">
        <v>2.544154751892358E-2</v>
      </c>
      <c r="J6">
        <v>5.1972789115646068E-2</v>
      </c>
      <c r="K6">
        <v>8.2210708117443909E-2</v>
      </c>
      <c r="L6">
        <v>7.2777150233984234E-2</v>
      </c>
      <c r="M6">
        <v>-3.7196944536698751E-2</v>
      </c>
      <c r="N6">
        <v>5.0000000000000001E-3</v>
      </c>
      <c r="Q6">
        <f t="shared" si="0"/>
        <v>-0.19946281721435102</v>
      </c>
      <c r="R6">
        <f t="shared" si="1"/>
        <v>2.8695478910452377E-2</v>
      </c>
    </row>
    <row r="7" spans="1:18" x14ac:dyDescent="0.2">
      <c r="A7" s="3">
        <v>40909</v>
      </c>
      <c r="B7">
        <v>1.067615658362886E-3</v>
      </c>
      <c r="C7">
        <v>1.1379406050513463E-2</v>
      </c>
      <c r="D7">
        <v>0.20974789915966374</v>
      </c>
      <c r="E7">
        <v>0.1137858458300447</v>
      </c>
      <c r="F7">
        <v>-6.8423720223010909E-3</v>
      </c>
      <c r="G7">
        <v>-0.10185787273571756</v>
      </c>
      <c r="H7">
        <v>-1.1361765190186057E-2</v>
      </c>
      <c r="I7">
        <v>4.740406320541779E-2</v>
      </c>
      <c r="J7">
        <v>0.12972640639409772</v>
      </c>
      <c r="K7">
        <v>0.13752455795677809</v>
      </c>
      <c r="L7">
        <v>-4.7494620350445826E-2</v>
      </c>
      <c r="M7">
        <v>2.6768968456948095E-2</v>
      </c>
      <c r="N7">
        <v>5.0000000000000001E-3</v>
      </c>
      <c r="Q7">
        <f t="shared" si="0"/>
        <v>0.15061497214323744</v>
      </c>
      <c r="R7">
        <f t="shared" si="1"/>
        <v>4.2487344367764662E-2</v>
      </c>
    </row>
    <row r="8" spans="1:18" x14ac:dyDescent="0.2">
      <c r="A8" s="3">
        <v>40878</v>
      </c>
      <c r="B8">
        <v>-5.0354849611355168E-2</v>
      </c>
      <c r="C8">
        <v>6.7871962062833413E-2</v>
      </c>
      <c r="D8">
        <v>-7.4362165525824531E-2</v>
      </c>
      <c r="E8">
        <v>-1.8843572534847808E-2</v>
      </c>
      <c r="F8">
        <v>1.1535503716995743E-2</v>
      </c>
      <c r="G8">
        <v>7.7595555481406064E-2</v>
      </c>
      <c r="H8">
        <v>7.1075837742504255E-2</v>
      </c>
      <c r="I8">
        <v>-2.1917070543887918E-2</v>
      </c>
      <c r="J8">
        <v>7.3597359735973589E-2</v>
      </c>
      <c r="K8">
        <v>1.4752791068580517E-2</v>
      </c>
      <c r="L8">
        <v>3.3190408130856053E-2</v>
      </c>
      <c r="M8">
        <v>2.1065459610027926E-2</v>
      </c>
      <c r="N8">
        <v>5.0000000000000001E-3</v>
      </c>
      <c r="Q8">
        <f t="shared" si="0"/>
        <v>-0.13236135927655451</v>
      </c>
      <c r="R8">
        <f t="shared" si="1"/>
        <v>1.7100601611105177E-2</v>
      </c>
    </row>
    <row r="9" spans="1:18" x14ac:dyDescent="0.2">
      <c r="A9" s="3">
        <v>40848</v>
      </c>
      <c r="B9">
        <v>4.706298655343244E-2</v>
      </c>
      <c r="C9">
        <v>5.0599408376148292E-2</v>
      </c>
      <c r="D9">
        <v>3.6217087587318675E-2</v>
      </c>
      <c r="E9">
        <v>4.406414229888167E-2</v>
      </c>
      <c r="F9">
        <v>3.6672867393037434E-2</v>
      </c>
      <c r="G9">
        <v>1.1389713822894221E-2</v>
      </c>
      <c r="H9">
        <v>1.4129851547129535E-2</v>
      </c>
      <c r="I9">
        <v>2.2351904866769523E-2</v>
      </c>
      <c r="J9">
        <v>-0.10882352941176465</v>
      </c>
      <c r="K9">
        <v>-3.2407407407407551E-2</v>
      </c>
      <c r="L9">
        <v>8.9729210062490239E-3</v>
      </c>
      <c r="M9">
        <v>3.8322487346348577E-2</v>
      </c>
      <c r="N9">
        <v>5.0000000000000001E-3</v>
      </c>
      <c r="Q9">
        <f t="shared" si="0"/>
        <v>0.11219581713280652</v>
      </c>
      <c r="R9">
        <f t="shared" si="1"/>
        <v>1.4046036164919765E-2</v>
      </c>
    </row>
    <row r="10" spans="1:18" x14ac:dyDescent="0.2">
      <c r="A10" s="3">
        <v>40817</v>
      </c>
      <c r="B10">
        <v>0.16632274040445738</v>
      </c>
      <c r="C10">
        <v>8.7353986795327687E-2</v>
      </c>
      <c r="D10">
        <v>0.28628697815869497</v>
      </c>
      <c r="E10">
        <v>0.17551085062569283</v>
      </c>
      <c r="F10">
        <v>9.1177259318853121E-3</v>
      </c>
      <c r="G10">
        <v>0.15066790928859897</v>
      </c>
      <c r="H10">
        <v>-3.4035936420179769E-2</v>
      </c>
      <c r="I10">
        <v>5.580097651708904E-2</v>
      </c>
      <c r="J10">
        <v>0.16398493666552549</v>
      </c>
      <c r="K10">
        <v>7.0189925681255261E-2</v>
      </c>
      <c r="L10">
        <v>2.1106020942408321E-2</v>
      </c>
      <c r="M10">
        <v>9.2848676412485176E-2</v>
      </c>
      <c r="N10">
        <v>5.0000000000000001E-3</v>
      </c>
      <c r="Q10">
        <f t="shared" si="0"/>
        <v>7.4670804127010451E-2</v>
      </c>
      <c r="R10">
        <f t="shared" si="1"/>
        <v>0.10376289925027005</v>
      </c>
    </row>
    <row r="11" spans="1:18" x14ac:dyDescent="0.2">
      <c r="A11" s="3">
        <v>40787</v>
      </c>
      <c r="B11">
        <v>-0.1287306724199927</v>
      </c>
      <c r="C11">
        <v>-9.4990041366630806E-2</v>
      </c>
      <c r="D11">
        <v>-0.18855860908581046</v>
      </c>
      <c r="E11">
        <v>-0.19630808402291533</v>
      </c>
      <c r="F11">
        <v>1.5522875816993409E-2</v>
      </c>
      <c r="G11">
        <v>-4.7914818101153611E-2</v>
      </c>
      <c r="H11">
        <v>1.0122164048865789E-2</v>
      </c>
      <c r="I11">
        <v>1.7265846736045365E-2</v>
      </c>
      <c r="J11">
        <v>-0.19796814936847884</v>
      </c>
      <c r="K11">
        <v>-6.4503669370413297E-2</v>
      </c>
      <c r="L11">
        <v>-7.7922077922079058E-3</v>
      </c>
      <c r="M11">
        <v>-2.4098708309234662E-2</v>
      </c>
      <c r="N11">
        <v>5.0000000000000001E-3</v>
      </c>
      <c r="Q11">
        <f t="shared" si="0"/>
        <v>7.2250432012257504E-2</v>
      </c>
      <c r="R11">
        <f t="shared" si="1"/>
        <v>-7.5662839436244425E-2</v>
      </c>
    </row>
    <row r="12" spans="1:18" x14ac:dyDescent="0.2">
      <c r="A12" s="3">
        <v>40756</v>
      </c>
      <c r="B12">
        <v>-5.7288135593220435E-2</v>
      </c>
      <c r="C12">
        <v>-4.4782672325479278E-2</v>
      </c>
      <c r="D12">
        <v>-7.8838603017152287E-2</v>
      </c>
      <c r="E12">
        <v>2.9353950989385424E-2</v>
      </c>
      <c r="F12">
        <v>1.4925373134328401E-2</v>
      </c>
      <c r="G12">
        <v>-0.1039109476718183</v>
      </c>
      <c r="H12">
        <v>4.5620437956204407E-2</v>
      </c>
      <c r="I12">
        <v>-5.0581036321787454E-2</v>
      </c>
      <c r="J12">
        <v>-7.1392146863844874E-2</v>
      </c>
      <c r="K12">
        <v>-2.301886792452823E-2</v>
      </c>
      <c r="L12">
        <v>3.5468145906875082E-2</v>
      </c>
      <c r="M12">
        <v>1.6261755485893481E-2</v>
      </c>
      <c r="N12">
        <v>5.0000000000000001E-3</v>
      </c>
      <c r="Q12">
        <f t="shared" si="0"/>
        <v>-1.3396616596824753E-2</v>
      </c>
      <c r="R12">
        <f t="shared" si="1"/>
        <v>-2.4015228853762005E-2</v>
      </c>
    </row>
    <row r="13" spans="1:18" x14ac:dyDescent="0.2">
      <c r="A13" s="3">
        <v>40725</v>
      </c>
      <c r="B13">
        <v>7.5136612021857729E-3</v>
      </c>
      <c r="C13">
        <v>-4.6868461431161967E-2</v>
      </c>
      <c r="D13">
        <v>-6.8078960038516989E-2</v>
      </c>
      <c r="E13">
        <v>-4.7791365111055639E-2</v>
      </c>
      <c r="F13">
        <v>1.1744966442952975E-2</v>
      </c>
      <c r="G13">
        <v>0.19216793712231928</v>
      </c>
      <c r="H13">
        <v>-7.2463768115943461E-3</v>
      </c>
      <c r="I13">
        <v>6.0045227326827044E-2</v>
      </c>
      <c r="J13">
        <v>-6.0821084642677103E-3</v>
      </c>
      <c r="K13">
        <v>5.4097056483691341E-2</v>
      </c>
      <c r="L13">
        <v>-2.4754098360655674E-2</v>
      </c>
      <c r="M13">
        <v>-7.968901846452936E-3</v>
      </c>
      <c r="N13">
        <v>5.0000000000000001E-3</v>
      </c>
      <c r="Q13">
        <f t="shared" si="0"/>
        <v>9.3146036564852375E-2</v>
      </c>
      <c r="R13">
        <f t="shared" si="1"/>
        <v>9.7315480428559285E-3</v>
      </c>
    </row>
    <row r="14" spans="1:18" x14ac:dyDescent="0.2">
      <c r="A14" s="3">
        <v>40695</v>
      </c>
      <c r="B14">
        <v>-6.9590085795996126E-2</v>
      </c>
      <c r="C14">
        <v>-5.2471583399418487E-2</v>
      </c>
      <c r="D14">
        <v>6.2009495203954046E-3</v>
      </c>
      <c r="E14">
        <v>-3.7241710716001908E-2</v>
      </c>
      <c r="F14">
        <v>-6.4119340486783583E-2</v>
      </c>
      <c r="G14">
        <v>-4.2796113568485117E-2</v>
      </c>
      <c r="H14">
        <v>2.014415080391796E-2</v>
      </c>
      <c r="I14">
        <v>1.5531516286940272E-2</v>
      </c>
      <c r="J14">
        <v>-5.3035757139428874E-2</v>
      </c>
      <c r="K14">
        <v>3.9272426622571244E-2</v>
      </c>
      <c r="L14">
        <v>-5.1174366153367679E-2</v>
      </c>
      <c r="M14">
        <v>-3.7778193379465086E-2</v>
      </c>
      <c r="N14">
        <v>5.0000000000000001E-3</v>
      </c>
      <c r="Q14">
        <f t="shared" si="0"/>
        <v>3.0764926911455437E-2</v>
      </c>
      <c r="R14">
        <f t="shared" si="1"/>
        <v>-2.7254842283760166E-2</v>
      </c>
    </row>
    <row r="15" spans="1:18" x14ac:dyDescent="0.2">
      <c r="A15" s="3">
        <v>40664</v>
      </c>
      <c r="B15">
        <v>-0.12021246854906353</v>
      </c>
      <c r="C15">
        <v>-1.6764132553606315E-2</v>
      </c>
      <c r="D15">
        <v>-8.3229703322082127E-2</v>
      </c>
      <c r="E15">
        <v>-0.11709800593975395</v>
      </c>
      <c r="F15">
        <v>3.0752630159158301E-2</v>
      </c>
      <c r="G15">
        <v>-2.7715493475464092E-2</v>
      </c>
      <c r="H15">
        <v>-2.8371341353923496E-2</v>
      </c>
      <c r="I15">
        <v>-5.2302512925334055E-3</v>
      </c>
      <c r="J15">
        <v>-5.2523874488403677E-2</v>
      </c>
      <c r="K15">
        <v>-2.8514056224899442E-2</v>
      </c>
      <c r="L15">
        <v>3.2439376907017925E-2</v>
      </c>
      <c r="M15">
        <v>1.1157337367624809E-2</v>
      </c>
      <c r="N15">
        <v>5.0000000000000001E-3</v>
      </c>
      <c r="Q15">
        <f t="shared" si="0"/>
        <v>-1.4503960608564612E-2</v>
      </c>
      <c r="R15">
        <f t="shared" si="1"/>
        <v>-3.3775831897160748E-2</v>
      </c>
    </row>
    <row r="16" spans="1:18" x14ac:dyDescent="0.2">
      <c r="A16" s="3">
        <v>40634</v>
      </c>
      <c r="B16">
        <v>2.8169014084507227E-2</v>
      </c>
      <c r="C16">
        <v>7.9091291543962994E-2</v>
      </c>
      <c r="D16">
        <v>4.0769159656096843E-2</v>
      </c>
      <c r="E16">
        <v>6.2973636460668114E-3</v>
      </c>
      <c r="F16">
        <v>6.3701578192252528E-2</v>
      </c>
      <c r="G16">
        <v>-7.2704342490967244E-2</v>
      </c>
      <c r="H16">
        <v>6.1773117254527943E-2</v>
      </c>
      <c r="I16">
        <v>4.6031945667211582E-2</v>
      </c>
      <c r="J16">
        <v>-4.7522063815342852E-3</v>
      </c>
      <c r="K16">
        <v>2.091020910209096E-2</v>
      </c>
      <c r="L16">
        <v>6.2265438416922558E-2</v>
      </c>
      <c r="M16">
        <v>5.6121429998002847E-2</v>
      </c>
      <c r="N16">
        <v>5.0000000000000001E-3</v>
      </c>
      <c r="Q16">
        <f t="shared" si="0"/>
        <v>4.0011396304739322E-2</v>
      </c>
      <c r="R16">
        <f t="shared" si="1"/>
        <v>3.2306166557428399E-2</v>
      </c>
    </row>
    <row r="17" spans="1:18" x14ac:dyDescent="0.2">
      <c r="A17" s="3">
        <v>40603</v>
      </c>
      <c r="B17">
        <v>-3.1728360701363756E-2</v>
      </c>
      <c r="C17">
        <v>2.6634033976389304E-2</v>
      </c>
      <c r="D17">
        <v>8.1808180818081944E-2</v>
      </c>
      <c r="E17">
        <v>7.8756476683937926E-2</v>
      </c>
      <c r="F17">
        <v>-1.5814741598418336E-2</v>
      </c>
      <c r="G17">
        <v>-4.3430061949788046E-2</v>
      </c>
      <c r="H17">
        <v>3.8819568231333035E-2</v>
      </c>
      <c r="I17">
        <v>7.3482832889901761E-3</v>
      </c>
      <c r="J17">
        <v>-1.2734584450402098E-2</v>
      </c>
      <c r="K17">
        <v>-4.5027407987470625E-2</v>
      </c>
      <c r="L17">
        <v>-2.300000000000002E-2</v>
      </c>
      <c r="M17">
        <v>8.459214501510548E-3</v>
      </c>
      <c r="N17">
        <v>5.0000000000000001E-3</v>
      </c>
      <c r="Q17">
        <f t="shared" si="0"/>
        <v>8.8766788308586961E-2</v>
      </c>
      <c r="R17">
        <f t="shared" si="1"/>
        <v>5.840883401066671E-3</v>
      </c>
    </row>
    <row r="18" spans="1:18" x14ac:dyDescent="0.2">
      <c r="A18" s="3">
        <v>40575</v>
      </c>
      <c r="B18">
        <v>0.14317531021317209</v>
      </c>
      <c r="C18">
        <v>4.2473360348191491E-2</v>
      </c>
      <c r="D18">
        <v>6.1014431239388767E-2</v>
      </c>
      <c r="E18">
        <v>-8.2219938335046372E-3</v>
      </c>
      <c r="F18">
        <v>6.7852834740651291E-2</v>
      </c>
      <c r="G18">
        <v>2.1720301152641674E-2</v>
      </c>
      <c r="H18">
        <v>0.12826815642458111</v>
      </c>
      <c r="I18">
        <v>3.2411820781697021E-3</v>
      </c>
      <c r="J18">
        <v>3.8997214484679743E-2</v>
      </c>
      <c r="K18">
        <v>-3.5862589656474153E-2</v>
      </c>
      <c r="L18">
        <v>-1.3315579227696217E-3</v>
      </c>
      <c r="M18">
        <v>-7.3002240477968661E-2</v>
      </c>
      <c r="N18">
        <v>5.0000000000000001E-3</v>
      </c>
      <c r="Q18">
        <f t="shared" si="0"/>
        <v>1.5343413321461611E-2</v>
      </c>
      <c r="R18">
        <f t="shared" si="1"/>
        <v>3.23603673992299E-2</v>
      </c>
    </row>
    <row r="19" spans="1:18" x14ac:dyDescent="0.2">
      <c r="A19" s="3">
        <v>40544</v>
      </c>
      <c r="B19">
        <v>8.6040082930200379E-2</v>
      </c>
      <c r="C19">
        <v>6.4717162032598141E-2</v>
      </c>
      <c r="D19">
        <v>4.06360424028267E-2</v>
      </c>
      <c r="E19">
        <v>9.4488188976377785E-2</v>
      </c>
      <c r="F19">
        <v>-1.514701514701533E-2</v>
      </c>
      <c r="G19">
        <v>1.0758119096924146E-2</v>
      </c>
      <c r="H19">
        <v>-9.7366674042929091E-3</v>
      </c>
      <c r="I19">
        <v>0.10382321992283394</v>
      </c>
      <c r="J19">
        <v>6.056129985228953E-2</v>
      </c>
      <c r="K19">
        <v>-6.3765941485371957E-3</v>
      </c>
      <c r="L19">
        <v>-1.1354286654599366E-2</v>
      </c>
      <c r="M19">
        <v>3.9798097456804626E-2</v>
      </c>
      <c r="N19">
        <v>5.0000000000000001E-3</v>
      </c>
      <c r="Q19">
        <f t="shared" si="0"/>
        <v>0.1099624064477234</v>
      </c>
      <c r="R19">
        <f t="shared" si="1"/>
        <v>3.8183970776367537E-2</v>
      </c>
    </row>
    <row r="20" spans="1:18" x14ac:dyDescent="0.2">
      <c r="A20" s="3">
        <v>40513</v>
      </c>
      <c r="B20">
        <v>3.7647902474005068E-2</v>
      </c>
      <c r="C20">
        <v>2.3385118560915741E-2</v>
      </c>
      <c r="D20">
        <v>0.10709046454767734</v>
      </c>
      <c r="E20">
        <v>0.11652246720625192</v>
      </c>
      <c r="F20">
        <v>7.1791803769070128E-3</v>
      </c>
      <c r="G20">
        <v>6.8848860016915259E-2</v>
      </c>
      <c r="H20">
        <v>7.356219349085924E-3</v>
      </c>
      <c r="I20">
        <v>3.7481804949053954E-2</v>
      </c>
      <c r="J20">
        <v>0.13432002234012841</v>
      </c>
      <c r="K20">
        <v>0.1048487360132615</v>
      </c>
      <c r="L20">
        <v>5.3388802218755416E-2</v>
      </c>
      <c r="M20">
        <v>2.5301673803035385E-3</v>
      </c>
      <c r="N20">
        <v>5.0000000000000001E-3</v>
      </c>
      <c r="Q20">
        <f t="shared" si="0"/>
        <v>-1.2009987908387797E-2</v>
      </c>
      <c r="R20">
        <f t="shared" si="1"/>
        <v>5.8383312119438424E-2</v>
      </c>
    </row>
    <row r="21" spans="1:18" x14ac:dyDescent="0.2">
      <c r="A21" s="3">
        <v>40483</v>
      </c>
      <c r="B21">
        <v>-0.12570532915360499</v>
      </c>
      <c r="C21">
        <v>-9.1921591921591994E-2</v>
      </c>
      <c r="D21">
        <v>7.6315789473684115E-2</v>
      </c>
      <c r="E21">
        <v>-2.7415852334419233E-2</v>
      </c>
      <c r="F21">
        <v>-5.9369724254361267E-2</v>
      </c>
      <c r="G21">
        <v>-9.4492423007984327E-2</v>
      </c>
      <c r="H21">
        <v>-4.7760560390575302E-2</v>
      </c>
      <c r="I21">
        <v>-1.0514186950885795E-2</v>
      </c>
      <c r="J21">
        <v>-6.106022758812113E-3</v>
      </c>
      <c r="K21">
        <v>-4.6998420221169068E-2</v>
      </c>
      <c r="L21">
        <v>-3.9300582847626941E-2</v>
      </c>
      <c r="M21">
        <v>-1.5546055188495611E-3</v>
      </c>
      <c r="N21">
        <v>5.0000000000000001E-3</v>
      </c>
      <c r="Q21">
        <f t="shared" si="0"/>
        <v>6.3491515774922E-2</v>
      </c>
      <c r="R21">
        <f t="shared" si="1"/>
        <v>-3.9568625823849707E-2</v>
      </c>
    </row>
    <row r="22" spans="1:18" x14ac:dyDescent="0.2">
      <c r="A22" s="3">
        <v>40452</v>
      </c>
      <c r="B22">
        <v>4.3848167539267013E-2</v>
      </c>
      <c r="C22">
        <v>6.1642755793788417E-2</v>
      </c>
      <c r="D22">
        <v>4.4937879989426222E-3</v>
      </c>
      <c r="E22">
        <v>0.10068718255153875</v>
      </c>
      <c r="F22">
        <v>3.5849606528708833E-2</v>
      </c>
      <c r="G22">
        <v>0.16719602883280404</v>
      </c>
      <c r="H22">
        <v>3.9955849889624862E-2</v>
      </c>
      <c r="I22">
        <v>7.0459451125501227E-2</v>
      </c>
      <c r="J22">
        <v>-9.8928276999175058E-3</v>
      </c>
      <c r="K22">
        <v>8.9032258064516201E-2</v>
      </c>
      <c r="L22">
        <v>6.8125222340803981E-2</v>
      </c>
      <c r="M22">
        <v>1.2195121951219523E-2</v>
      </c>
      <c r="N22">
        <v>5.0000000000000001E-3</v>
      </c>
      <c r="Q22">
        <f t="shared" si="0"/>
        <v>4.842703613670047E-2</v>
      </c>
      <c r="R22">
        <f t="shared" si="1"/>
        <v>5.6966050409733161E-2</v>
      </c>
    </row>
    <row r="23" spans="1:18" x14ac:dyDescent="0.2">
      <c r="A23" s="3">
        <v>40422</v>
      </c>
      <c r="B23">
        <v>3.6283485927433023E-2</v>
      </c>
      <c r="C23">
        <v>8.8553286425261613E-2</v>
      </c>
      <c r="D23">
        <v>0.20746887966804972</v>
      </c>
      <c r="E23">
        <v>0.10754467240238252</v>
      </c>
      <c r="F23">
        <v>1.0306242638398189E-2</v>
      </c>
      <c r="G23">
        <v>0.16837029465357101</v>
      </c>
      <c r="H23">
        <v>2.3960216998191619E-2</v>
      </c>
      <c r="I23">
        <v>8.9443184681279986E-2</v>
      </c>
      <c r="J23">
        <v>4.6591889559965516E-2</v>
      </c>
      <c r="K23">
        <v>4.3536804308797139E-2</v>
      </c>
      <c r="L23">
        <v>5.0053628888093726E-3</v>
      </c>
      <c r="M23">
        <v>6.7394499265168939E-2</v>
      </c>
      <c r="N23">
        <v>5.0000000000000001E-3</v>
      </c>
      <c r="Q23">
        <f t="shared" si="0"/>
        <v>0.16123093892965132</v>
      </c>
      <c r="R23">
        <f t="shared" si="1"/>
        <v>7.4538234951442392E-2</v>
      </c>
    </row>
    <row r="24" spans="1:18" x14ac:dyDescent="0.2">
      <c r="A24" s="3">
        <v>40391</v>
      </c>
      <c r="B24">
        <v>0.13161933998465081</v>
      </c>
      <c r="C24">
        <v>-9.7428748451053315E-2</v>
      </c>
      <c r="D24">
        <v>-6.5752199194870964E-2</v>
      </c>
      <c r="E24">
        <v>-5.1177394034536916E-2</v>
      </c>
      <c r="F24">
        <v>5.7614450327001077E-2</v>
      </c>
      <c r="G24">
        <v>-7.1836650510467281E-2</v>
      </c>
      <c r="H24">
        <v>-4.5004500450044338E-3</v>
      </c>
      <c r="I24">
        <v>-3.6260623229461775E-2</v>
      </c>
      <c r="J24">
        <v>-9.7352024922118363E-2</v>
      </c>
      <c r="K24">
        <v>-8.5761181780878104E-2</v>
      </c>
      <c r="L24">
        <v>-2.4245595674167064E-2</v>
      </c>
      <c r="M24">
        <v>-1.4891416752843778E-2</v>
      </c>
      <c r="N24">
        <v>5.0000000000000001E-3</v>
      </c>
      <c r="Q24">
        <f t="shared" si="0"/>
        <v>8.4650711253491329E-2</v>
      </c>
      <c r="R24">
        <f t="shared" si="1"/>
        <v>-2.9997707856979177E-2</v>
      </c>
    </row>
    <row r="25" spans="1:18" x14ac:dyDescent="0.2">
      <c r="A25" s="3">
        <v>40360</v>
      </c>
      <c r="B25">
        <v>5.9780398535990154E-2</v>
      </c>
      <c r="C25">
        <v>8.5954583683767849E-2</v>
      </c>
      <c r="D25">
        <v>0.16887417218543033</v>
      </c>
      <c r="E25">
        <v>0.19759353261891333</v>
      </c>
      <c r="F25">
        <v>-2.9909365558912437E-2</v>
      </c>
      <c r="G25">
        <v>8.9672996965951324E-2</v>
      </c>
      <c r="H25">
        <v>-1.9417475728155442E-2</v>
      </c>
      <c r="I25">
        <v>3.9808113112270727E-2</v>
      </c>
      <c r="J25">
        <v>0.10183066361556081</v>
      </c>
      <c r="K25">
        <v>0.12149102623101715</v>
      </c>
      <c r="L25">
        <v>2.7603513174403904E-2</v>
      </c>
      <c r="M25">
        <v>6.4977973568282055E-2</v>
      </c>
      <c r="N25">
        <v>5.0000000000000001E-3</v>
      </c>
      <c r="Q25">
        <f t="shared" si="0"/>
        <v>1.2237484798006171E-2</v>
      </c>
      <c r="R25">
        <f t="shared" si="1"/>
        <v>7.5688344367043317E-2</v>
      </c>
    </row>
    <row r="26" spans="1:18" x14ac:dyDescent="0.2">
      <c r="A26" s="3">
        <v>40330</v>
      </c>
      <c r="B26">
        <v>2.1603656003323701E-2</v>
      </c>
      <c r="C26">
        <v>-2.2364742641012958E-2</v>
      </c>
      <c r="D26">
        <v>-1.1371467953135705E-2</v>
      </c>
      <c r="E26">
        <v>-2.9910632865219777E-2</v>
      </c>
      <c r="F26">
        <v>-2.7116601385958061E-3</v>
      </c>
      <c r="G26">
        <v>-8.376747729753109E-2</v>
      </c>
      <c r="H26">
        <v>2.4180790960451892E-2</v>
      </c>
      <c r="I26">
        <v>-1.418733925163862E-2</v>
      </c>
      <c r="J26">
        <v>-7.513227513227505E-2</v>
      </c>
      <c r="K26">
        <v>-0.10796387520525452</v>
      </c>
      <c r="L26">
        <v>-1.8127419922562504E-2</v>
      </c>
      <c r="M26">
        <v>-4.9214659685863915E-2</v>
      </c>
      <c r="N26">
        <v>5.0000000000000001E-3</v>
      </c>
      <c r="Q26">
        <f t="shared" si="0"/>
        <v>2.4451448797548844E-2</v>
      </c>
      <c r="R26">
        <f t="shared" si="1"/>
        <v>-3.0747258594109528E-2</v>
      </c>
    </row>
    <row r="27" spans="1:18" x14ac:dyDescent="0.2">
      <c r="A27" s="3">
        <v>40299</v>
      </c>
      <c r="B27">
        <v>-9.0668681526256067E-2</v>
      </c>
      <c r="C27">
        <v>-0.10874981679613072</v>
      </c>
      <c r="D27">
        <v>-0.1076260762607627</v>
      </c>
      <c r="E27">
        <v>-3.5701723531480822E-2</v>
      </c>
      <c r="F27">
        <v>1.2066365007541435E-3</v>
      </c>
      <c r="G27">
        <v>-7.6222179950542257E-2</v>
      </c>
      <c r="H27">
        <v>2.2650056625141968E-3</v>
      </c>
      <c r="I27">
        <v>-2.4048582995951362E-2</v>
      </c>
      <c r="J27">
        <v>-7.033939990162319E-2</v>
      </c>
      <c r="K27">
        <v>-0.1515151515151516</v>
      </c>
      <c r="L27">
        <v>-1.7295053614666211E-2</v>
      </c>
      <c r="M27">
        <v>-5.2015088346237803E-2</v>
      </c>
      <c r="N27">
        <v>5.0000000000000001E-3</v>
      </c>
      <c r="Q27">
        <f t="shared" si="0"/>
        <v>7.8632162990214846E-2</v>
      </c>
      <c r="R27">
        <f t="shared" si="1"/>
        <v>-6.0892509356294533E-2</v>
      </c>
    </row>
    <row r="28" spans="1:18" x14ac:dyDescent="0.2">
      <c r="A28" s="3">
        <v>40269</v>
      </c>
      <c r="B28">
        <v>-3.2882718304713232E-2</v>
      </c>
      <c r="C28">
        <v>-2.4853801169590906E-3</v>
      </c>
      <c r="D28">
        <v>8.9994972347913649E-2</v>
      </c>
      <c r="E28">
        <v>6.0155697098371874E-3</v>
      </c>
      <c r="F28">
        <v>1.2213740458015154E-2</v>
      </c>
      <c r="G28">
        <v>-7.3035689095782175E-2</v>
      </c>
      <c r="H28">
        <v>9.8258706467661661E-2</v>
      </c>
      <c r="I28">
        <v>5.8641472552531937E-3</v>
      </c>
      <c r="J28">
        <v>-4.7552119934410886E-2</v>
      </c>
      <c r="K28">
        <v>4.2862332001452952E-2</v>
      </c>
      <c r="L28">
        <v>-9.9315068493149861E-3</v>
      </c>
      <c r="M28">
        <v>-3.524229074889873E-2</v>
      </c>
      <c r="N28">
        <v>5.0000000000000001E-3</v>
      </c>
      <c r="Q28">
        <f t="shared" si="0"/>
        <v>7.4878881738633274E-2</v>
      </c>
      <c r="R28">
        <f t="shared" si="1"/>
        <v>4.5066469325045584E-3</v>
      </c>
    </row>
    <row r="29" spans="1:18" x14ac:dyDescent="0.2">
      <c r="A29" s="3">
        <v>40238</v>
      </c>
      <c r="B29">
        <v>-1.5821646889607965E-2</v>
      </c>
      <c r="C29">
        <v>0.14957983193277324</v>
      </c>
      <c r="D29">
        <v>0.10173559822747436</v>
      </c>
      <c r="E29">
        <v>4.2612064194798016E-2</v>
      </c>
      <c r="F29">
        <v>-1.7106842737094841E-2</v>
      </c>
      <c r="G29">
        <v>7.6537585421412313E-2</v>
      </c>
      <c r="H29">
        <v>7.6593465452597709E-2</v>
      </c>
      <c r="I29">
        <v>8.5427961228849991E-3</v>
      </c>
      <c r="J29">
        <v>6.6450162378216326E-2</v>
      </c>
      <c r="K29">
        <v>2.1521335807050068E-2</v>
      </c>
      <c r="L29">
        <v>-1.712035610340612E-4</v>
      </c>
      <c r="M29">
        <v>3.4066151713210591E-2</v>
      </c>
      <c r="N29">
        <v>5.0000000000000001E-3</v>
      </c>
      <c r="Q29">
        <f t="shared" si="0"/>
        <v>-6.6816334567182473E-2</v>
      </c>
      <c r="R29">
        <f t="shared" si="1"/>
        <v>4.5378274838556727E-2</v>
      </c>
    </row>
    <row r="30" spans="1:18" x14ac:dyDescent="0.2">
      <c r="A30" s="3">
        <v>40210</v>
      </c>
      <c r="B30">
        <v>-1.5226628895184113E-2</v>
      </c>
      <c r="C30">
        <v>4.9382716049382713E-2</v>
      </c>
      <c r="D30">
        <v>9.2155676547690968E-2</v>
      </c>
      <c r="E30">
        <v>0.14705882352941191</v>
      </c>
      <c r="F30">
        <v>1.0003031221582193E-2</v>
      </c>
      <c r="G30">
        <v>-5.9251990791412412E-3</v>
      </c>
      <c r="H30">
        <v>0.10050103153551437</v>
      </c>
      <c r="I30">
        <v>4.3634804972138674E-2</v>
      </c>
      <c r="J30">
        <v>7.7813677975228979E-2</v>
      </c>
      <c r="K30">
        <v>2.1994690936670391E-2</v>
      </c>
      <c r="L30">
        <v>2.8164055624009698E-2</v>
      </c>
      <c r="M30">
        <v>1.2026458208057811E-2</v>
      </c>
      <c r="N30">
        <v>5.0000000000000001E-3</v>
      </c>
      <c r="Q30">
        <f t="shared" si="0"/>
        <v>8.2233457775509528E-2</v>
      </c>
      <c r="R30">
        <f t="shared" si="1"/>
        <v>4.6798594885446861E-2</v>
      </c>
    </row>
    <row r="31" spans="1:18" x14ac:dyDescent="0.2">
      <c r="A31" s="3">
        <v>40179</v>
      </c>
      <c r="B31">
        <v>-4.3036258895289836E-2</v>
      </c>
      <c r="C31">
        <v>0.11966824644549767</v>
      </c>
      <c r="D31">
        <v>-7.7223669519910665E-2</v>
      </c>
      <c r="E31">
        <v>-7.6592418913638216E-2</v>
      </c>
      <c r="F31">
        <v>1.41407931140487E-2</v>
      </c>
      <c r="G31">
        <v>-0.14523049130617105</v>
      </c>
      <c r="H31">
        <v>1.7696460707858241E-2</v>
      </c>
      <c r="I31">
        <v>-6.5004809233728755E-2</v>
      </c>
      <c r="J31">
        <v>-6.4483627204030225E-2</v>
      </c>
      <c r="K31">
        <v>-7.538569424964936E-2</v>
      </c>
      <c r="L31">
        <v>2.2314198308439837E-2</v>
      </c>
      <c r="M31">
        <v>-4.0072129833690351E-4</v>
      </c>
      <c r="N31">
        <v>5.0000000000000001E-3</v>
      </c>
      <c r="Q31">
        <f t="shared" si="0"/>
        <v>-0.17083658053161083</v>
      </c>
      <c r="R31">
        <f t="shared" si="1"/>
        <v>-3.1128166003742547E-2</v>
      </c>
    </row>
    <row r="32" spans="1:18" x14ac:dyDescent="0.2">
      <c r="A32" s="3">
        <v>40148</v>
      </c>
      <c r="B32">
        <v>1.6184573002754998E-2</v>
      </c>
      <c r="C32">
        <v>3.2626427406199143E-2</v>
      </c>
      <c r="D32">
        <v>-2.3973846712677105E-2</v>
      </c>
      <c r="E32">
        <v>1.6081000595592698E-2</v>
      </c>
      <c r="F32">
        <v>4.1293213828425213E-2</v>
      </c>
      <c r="G32">
        <v>6.3430531732418638E-2</v>
      </c>
      <c r="H32">
        <v>1.1836115326251839E-2</v>
      </c>
      <c r="I32">
        <v>3.604052482976261E-2</v>
      </c>
      <c r="J32">
        <v>-1.9268774703557146E-2</v>
      </c>
      <c r="K32">
        <v>3.6337209302325535E-2</v>
      </c>
      <c r="L32">
        <v>-2.7476373818690947E-2</v>
      </c>
      <c r="M32">
        <v>-1.5193370165745956E-2</v>
      </c>
      <c r="N32">
        <v>5.0000000000000001E-3</v>
      </c>
      <c r="Q32">
        <f t="shared" si="0"/>
        <v>0.10899364226845842</v>
      </c>
      <c r="R32">
        <f t="shared" si="1"/>
        <v>1.3993102551921627E-2</v>
      </c>
    </row>
    <row r="33" spans="1:18" x14ac:dyDescent="0.2">
      <c r="A33" s="3">
        <v>40118</v>
      </c>
      <c r="B33">
        <v>2.7600849256900206E-2</v>
      </c>
      <c r="C33">
        <v>0.10624859011955778</v>
      </c>
      <c r="D33">
        <v>6.0477657935285034E-2</v>
      </c>
      <c r="E33">
        <v>0.17467350746268639</v>
      </c>
      <c r="F33">
        <v>3.1363486299108567E-2</v>
      </c>
      <c r="G33">
        <v>8.7443109751548231E-2</v>
      </c>
      <c r="H33">
        <v>-5.6414662084765088E-2</v>
      </c>
      <c r="I33">
        <v>5.2254456483747047E-2</v>
      </c>
      <c r="J33">
        <v>1.7085427135678399E-2</v>
      </c>
      <c r="K33">
        <v>6.5427797135114263E-2</v>
      </c>
      <c r="L33">
        <v>7.4868322046651725E-2</v>
      </c>
      <c r="M33">
        <v>9.8158179848320648E-2</v>
      </c>
      <c r="N33">
        <v>5.0000000000000001E-3</v>
      </c>
      <c r="Q33">
        <f t="shared" si="0"/>
        <v>6.1000544744911449E-2</v>
      </c>
      <c r="R33">
        <f t="shared" si="1"/>
        <v>6.1598893449152765E-2</v>
      </c>
    </row>
    <row r="34" spans="1:18" x14ac:dyDescent="0.2">
      <c r="A34" s="3">
        <v>40087</v>
      </c>
      <c r="B34">
        <v>3.0634573304157531E-2</v>
      </c>
      <c r="C34">
        <v>-0.11728395061728392</v>
      </c>
      <c r="D34">
        <v>8.0541103017689908E-2</v>
      </c>
      <c r="E34">
        <v>6.1386138613861441E-2</v>
      </c>
      <c r="F34">
        <v>3.1675749318801127E-2</v>
      </c>
      <c r="G34">
        <v>8.1214076837753391E-2</v>
      </c>
      <c r="H34">
        <v>-2.7568922305764243E-2</v>
      </c>
      <c r="I34">
        <v>8.3707815666578256E-3</v>
      </c>
      <c r="J34">
        <v>-4.5563549160671624E-2</v>
      </c>
      <c r="K34">
        <v>7.8046744574290283E-2</v>
      </c>
      <c r="L34">
        <v>9.1116173120728838E-3</v>
      </c>
      <c r="M34">
        <v>1.1839508879631699E-2</v>
      </c>
      <c r="N34">
        <v>5.0000000000000001E-3</v>
      </c>
      <c r="Q34">
        <f t="shared" si="0"/>
        <v>0.1617934240574431</v>
      </c>
      <c r="R34">
        <f t="shared" si="1"/>
        <v>1.6866989278433026E-2</v>
      </c>
    </row>
    <row r="35" spans="1:18" x14ac:dyDescent="0.2">
      <c r="A35" s="3">
        <v>40057</v>
      </c>
      <c r="B35">
        <v>1.3678373382624898E-2</v>
      </c>
      <c r="C35">
        <v>9.0080312567831555E-2</v>
      </c>
      <c r="D35">
        <v>0.13272041489863251</v>
      </c>
      <c r="E35">
        <v>-9.3182932810201846E-3</v>
      </c>
      <c r="F35">
        <v>7.7826725403817854E-2</v>
      </c>
      <c r="G35">
        <v>7.4035566530205488E-2</v>
      </c>
      <c r="H35">
        <v>-9.3793103448276405E-3</v>
      </c>
      <c r="I35">
        <v>1.3213105972680994E-2</v>
      </c>
      <c r="J35">
        <v>8.2205029013540099E-3</v>
      </c>
      <c r="K35">
        <v>4.355400696864109E-2</v>
      </c>
      <c r="L35">
        <v>7.0296627387240962E-2</v>
      </c>
      <c r="M35">
        <v>-3.4913245873889109E-2</v>
      </c>
      <c r="N35">
        <v>5.0000000000000001E-3</v>
      </c>
      <c r="Q35">
        <f t="shared" si="0"/>
        <v>-1.0398179160455536E-2</v>
      </c>
      <c r="R35">
        <f t="shared" si="1"/>
        <v>3.91678988761077E-2</v>
      </c>
    </row>
    <row r="36" spans="1:18" x14ac:dyDescent="0.2">
      <c r="A36" s="3">
        <v>40026</v>
      </c>
      <c r="B36">
        <v>-3.8051209103840744E-2</v>
      </c>
      <c r="C36">
        <v>0.16869609335362745</v>
      </c>
      <c r="D36">
        <v>2.8363636363636369E-2</v>
      </c>
      <c r="E36">
        <v>-3.1777071620630037E-3</v>
      </c>
      <c r="F36">
        <v>1.3770003721622626E-2</v>
      </c>
      <c r="G36">
        <v>4.2026859270962724E-2</v>
      </c>
      <c r="H36">
        <v>-1.0644104803493426E-2</v>
      </c>
      <c r="I36">
        <v>5.6563117256240858E-3</v>
      </c>
      <c r="J36">
        <v>0.12452419793365954</v>
      </c>
      <c r="K36">
        <v>5.3694355208811384E-2</v>
      </c>
      <c r="L36">
        <v>-2.5153495741731091E-2</v>
      </c>
      <c r="M36">
        <v>2.5385116077240033E-2</v>
      </c>
      <c r="N36">
        <v>5.0000000000000001E-3</v>
      </c>
      <c r="Q36">
        <f t="shared" si="0"/>
        <v>-7.6050611612730759E-2</v>
      </c>
      <c r="R36">
        <f t="shared" si="1"/>
        <v>3.2090838070337996E-2</v>
      </c>
    </row>
    <row r="37" spans="1:18" x14ac:dyDescent="0.2">
      <c r="A37" s="3">
        <v>39995</v>
      </c>
      <c r="B37">
        <v>0.12525010004001613</v>
      </c>
      <c r="C37">
        <v>9.7336065573772057E-3</v>
      </c>
      <c r="D37">
        <v>0.35024549918166947</v>
      </c>
      <c r="E37">
        <v>9.4728391758094777E-2</v>
      </c>
      <c r="F37">
        <v>5.9960552268244482E-2</v>
      </c>
      <c r="G37">
        <v>5.0902535638891022E-2</v>
      </c>
      <c r="H37">
        <v>0.1099666767646168</v>
      </c>
      <c r="I37">
        <v>0.12938552017846261</v>
      </c>
      <c r="J37">
        <v>0.13483492749151504</v>
      </c>
      <c r="K37">
        <v>-1.0445049954586727E-2</v>
      </c>
      <c r="L37">
        <v>9.4990240728692221E-2</v>
      </c>
      <c r="M37">
        <v>2.9714030384271783E-2</v>
      </c>
      <c r="N37">
        <v>5.0000000000000001E-3</v>
      </c>
      <c r="Q37">
        <f t="shared" si="0"/>
        <v>0.18973518901165087</v>
      </c>
      <c r="R37">
        <f t="shared" si="1"/>
        <v>9.8272252586438735E-2</v>
      </c>
    </row>
    <row r="38" spans="1:18" x14ac:dyDescent="0.2">
      <c r="A38" s="3">
        <v>39965</v>
      </c>
      <c r="B38">
        <v>-2.7247956403269824E-2</v>
      </c>
      <c r="C38">
        <v>-5.2427184466019461E-2</v>
      </c>
      <c r="D38">
        <v>-6.8029286150091517E-2</v>
      </c>
      <c r="E38">
        <v>-7.4770982916563589E-2</v>
      </c>
      <c r="F38">
        <v>9.4559585492228093E-2</v>
      </c>
      <c r="G38">
        <v>1.0449871773362318E-2</v>
      </c>
      <c r="H38">
        <v>2.1981424148606932E-2</v>
      </c>
      <c r="I38">
        <v>-1.7435488691840195E-2</v>
      </c>
      <c r="J38">
        <v>-7.558471192241889E-2</v>
      </c>
      <c r="K38">
        <v>0.13798449612403085</v>
      </c>
      <c r="L38">
        <v>-1.6215062940046931E-2</v>
      </c>
      <c r="M38">
        <v>-2.6109660574412552E-2</v>
      </c>
      <c r="N38">
        <v>5.0000000000000001E-3</v>
      </c>
      <c r="Q38">
        <f t="shared" si="0"/>
        <v>0.10234887379863722</v>
      </c>
      <c r="R38">
        <f t="shared" si="1"/>
        <v>-7.7370797105362306E-3</v>
      </c>
    </row>
    <row r="39" spans="1:18" x14ac:dyDescent="0.2">
      <c r="A39" s="3">
        <v>39934</v>
      </c>
      <c r="B39">
        <v>0.12428884026258213</v>
      </c>
      <c r="C39">
        <v>0.13093604172385409</v>
      </c>
      <c r="D39">
        <v>-3.3444816053511683E-3</v>
      </c>
      <c r="E39">
        <v>5.3468961919665992E-2</v>
      </c>
      <c r="F39">
        <v>9.5902353966870191E-3</v>
      </c>
      <c r="G39">
        <v>5.369093618203391E-2</v>
      </c>
      <c r="H39">
        <v>-1.7341040462427793E-2</v>
      </c>
      <c r="I39">
        <v>3.506239043003001E-2</v>
      </c>
      <c r="J39">
        <v>0.11798469387755106</v>
      </c>
      <c r="K39">
        <v>3.7533512064343411E-2</v>
      </c>
      <c r="L39">
        <v>5.0661286707016417E-2</v>
      </c>
      <c r="M39">
        <v>-7.7720207253886286E-3</v>
      </c>
      <c r="N39">
        <v>5.0000000000000001E-3</v>
      </c>
      <c r="Q39">
        <f t="shared" si="0"/>
        <v>-0.1450124291891231</v>
      </c>
      <c r="R39">
        <f t="shared" si="1"/>
        <v>4.8729946314216371E-2</v>
      </c>
    </row>
    <row r="40" spans="1:18" x14ac:dyDescent="0.2">
      <c r="A40" s="3">
        <v>39904</v>
      </c>
      <c r="B40">
        <v>-0.11399767351686696</v>
      </c>
      <c r="C40">
        <v>0.12542477602718582</v>
      </c>
      <c r="D40">
        <v>0.2887931034482758</v>
      </c>
      <c r="E40">
        <v>0.25540275049115935</v>
      </c>
      <c r="F40">
        <v>2.502234137622894E-2</v>
      </c>
      <c r="G40">
        <v>0.13764868126185137</v>
      </c>
      <c r="H40">
        <v>4.0189873417721289E-2</v>
      </c>
      <c r="I40">
        <v>6.5253213226408757E-2</v>
      </c>
      <c r="J40">
        <v>0.24395081316937706</v>
      </c>
      <c r="K40">
        <v>0.10289769367238311</v>
      </c>
      <c r="L40">
        <v>5.8865416567766449E-2</v>
      </c>
      <c r="M40">
        <v>-3.2581453634085267E-2</v>
      </c>
      <c r="N40">
        <v>5.0000000000000001E-3</v>
      </c>
      <c r="Q40">
        <f t="shared" si="0"/>
        <v>9.8933515822112697E-2</v>
      </c>
      <c r="R40">
        <f t="shared" si="1"/>
        <v>9.9739127958950458E-2</v>
      </c>
    </row>
    <row r="41" spans="1:18" x14ac:dyDescent="0.2">
      <c r="A41" s="3">
        <v>39873</v>
      </c>
      <c r="B41">
        <v>4.2020202020202069E-2</v>
      </c>
      <c r="C41">
        <v>0.13181818181818161</v>
      </c>
      <c r="D41">
        <v>0.13624220837043621</v>
      </c>
      <c r="E41">
        <v>0.20520915548539853</v>
      </c>
      <c r="F41">
        <v>-4.9681528662420482E-2</v>
      </c>
      <c r="G41">
        <v>2.9793780881091081E-2</v>
      </c>
      <c r="H41">
        <v>3.1331592689294974E-2</v>
      </c>
      <c r="I41">
        <v>5.2856812398797137E-2</v>
      </c>
      <c r="J41">
        <v>0.16335948315643734</v>
      </c>
      <c r="K41">
        <v>0.13718897108271699</v>
      </c>
      <c r="L41">
        <v>-2.2278951032722261E-2</v>
      </c>
      <c r="M41">
        <v>6.4000000000000057E-2</v>
      </c>
      <c r="N41">
        <v>5.0000000000000001E-3</v>
      </c>
      <c r="Q41">
        <f t="shared" si="0"/>
        <v>9.9479555327054783E-3</v>
      </c>
      <c r="R41">
        <f t="shared" si="1"/>
        <v>7.6821659017284438E-2</v>
      </c>
    </row>
    <row r="42" spans="1:18" x14ac:dyDescent="0.2">
      <c r="A42" s="3">
        <v>39845</v>
      </c>
      <c r="B42">
        <v>-2.1352313167259718E-2</v>
      </c>
      <c r="C42">
        <v>-0.24934383202099741</v>
      </c>
      <c r="D42">
        <v>-0.20241477272727271</v>
      </c>
      <c r="E42">
        <v>-0.20886668748048709</v>
      </c>
      <c r="F42">
        <v>-0.11266013564431043</v>
      </c>
      <c r="G42">
        <v>-1.595131893775914E-3</v>
      </c>
      <c r="H42">
        <v>-8.8366557572151061E-2</v>
      </c>
      <c r="I42">
        <v>9.5749649696401651E-3</v>
      </c>
      <c r="J42">
        <v>-0.1045454545454545</v>
      </c>
      <c r="K42">
        <v>-4.8624440179142803E-2</v>
      </c>
      <c r="L42">
        <v>-0.1162838392124691</v>
      </c>
      <c r="M42">
        <v>4.5053413841151801E-2</v>
      </c>
      <c r="N42">
        <v>5.0000000000000001E-3</v>
      </c>
      <c r="Q42">
        <f t="shared" si="0"/>
        <v>4.9437918616785627E-2</v>
      </c>
      <c r="R42">
        <f t="shared" si="1"/>
        <v>-9.1618732136044059E-2</v>
      </c>
    </row>
    <row r="43" spans="1:18" x14ac:dyDescent="0.2">
      <c r="A43" s="3">
        <v>39814</v>
      </c>
      <c r="B43">
        <v>-5.0319188884716537E-2</v>
      </c>
      <c r="C43">
        <v>-8.5870413739266294E-3</v>
      </c>
      <c r="D43">
        <v>-0.30193356470004962</v>
      </c>
      <c r="E43">
        <v>-9.340503821115187E-2</v>
      </c>
      <c r="F43">
        <v>-1.9216555801921609E-2</v>
      </c>
      <c r="G43">
        <v>0.10037380139769225</v>
      </c>
      <c r="H43">
        <v>7.3116219667943794E-2</v>
      </c>
      <c r="I43">
        <v>8.9013224821973491E-2</v>
      </c>
      <c r="J43">
        <v>-0.18104906937394249</v>
      </c>
      <c r="K43">
        <v>-0.12042768711311191</v>
      </c>
      <c r="L43">
        <v>-0.11216314639475611</v>
      </c>
      <c r="M43">
        <v>-0.15947686902205727</v>
      </c>
      <c r="N43">
        <v>5.0000000000000001E-3</v>
      </c>
      <c r="Q43">
        <f t="shared" si="0"/>
        <v>0.16090247019897908</v>
      </c>
      <c r="R43">
        <f t="shared" si="1"/>
        <v>-6.5339576249002038E-2</v>
      </c>
    </row>
    <row r="44" spans="1:18" x14ac:dyDescent="0.2">
      <c r="A44" s="3">
        <v>39783</v>
      </c>
      <c r="B44">
        <v>5.2985369711348262E-2</v>
      </c>
      <c r="C44">
        <v>1.0419380046886584E-3</v>
      </c>
      <c r="D44" s="6">
        <v>8.9975682248041311E-2</v>
      </c>
      <c r="E44" s="6">
        <v>0.10891399874450713</v>
      </c>
      <c r="F44" s="6">
        <v>-3.8379530916844429E-2</v>
      </c>
      <c r="G44" s="6">
        <v>5.0143364281813207E-2</v>
      </c>
      <c r="H44" s="6">
        <v>-3.512014787430684E-2</v>
      </c>
      <c r="I44" s="6">
        <v>3.1344262295081915E-2</v>
      </c>
      <c r="J44" s="6">
        <v>-4.0444893832154438E-3</v>
      </c>
      <c r="K44" s="6">
        <v>-3.8419913419913465E-2</v>
      </c>
      <c r="L44" s="6">
        <v>-3.9356305754766452E-2</v>
      </c>
      <c r="M44" s="6">
        <v>7.47295968534889E-3</v>
      </c>
      <c r="N44">
        <v>5.0000000000000001E-3</v>
      </c>
      <c r="Q44">
        <f t="shared" si="0"/>
        <v>0.11129128916376053</v>
      </c>
      <c r="R44">
        <f t="shared" si="1"/>
        <v>1.554643230181523E-2</v>
      </c>
    </row>
    <row r="45" spans="1:18" x14ac:dyDescent="0.2">
      <c r="A45" s="3">
        <v>39753</v>
      </c>
      <c r="B45">
        <v>0.32755905511811023</v>
      </c>
      <c r="C45">
        <v>-0.18075117370892013</v>
      </c>
      <c r="D45" s="6">
        <v>7.2753623188405836E-2</v>
      </c>
      <c r="E45" s="6">
        <v>-9.7194672711816366E-2</v>
      </c>
      <c r="F45" s="6">
        <v>-6.7285382830626461E-2</v>
      </c>
      <c r="G45" s="6">
        <v>-0.18477292965271608</v>
      </c>
      <c r="H45" s="6">
        <v>-2.4346257889991008E-2</v>
      </c>
      <c r="I45" s="6">
        <v>-0.1173746961453872</v>
      </c>
      <c r="J45" s="6">
        <v>-0.23234152652005169</v>
      </c>
      <c r="K45" s="6">
        <v>-8.8757396449704151E-2</v>
      </c>
      <c r="L45" s="6">
        <v>-2.9647715381933004E-3</v>
      </c>
      <c r="M45" s="6">
        <v>1.3784954706577146E-3</v>
      </c>
      <c r="N45">
        <v>5.0000000000000001E-3</v>
      </c>
      <c r="Q45">
        <f t="shared" si="0"/>
        <v>-0.15596350006626056</v>
      </c>
      <c r="R45">
        <f t="shared" si="1"/>
        <v>-4.9508136139186053E-2</v>
      </c>
    </row>
    <row r="46" spans="1:18" x14ac:dyDescent="0.2">
      <c r="A46" s="3">
        <v>39722</v>
      </c>
      <c r="B46">
        <v>-5.3651266766020833E-2</v>
      </c>
      <c r="C46">
        <v>-8.5836909871244593E-2</v>
      </c>
      <c r="D46" s="6">
        <v>-0.35247747747747749</v>
      </c>
      <c r="E46" s="6">
        <v>-0.22097130242825602</v>
      </c>
      <c r="F46" s="6">
        <v>-7.8921407431765678E-3</v>
      </c>
      <c r="G46" s="6">
        <v>-0.10276640367522216</v>
      </c>
      <c r="H46" s="6">
        <v>-5.804077010192521E-2</v>
      </c>
      <c r="I46" s="6">
        <v>-0.2050975340449025</v>
      </c>
      <c r="J46" s="6">
        <v>-0.11006216900759846</v>
      </c>
      <c r="K46" s="6">
        <v>-0.16336633663366329</v>
      </c>
      <c r="L46" s="6">
        <v>-6.7945383615084509E-2</v>
      </c>
      <c r="M46" s="6">
        <v>-6.8085887318774074E-2</v>
      </c>
      <c r="N46">
        <v>5.0000000000000001E-3</v>
      </c>
      <c r="Q46">
        <f t="shared" si="0"/>
        <v>-0.27619809688215202</v>
      </c>
      <c r="R46">
        <f t="shared" si="1"/>
        <v>-0.12468279847361215</v>
      </c>
    </row>
    <row r="47" spans="1:18" x14ac:dyDescent="0.2">
      <c r="A47" s="3">
        <v>39692</v>
      </c>
      <c r="B47">
        <v>-0.13974358974358969</v>
      </c>
      <c r="C47">
        <v>-0.12525597269624578</v>
      </c>
      <c r="D47" s="6">
        <v>-0.15736201170330533</v>
      </c>
      <c r="E47" s="6">
        <v>-0.29516103936517812</v>
      </c>
      <c r="F47" s="6">
        <v>3.8238306589279736E-2</v>
      </c>
      <c r="G47" s="6">
        <v>-0.13548749163590845</v>
      </c>
      <c r="H47" s="6">
        <v>9.5533498759305058E-2</v>
      </c>
      <c r="I47" s="6">
        <v>-3.925035360678919E-2</v>
      </c>
      <c r="J47" s="6">
        <v>0.21346744900810277</v>
      </c>
      <c r="K47" s="6">
        <v>-2.1791767554479535E-2</v>
      </c>
      <c r="L47" s="6">
        <v>-1.1365481409320033E-3</v>
      </c>
      <c r="M47" s="6">
        <v>1.376744186046519E-2</v>
      </c>
      <c r="N47">
        <v>5.0000000000000001E-3</v>
      </c>
      <c r="Q47">
        <f t="shared" si="0"/>
        <v>-0.1486613292189384</v>
      </c>
      <c r="R47">
        <f t="shared" si="1"/>
        <v>-4.6181839852439614E-2</v>
      </c>
    </row>
    <row r="48" spans="1:18" x14ac:dyDescent="0.2">
      <c r="A48" s="3">
        <v>39661</v>
      </c>
      <c r="B48">
        <v>-0.10618792971734148</v>
      </c>
      <c r="C48">
        <v>7.9388469331368672E-2</v>
      </c>
      <c r="D48" s="6">
        <v>1.7377312952534085E-2</v>
      </c>
      <c r="E48" s="6">
        <v>5.7902973395931312E-3</v>
      </c>
      <c r="F48" s="6">
        <v>2.7719298245614032E-2</v>
      </c>
      <c r="G48" s="6">
        <v>-2.2079155672823148E-2</v>
      </c>
      <c r="H48" s="6">
        <v>-1.0739490641301086E-2</v>
      </c>
      <c r="I48" s="6">
        <v>-4.5078507513084509E-2</v>
      </c>
      <c r="J48" s="6">
        <v>-5.2673372154579234E-2</v>
      </c>
      <c r="K48" s="6">
        <v>6.5348237317282898E-2</v>
      </c>
      <c r="L48" s="6">
        <v>6.5570934256055535E-2</v>
      </c>
      <c r="M48" s="6">
        <v>1.1859939759036209E-2</v>
      </c>
      <c r="N48">
        <v>5.0000000000000001E-3</v>
      </c>
      <c r="Q48">
        <f t="shared" si="0"/>
        <v>-9.6621086574441739E-2</v>
      </c>
      <c r="R48">
        <f t="shared" si="1"/>
        <v>3.0246694585295921E-3</v>
      </c>
    </row>
    <row r="49" spans="1:18" x14ac:dyDescent="0.2">
      <c r="A49" s="3">
        <v>39630</v>
      </c>
      <c r="B49">
        <v>-0.15165262475696695</v>
      </c>
      <c r="C49">
        <v>-7.0217502997088621E-2</v>
      </c>
      <c r="D49" s="6">
        <v>-5.2591463414634054E-2</v>
      </c>
      <c r="E49" s="6">
        <v>-2.7397260273972712E-2</v>
      </c>
      <c r="F49" s="6">
        <v>6.7016098839385974E-2</v>
      </c>
      <c r="G49" s="6">
        <v>-0.10005318946848518</v>
      </c>
      <c r="H49" s="6">
        <v>0.12147281486579509</v>
      </c>
      <c r="I49" s="6">
        <v>7.9657309515129393E-2</v>
      </c>
      <c r="J49" s="6">
        <v>0.19746434231378762</v>
      </c>
      <c r="K49" s="6">
        <v>-6.5112540192925894E-2</v>
      </c>
      <c r="L49" s="6">
        <v>8.3411433926897871E-2</v>
      </c>
      <c r="M49" s="6">
        <v>4.300019634792851E-2</v>
      </c>
      <c r="N49">
        <v>5.0000000000000001E-3</v>
      </c>
      <c r="Q49">
        <f t="shared" si="0"/>
        <v>0.10014774323099236</v>
      </c>
      <c r="R49">
        <f t="shared" si="1"/>
        <v>1.0416467892070921E-2</v>
      </c>
    </row>
    <row r="50" spans="1:18" x14ac:dyDescent="0.2">
      <c r="A50" s="3">
        <v>39600</v>
      </c>
      <c r="B50">
        <v>-0.14986225895316796</v>
      </c>
      <c r="C50">
        <v>-0.20590235278117774</v>
      </c>
      <c r="D50" s="6">
        <v>-0.10675381263616568</v>
      </c>
      <c r="E50" s="6">
        <v>-0.10975609756097549</v>
      </c>
      <c r="F50" s="6">
        <v>-3.8170687792581925E-2</v>
      </c>
      <c r="G50" s="6">
        <v>-0.10136565380675999</v>
      </c>
      <c r="H50" s="6">
        <v>-0.1635002878526195</v>
      </c>
      <c r="I50" s="6">
        <v>-8.4140233722871494E-2</v>
      </c>
      <c r="J50" s="6">
        <v>-0.20207384926656546</v>
      </c>
      <c r="K50" s="6">
        <v>-2.8504490433424512E-2</v>
      </c>
      <c r="L50" s="6">
        <v>-7.9219882637210803E-2</v>
      </c>
      <c r="M50" s="6">
        <v>-2.6753296388304926E-2</v>
      </c>
      <c r="N50">
        <v>5.0000000000000001E-3</v>
      </c>
      <c r="Q50">
        <f t="shared" si="0"/>
        <v>9.2653885729435045E-2</v>
      </c>
      <c r="R50">
        <f t="shared" si="1"/>
        <v>-0.10800024198598546</v>
      </c>
    </row>
    <row r="51" spans="1:18" x14ac:dyDescent="0.2">
      <c r="A51" s="3">
        <v>39569</v>
      </c>
      <c r="B51">
        <v>-9.6115537848605603E-2</v>
      </c>
      <c r="C51">
        <v>-2.0122601279317753E-2</v>
      </c>
      <c r="D51" s="6">
        <v>9.3457943925232545E-3</v>
      </c>
      <c r="E51" s="6">
        <v>-3.251179863660203E-2</v>
      </c>
      <c r="F51" s="6">
        <v>4.6345139412208081E-2</v>
      </c>
      <c r="G51" s="6">
        <v>2.0042138989012415E-2</v>
      </c>
      <c r="H51" s="6">
        <v>5.6890781867964924E-2</v>
      </c>
      <c r="I51" s="6">
        <v>7.6660375662802149E-2</v>
      </c>
      <c r="J51" s="6">
        <v>-9.7672295755362848E-2</v>
      </c>
      <c r="K51" s="6">
        <v>-3.5019455252918164E-3</v>
      </c>
      <c r="L51" s="6">
        <v>-1.4960897653859329E-2</v>
      </c>
      <c r="M51" s="6">
        <v>1.9113149847083122E-4</v>
      </c>
      <c r="N51">
        <v>5.0000000000000001E-3</v>
      </c>
      <c r="Q51">
        <f t="shared" si="0"/>
        <v>0.2408001437564157</v>
      </c>
      <c r="R51">
        <f t="shared" si="1"/>
        <v>-4.6174762396714768E-3</v>
      </c>
    </row>
    <row r="52" spans="1:18" x14ac:dyDescent="0.2">
      <c r="A52" s="3">
        <v>39539</v>
      </c>
      <c r="B52">
        <v>7.036247334754786E-2</v>
      </c>
      <c r="C52">
        <v>0.14111922141119226</v>
      </c>
      <c r="D52" s="6">
        <v>5.0534218885359472E-2</v>
      </c>
      <c r="E52" s="6">
        <v>4.507466776270741E-2</v>
      </c>
      <c r="F52" s="6">
        <v>1.5302218821729108E-2</v>
      </c>
      <c r="G52" s="6">
        <v>0.30381183735555184</v>
      </c>
      <c r="H52" s="6">
        <v>-7.5483091787439394E-3</v>
      </c>
      <c r="I52" s="6">
        <v>4.8332391181458378E-2</v>
      </c>
      <c r="J52" s="6">
        <v>0.11842776927003573</v>
      </c>
      <c r="K52" s="6">
        <v>5.0840829096596707E-3</v>
      </c>
      <c r="L52" s="6">
        <v>-3.7630890052355981E-2</v>
      </c>
      <c r="M52" s="6">
        <v>0.10054690786705933</v>
      </c>
      <c r="N52">
        <v>5.0000000000000001E-3</v>
      </c>
      <c r="Q52">
        <f t="shared" si="0"/>
        <v>4.072794566555181E-2</v>
      </c>
      <c r="R52">
        <f t="shared" si="1"/>
        <v>7.1118049131766767E-2</v>
      </c>
    </row>
    <row r="53" spans="1:18" x14ac:dyDescent="0.2">
      <c r="A53" s="3">
        <v>39508</v>
      </c>
      <c r="B53">
        <v>-8.7326684504986485E-2</v>
      </c>
      <c r="C53">
        <v>-0.10176205436415775</v>
      </c>
      <c r="D53" s="6">
        <v>8.2525789309159325E-2</v>
      </c>
      <c r="E53" s="6">
        <v>-5.2938886726352608E-2</v>
      </c>
      <c r="F53" s="6">
        <v>6.9558101472995126E-2</v>
      </c>
      <c r="G53" s="6">
        <v>-6.5176790186340594E-2</v>
      </c>
      <c r="H53" s="6">
        <v>1.5950920245398681E-2</v>
      </c>
      <c r="I53" s="6">
        <v>1.1242378048780477E-2</v>
      </c>
      <c r="J53" s="6">
        <v>5.663430420711979E-2</v>
      </c>
      <c r="K53" s="6">
        <v>4.3247654018767845E-2</v>
      </c>
      <c r="L53" s="6">
        <v>5.8721635198337063E-2</v>
      </c>
      <c r="M53" s="6">
        <v>6.7355186349348894E-2</v>
      </c>
      <c r="N53">
        <v>5.0000000000000001E-3</v>
      </c>
      <c r="Q53">
        <f t="shared" si="0"/>
        <v>0.1066672685608832</v>
      </c>
      <c r="R53">
        <f t="shared" si="1"/>
        <v>8.1692960890058144E-3</v>
      </c>
    </row>
    <row r="54" spans="1:18" x14ac:dyDescent="0.2">
      <c r="A54" s="3">
        <v>39479</v>
      </c>
      <c r="B54">
        <v>2.852139104328244E-2</v>
      </c>
      <c r="C54">
        <v>2.7326137450467414E-4</v>
      </c>
      <c r="D54" s="6">
        <v>1.8789808917197393E-2</v>
      </c>
      <c r="E54" s="6">
        <v>-2.689393939393947E-2</v>
      </c>
      <c r="F54" s="6">
        <v>2.6890756302521135E-2</v>
      </c>
      <c r="G54" s="6">
        <v>-0.16501860712387018</v>
      </c>
      <c r="H54" s="6">
        <v>3.3280507131537185E-2</v>
      </c>
      <c r="I54" s="6">
        <v>6.7100447336315483E-2</v>
      </c>
      <c r="J54" s="6">
        <v>-0.14246068455134142</v>
      </c>
      <c r="K54" s="6">
        <v>-0.16233766233766234</v>
      </c>
      <c r="L54" s="6">
        <v>1.1742025937609535E-2</v>
      </c>
      <c r="M54" s="6">
        <v>-2.2602589422865971E-2</v>
      </c>
      <c r="N54">
        <v>5.0000000000000001E-3</v>
      </c>
      <c r="Q54">
        <f t="shared" si="0"/>
        <v>0.16749425842643181</v>
      </c>
      <c r="R54">
        <f t="shared" si="1"/>
        <v>-2.772627373222596E-2</v>
      </c>
    </row>
    <row r="55" spans="1:18" x14ac:dyDescent="0.2">
      <c r="A55" s="3">
        <v>39448</v>
      </c>
      <c r="B55">
        <v>-5.2843601895734671E-2</v>
      </c>
      <c r="C55">
        <v>-4.8986486486486402E-2</v>
      </c>
      <c r="D55" s="6">
        <v>-1.6136612877957091E-2</v>
      </c>
      <c r="E55" s="6">
        <v>-5.9717440341920947E-2</v>
      </c>
      <c r="F55" s="6">
        <v>-3.682719546742208E-2</v>
      </c>
      <c r="G55" s="6">
        <v>-0.18392433620639792</v>
      </c>
      <c r="H55" s="6">
        <v>-8.1781140861466817E-2</v>
      </c>
      <c r="I55" s="6">
        <v>-9.1669185050871071E-3</v>
      </c>
      <c r="J55" s="6">
        <v>9.5515581454269194E-2</v>
      </c>
      <c r="K55" s="6">
        <v>-8.4480600750938661E-2</v>
      </c>
      <c r="L55" s="6">
        <v>-0.10451977401129942</v>
      </c>
      <c r="M55" s="6">
        <v>6.7463106113843985E-2</v>
      </c>
      <c r="N55">
        <v>5.0000000000000001E-3</v>
      </c>
      <c r="Q55">
        <f t="shared" si="0"/>
        <v>7.3979039716689121E-2</v>
      </c>
      <c r="R55">
        <f t="shared" si="1"/>
        <v>-4.295045165304983E-2</v>
      </c>
    </row>
    <row r="56" spans="1:18" x14ac:dyDescent="0.2">
      <c r="A56" s="3">
        <v>39417</v>
      </c>
      <c r="B56">
        <v>0.27723970944309939</v>
      </c>
      <c r="C56">
        <v>-5.4893773793442402E-2</v>
      </c>
      <c r="D56" s="6">
        <v>9.1699604743082919E-3</v>
      </c>
      <c r="E56" s="6">
        <v>8.6978965027745714E-2</v>
      </c>
      <c r="F56" s="6">
        <v>-5.2530674846625658E-2</v>
      </c>
      <c r="G56" s="6">
        <v>-2.1933621933621916E-3</v>
      </c>
      <c r="H56" s="6">
        <v>-1.2927319735708265E-2</v>
      </c>
      <c r="I56" s="6">
        <v>2.7746143493115216E-2</v>
      </c>
      <c r="J56" s="6">
        <v>-4.3151515151515163E-2</v>
      </c>
      <c r="K56" s="6">
        <v>5.9681697612732121E-2</v>
      </c>
      <c r="L56" s="6">
        <v>-7.7857365306758242E-3</v>
      </c>
      <c r="M56" s="6">
        <v>-3.2687368666822758E-3</v>
      </c>
      <c r="N56">
        <v>5.0000000000000001E-3</v>
      </c>
      <c r="Q56">
        <f t="shared" si="0"/>
        <v>-2.6103098173134887E-2</v>
      </c>
      <c r="R56">
        <f t="shared" si="1"/>
        <v>2.367211307774908E-2</v>
      </c>
    </row>
    <row r="57" spans="1:18" x14ac:dyDescent="0.2">
      <c r="A57" s="3">
        <v>39387</v>
      </c>
      <c r="B57">
        <v>1.912399753238736E-2</v>
      </c>
      <c r="C57">
        <v>-5.7959278111985091E-2</v>
      </c>
      <c r="D57" s="6">
        <v>-3.6263903702574929E-2</v>
      </c>
      <c r="E57" s="6">
        <v>0.1090596822670673</v>
      </c>
      <c r="F57" s="6">
        <v>4.1949660407510914E-2</v>
      </c>
      <c r="G57" s="6">
        <v>-1.980198019801982E-2</v>
      </c>
      <c r="H57" s="6">
        <v>-6.7256162915326878E-2</v>
      </c>
      <c r="I57" s="6">
        <v>-9.1003199698851844E-2</v>
      </c>
      <c r="J57" s="6">
        <v>-2.9411764705882359E-2</v>
      </c>
      <c r="K57" s="6">
        <v>-8.4117825690859349E-2</v>
      </c>
      <c r="L57" s="6">
        <v>6.4478700480689488E-2</v>
      </c>
      <c r="M57" s="6">
        <v>5.9623948540326488E-2</v>
      </c>
      <c r="N57">
        <v>5.0000000000000001E-3</v>
      </c>
      <c r="Q57">
        <f t="shared" si="0"/>
        <v>-1.6686909145968369E-2</v>
      </c>
      <c r="R57">
        <f t="shared" si="1"/>
        <v>-7.6315104829598928E-3</v>
      </c>
    </row>
    <row r="58" spans="1:18" x14ac:dyDescent="0.2">
      <c r="A58" s="3">
        <v>39356</v>
      </c>
      <c r="B58">
        <v>8.174841508174846E-2</v>
      </c>
      <c r="C58">
        <v>-6.0945138511678376E-2</v>
      </c>
      <c r="D58" s="6">
        <v>-4.4269695645842488E-2</v>
      </c>
      <c r="E58" s="6">
        <v>4.3770540782790635E-2</v>
      </c>
      <c r="F58" s="6">
        <v>2.0016012810248895E-3</v>
      </c>
      <c r="G58" s="6">
        <v>0.24632009448763381</v>
      </c>
      <c r="H58" s="6">
        <v>-7.1179691388750577E-2</v>
      </c>
      <c r="I58" s="6">
        <v>-1.4285714285714235E-2</v>
      </c>
      <c r="J58" s="6">
        <v>3.4063260340632562E-2</v>
      </c>
      <c r="K58" s="6">
        <v>0.24924127465857371</v>
      </c>
      <c r="L58" s="6">
        <v>-6.7500823180770553E-3</v>
      </c>
      <c r="M58" s="6">
        <v>3.5613630540609842E-2</v>
      </c>
      <c r="N58">
        <v>5.0000000000000001E-3</v>
      </c>
      <c r="Q58">
        <f t="shared" si="0"/>
        <v>-3.6420372415913123E-2</v>
      </c>
      <c r="R58">
        <f t="shared" si="1"/>
        <v>4.1277374585245934E-2</v>
      </c>
    </row>
    <row r="59" spans="1:18" x14ac:dyDescent="0.2">
      <c r="A59" s="3">
        <v>39326</v>
      </c>
      <c r="B59">
        <v>-1.8342613822469822E-2</v>
      </c>
      <c r="C59">
        <v>8.5623304634980357E-2</v>
      </c>
      <c r="D59" s="6">
        <v>3.5122098281579639E-2</v>
      </c>
      <c r="E59" s="6">
        <v>9.4685200327064623E-2</v>
      </c>
      <c r="F59" s="6">
        <v>3.8237738985868797E-2</v>
      </c>
      <c r="G59" s="6">
        <v>0.10096069868995627</v>
      </c>
      <c r="H59" s="6">
        <v>-1.7391304347825765E-3</v>
      </c>
      <c r="I59" s="6">
        <v>9.5523506274581838E-3</v>
      </c>
      <c r="J59" s="6">
        <v>2.9301277235161516E-2</v>
      </c>
      <c r="K59" s="6">
        <v>2.5680933852139987E-2</v>
      </c>
      <c r="L59" s="6">
        <v>7.695035460992905E-2</v>
      </c>
      <c r="M59" s="6">
        <v>5.126890540887441E-4</v>
      </c>
      <c r="N59">
        <v>5.0000000000000001E-3</v>
      </c>
      <c r="Q59">
        <f t="shared" si="0"/>
        <v>-3.1185216943347228E-2</v>
      </c>
      <c r="R59">
        <f t="shared" si="1"/>
        <v>3.9712075170081233E-2</v>
      </c>
    </row>
    <row r="60" spans="1:18" x14ac:dyDescent="0.2">
      <c r="A60" s="3">
        <v>39295</v>
      </c>
      <c r="B60">
        <v>6.2623599208966318E-3</v>
      </c>
      <c r="C60">
        <v>-6.1849966806815537E-2</v>
      </c>
      <c r="D60" s="6">
        <v>-3.8411363965792034E-2</v>
      </c>
      <c r="E60" s="6">
        <v>0.12989652623798964</v>
      </c>
      <c r="F60" s="6">
        <v>4.5929018789143683E-3</v>
      </c>
      <c r="G60" s="6">
        <v>1.0294117647058787E-2</v>
      </c>
      <c r="H60" s="6">
        <v>1.5132408575031508E-2</v>
      </c>
      <c r="I60" s="6">
        <v>5.8275520317145668E-2</v>
      </c>
      <c r="J60" s="6">
        <v>1.1654421079300814E-2</v>
      </c>
      <c r="K60" s="6">
        <v>-5.8027079303676343E-3</v>
      </c>
      <c r="L60" s="6">
        <v>5.5784350430550189E-2</v>
      </c>
      <c r="M60" s="6">
        <v>-4.5743639921722257E-2</v>
      </c>
      <c r="N60">
        <v>5.0000000000000001E-3</v>
      </c>
      <c r="Q60">
        <f t="shared" si="0"/>
        <v>9.0197305163341596E-2</v>
      </c>
      <c r="R60">
        <f t="shared" si="1"/>
        <v>1.1673743955182512E-2</v>
      </c>
    </row>
    <row r="61" spans="1:18" x14ac:dyDescent="0.2">
      <c r="A61" s="3">
        <v>39264</v>
      </c>
      <c r="B61">
        <v>1.53949129852744E-2</v>
      </c>
      <c r="C61">
        <v>7.5568249434725621E-2</v>
      </c>
      <c r="D61" s="6">
        <v>1.0546360041013614E-2</v>
      </c>
      <c r="E61" s="6">
        <v>-2.7639579878386833E-3</v>
      </c>
      <c r="F61" s="6">
        <v>-4.1616646658663381E-2</v>
      </c>
      <c r="G61" s="6">
        <v>-2.4296919839296049E-2</v>
      </c>
      <c r="H61" s="6">
        <v>-8.9133930622559254E-2</v>
      </c>
      <c r="I61" s="6">
        <v>5.1260679308189117E-2</v>
      </c>
      <c r="J61" s="6">
        <v>-8.4647495361781067E-2</v>
      </c>
      <c r="K61" s="6">
        <v>-1.5987818804720111E-2</v>
      </c>
      <c r="L61" s="6">
        <v>1.6555661274976208E-2</v>
      </c>
      <c r="M61" s="6">
        <v>-4.4859813084112021E-2</v>
      </c>
      <c r="N61">
        <v>5.0000000000000001E-3</v>
      </c>
      <c r="Q61">
        <f t="shared" si="0"/>
        <v>-3.7466556236372892E-2</v>
      </c>
      <c r="R61">
        <f t="shared" si="1"/>
        <v>-1.11650599428993E-2</v>
      </c>
    </row>
    <row r="62" spans="1:18" x14ac:dyDescent="0.2">
      <c r="A62" s="3">
        <v>39234</v>
      </c>
      <c r="B62">
        <v>-5.5625790139064546E-2</v>
      </c>
      <c r="C62">
        <v>-4.4027303754266223E-2</v>
      </c>
      <c r="D62" s="6">
        <v>-3.6485697606538636E-3</v>
      </c>
      <c r="E62" s="6">
        <v>5.9314179796108313E-3</v>
      </c>
      <c r="F62" s="6">
        <v>-4.6183206106870212E-2</v>
      </c>
      <c r="G62" s="6">
        <v>4.9788114317848686E-2</v>
      </c>
      <c r="H62" s="6">
        <v>-3.97088021178027E-2</v>
      </c>
      <c r="I62" s="6">
        <v>-1.2653019236703922E-2</v>
      </c>
      <c r="J62" s="6">
        <v>-6.5250379362670863E-2</v>
      </c>
      <c r="K62" s="6">
        <v>-3.983918128654973E-2</v>
      </c>
      <c r="L62" s="6">
        <v>-3.7016675829210199E-2</v>
      </c>
      <c r="M62" s="6">
        <v>1.0625737898465104E-2</v>
      </c>
      <c r="N62">
        <v>5.0000000000000001E-3</v>
      </c>
      <c r="Q62">
        <f t="shared" si="0"/>
        <v>4.5700395012294663E-2</v>
      </c>
      <c r="R62">
        <f t="shared" si="1"/>
        <v>-2.3133971449822304E-2</v>
      </c>
    </row>
    <row r="63" spans="1:18" x14ac:dyDescent="0.2">
      <c r="A63" s="3">
        <v>39203</v>
      </c>
      <c r="B63">
        <v>-9.1587711742750488E-2</v>
      </c>
      <c r="C63">
        <v>8.5721343873518041E-2</v>
      </c>
      <c r="D63" s="6">
        <v>8.2122552116234981E-2</v>
      </c>
      <c r="E63" s="6">
        <v>0.10124515207185136</v>
      </c>
      <c r="F63" s="6">
        <v>2.2638563622170205E-2</v>
      </c>
      <c r="G63" s="6">
        <v>5.62815562815564E-2</v>
      </c>
      <c r="H63" s="6">
        <v>-3.594215227562747E-2</v>
      </c>
      <c r="I63" s="6">
        <v>4.7070228349849197E-2</v>
      </c>
      <c r="J63" s="6">
        <v>-5.1757601897777228E-3</v>
      </c>
      <c r="K63" s="6">
        <v>2.8184892897406888E-2</v>
      </c>
      <c r="L63" s="6">
        <v>-1.3200723327305597E-2</v>
      </c>
      <c r="M63" s="6">
        <v>-2.120640904806681E-3</v>
      </c>
      <c r="N63">
        <v>5.0000000000000001E-3</v>
      </c>
      <c r="Q63">
        <f t="shared" si="0"/>
        <v>0.15453776937796285</v>
      </c>
      <c r="R63">
        <f t="shared" si="1"/>
        <v>2.2936441731026592E-2</v>
      </c>
    </row>
    <row r="65" spans="1:18" x14ac:dyDescent="0.2">
      <c r="R65" s="9"/>
    </row>
    <row r="66" spans="1:18" x14ac:dyDescent="0.2">
      <c r="A66" s="2">
        <v>2</v>
      </c>
    </row>
    <row r="67" spans="1:18" x14ac:dyDescent="0.2">
      <c r="B67" t="s">
        <v>19</v>
      </c>
      <c r="D67" s="1">
        <f>AVERAGE(Q4:Q63)</f>
        <v>3.3333333319589063E-2</v>
      </c>
    </row>
    <row r="68" spans="1:18" x14ac:dyDescent="0.2">
      <c r="B68" s="5" t="s">
        <v>29</v>
      </c>
      <c r="D68" s="1">
        <f>STDEV(Q4:Q63)</f>
        <v>0.10285660575354673</v>
      </c>
    </row>
    <row r="69" spans="1:18" x14ac:dyDescent="0.2">
      <c r="D69" s="1"/>
    </row>
    <row r="70" spans="1:18" x14ac:dyDescent="0.2">
      <c r="B70" t="s">
        <v>20</v>
      </c>
      <c r="D70" s="4">
        <f>D67*12</f>
        <v>0.39999999983506873</v>
      </c>
    </row>
    <row r="71" spans="1:18" x14ac:dyDescent="0.2">
      <c r="B71" s="5" t="s">
        <v>30</v>
      </c>
      <c r="D71" s="4">
        <f>D68*SQRT(12)</f>
        <v>0.35630573411844846</v>
      </c>
    </row>
    <row r="72" spans="1:18" x14ac:dyDescent="0.2">
      <c r="D72" s="4"/>
    </row>
    <row r="73" spans="1:18" x14ac:dyDescent="0.2">
      <c r="B73" t="s">
        <v>20</v>
      </c>
      <c r="D73" s="10">
        <f>AVERAGE(R4:R63)*12</f>
        <v>9.4140272528767166E-2</v>
      </c>
      <c r="F73" s="5" t="s">
        <v>31</v>
      </c>
    </row>
    <row r="74" spans="1:18" x14ac:dyDescent="0.2">
      <c r="B74" s="5" t="s">
        <v>30</v>
      </c>
      <c r="D74" s="10">
        <f>STDEV(R4:R63)*SQRT(12)</f>
        <v>0.17209266325503769</v>
      </c>
    </row>
    <row r="75" spans="1:18" x14ac:dyDescent="0.2">
      <c r="A75" s="2">
        <v>3</v>
      </c>
    </row>
    <row r="76" spans="1:18" x14ac:dyDescent="0.2">
      <c r="A76" t="s">
        <v>7</v>
      </c>
      <c r="B76" t="s">
        <v>21</v>
      </c>
    </row>
    <row r="77" spans="1:18" x14ac:dyDescent="0.2">
      <c r="C77" t="s">
        <v>22</v>
      </c>
      <c r="D77" s="4">
        <v>8.885611373122268E-2</v>
      </c>
    </row>
    <row r="78" spans="1:18" x14ac:dyDescent="0.2">
      <c r="C78" s="5" t="s">
        <v>32</v>
      </c>
      <c r="D78" s="4">
        <v>9.5335618320323293E-2</v>
      </c>
    </row>
    <row r="80" spans="1:18" x14ac:dyDescent="0.2">
      <c r="A80" s="8" t="s">
        <v>33</v>
      </c>
      <c r="B80" t="s">
        <v>23</v>
      </c>
      <c r="C80" t="s">
        <v>24</v>
      </c>
    </row>
    <row r="81" spans="1:8" x14ac:dyDescent="0.2">
      <c r="C81" t="s">
        <v>25</v>
      </c>
      <c r="D81">
        <v>0.1</v>
      </c>
      <c r="E81">
        <v>0.12</v>
      </c>
      <c r="F81">
        <v>0.14000000000000001</v>
      </c>
      <c r="G81">
        <v>0.16</v>
      </c>
      <c r="H81">
        <v>0.18</v>
      </c>
    </row>
    <row r="82" spans="1:8" x14ac:dyDescent="0.2">
      <c r="B82" t="s">
        <v>22</v>
      </c>
      <c r="C82" s="1">
        <v>8.885611373122268E-2</v>
      </c>
      <c r="D82" s="7">
        <v>0.10000041139547929</v>
      </c>
      <c r="E82" s="7">
        <v>0.11999999987018298</v>
      </c>
      <c r="F82" s="7">
        <v>0.13999999994764659</v>
      </c>
      <c r="G82" s="7">
        <v>0.16000000002240022</v>
      </c>
      <c r="H82" s="7">
        <v>0.18000000006298311</v>
      </c>
    </row>
    <row r="83" spans="1:8" x14ac:dyDescent="0.2">
      <c r="B83" s="5" t="s">
        <v>32</v>
      </c>
      <c r="C83" s="1">
        <v>9.5335618320323293E-2</v>
      </c>
      <c r="D83" s="1">
        <v>9.7125149850254305E-2</v>
      </c>
      <c r="E83" s="1">
        <v>0.10873557196853526</v>
      </c>
      <c r="F83" s="1">
        <v>0.12948719671709266</v>
      </c>
      <c r="G83" s="1">
        <v>0.15864534115174081</v>
      </c>
      <c r="H83" s="1">
        <v>0.19831150438384806</v>
      </c>
    </row>
    <row r="85" spans="1:8" x14ac:dyDescent="0.2">
      <c r="A85" s="2">
        <v>6</v>
      </c>
      <c r="B85" t="s">
        <v>23</v>
      </c>
      <c r="C85" t="s">
        <v>26</v>
      </c>
    </row>
    <row r="86" spans="1:8" x14ac:dyDescent="0.2">
      <c r="C86" t="s">
        <v>25</v>
      </c>
      <c r="D86">
        <v>0.05</v>
      </c>
      <c r="E86">
        <v>0.1</v>
      </c>
      <c r="F86">
        <v>0.2</v>
      </c>
      <c r="G86">
        <v>0.3</v>
      </c>
      <c r="H86">
        <v>0.4</v>
      </c>
    </row>
    <row r="87" spans="1:8" x14ac:dyDescent="0.2">
      <c r="B87" t="s">
        <v>22</v>
      </c>
      <c r="C87" s="1">
        <v>8.3739304128067585E-2</v>
      </c>
      <c r="D87" s="7">
        <v>4.9999999935329741E-2</v>
      </c>
      <c r="E87" s="7">
        <v>9.9999999291206829E-2</v>
      </c>
      <c r="F87" s="7">
        <v>0.19999999862684581</v>
      </c>
      <c r="G87" s="7">
        <v>0.29999999860243376</v>
      </c>
      <c r="H87" s="7">
        <v>0.39999999860251123</v>
      </c>
    </row>
    <row r="88" spans="1:8" x14ac:dyDescent="0.2">
      <c r="B88" s="5" t="s">
        <v>32</v>
      </c>
      <c r="C88" s="1">
        <v>8.3973007904473124E-2</v>
      </c>
      <c r="D88" s="1">
        <v>9.1739290800317383E-2</v>
      </c>
      <c r="E88" s="1">
        <v>8.5839572362665512E-2</v>
      </c>
      <c r="F88" s="1">
        <v>0.15249506194683071</v>
      </c>
      <c r="G88" s="1">
        <v>0.25122999950532937</v>
      </c>
      <c r="H88" s="1">
        <v>0.35630570581142079</v>
      </c>
    </row>
    <row r="90" spans="1:8" x14ac:dyDescent="0.2">
      <c r="A90" s="2">
        <v>7</v>
      </c>
      <c r="B90" s="5" t="s">
        <v>23</v>
      </c>
      <c r="C90" s="5" t="s">
        <v>27</v>
      </c>
    </row>
    <row r="91" spans="1:8" x14ac:dyDescent="0.2">
      <c r="C91" t="s">
        <v>25</v>
      </c>
      <c r="D91">
        <v>0.1</v>
      </c>
      <c r="E91">
        <v>0.2</v>
      </c>
      <c r="F91">
        <v>0.3</v>
      </c>
      <c r="G91">
        <v>0.4</v>
      </c>
    </row>
    <row r="92" spans="1:8" x14ac:dyDescent="0.2">
      <c r="B92" s="5" t="s">
        <v>22</v>
      </c>
      <c r="C92" s="7">
        <v>0.06</v>
      </c>
      <c r="D92" s="7">
        <v>9.9999999336605014E-2</v>
      </c>
      <c r="E92" s="7">
        <v>0.19999999834121734</v>
      </c>
      <c r="F92" s="7">
        <v>0.30000099834275323</v>
      </c>
      <c r="G92" s="7">
        <v>0.4000009941958661</v>
      </c>
    </row>
    <row r="93" spans="1:8" x14ac:dyDescent="0.2">
      <c r="B93" s="5" t="s">
        <v>32</v>
      </c>
      <c r="C93">
        <v>0</v>
      </c>
      <c r="D93" s="1">
        <v>4.1837103152865325E-2</v>
      </c>
      <c r="E93" s="1">
        <v>0.14642987579797023</v>
      </c>
      <c r="F93" s="1">
        <v>0.25102372917485732</v>
      </c>
      <c r="G93" s="1">
        <v>0.35561640755108004</v>
      </c>
    </row>
    <row r="97" spans="1:1" x14ac:dyDescent="0.2">
      <c r="A97" t="s">
        <v>28</v>
      </c>
    </row>
    <row r="127" spans="1:1" x14ac:dyDescent="0.2">
      <c r="A127" s="2"/>
    </row>
  </sheetData>
  <phoneticPr fontId="1" type="noConversion"/>
  <pageMargins left="0.75" right="0.75" top="1" bottom="1" header="0.5" footer="0.5"/>
  <pageSetup orientation="portrait" verticalDpi="0"/>
  <headerFooter alignWithMargins="0"/>
  <ignoredErrors>
    <ignoredError sqref="R4:R6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Soluzione</vt:lpstr>
    </vt:vector>
  </TitlesOfParts>
  <Company>Texas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vl13</dc:creator>
  <cp:lastModifiedBy>Ottorino Morresi</cp:lastModifiedBy>
  <dcterms:created xsi:type="dcterms:W3CDTF">2006-12-07T18:38:41Z</dcterms:created>
  <dcterms:modified xsi:type="dcterms:W3CDTF">2018-02-01T13:55:16Z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1365357372</vt:i4>
  </property>
  <property fmtid="{D5CDD505-2E9C-101B-9397-08002B2CF9AE}" pid="3" name="_EmailSubject">
    <vt:lpwstr>Second Batch final solution files (proofed)</vt:lpwstr>
  </property>
  <property fmtid="{D5CDD505-2E9C-101B-9397-08002B2CF9AE}" pid="4" name="_AuthorEmail">
    <vt:lpwstr>Kay.Ueno@aw.com</vt:lpwstr>
  </property>
  <property fmtid="{D5CDD505-2E9C-101B-9397-08002B2CF9AE}" pid="5" name="_AuthorEmailDisplayName">
    <vt:lpwstr>Ueno, Kay</vt:lpwstr>
  </property>
  <property fmtid="{D5CDD505-2E9C-101B-9397-08002B2CF9AE}" pid="6" name="_ReviewingToolsShownOnce">
    <vt:lpwstr/>
  </property>
</Properties>
</file>