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10.46.1\f盘共享文件\农产理化资料 勿动\10  人员命名文件夹\蒲友娜\"/>
    </mc:Choice>
  </mc:AlternateContent>
  <bookViews>
    <workbookView showHorizontalScroll="0" showVerticalScroll="0" xWindow="0" yWindow="0" windowWidth="28800" windowHeight="12240" activeTab="2"/>
  </bookViews>
  <sheets>
    <sheet name="15038葡萄酒" sheetId="2" r:id="rId1"/>
    <sheet name="15038反滴" sheetId="3" r:id="rId2"/>
    <sheet name="干浸出物" sheetId="4" r:id="rId3"/>
    <sheet name="Sheet1" sheetId="7" r:id="rId4"/>
    <sheet name="水浴锅蒸" sheetId="6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4" l="1"/>
  <c r="J74" i="4" s="1"/>
  <c r="E74" i="4"/>
  <c r="I73" i="4"/>
  <c r="J73" i="4" s="1"/>
  <c r="E73" i="4"/>
  <c r="I72" i="4" l="1"/>
  <c r="J72" i="4" s="1"/>
  <c r="E72" i="4"/>
  <c r="I71" i="4" l="1"/>
  <c r="J71" i="4" s="1"/>
  <c r="E71" i="4"/>
  <c r="I70" i="4"/>
  <c r="J70" i="4" s="1"/>
  <c r="E70" i="4"/>
  <c r="I69" i="4"/>
  <c r="J69" i="4" s="1"/>
  <c r="E69" i="4"/>
  <c r="I68" i="4" l="1"/>
  <c r="J68" i="4"/>
  <c r="E68" i="4"/>
  <c r="I190" i="2"/>
  <c r="I189" i="2"/>
  <c r="J189" i="2"/>
  <c r="K189" i="2"/>
  <c r="I188" i="2"/>
  <c r="I187" i="2"/>
  <c r="J187" i="2"/>
  <c r="K187" i="2"/>
  <c r="I7" i="6"/>
  <c r="H7" i="6"/>
  <c r="D7" i="6"/>
  <c r="I6" i="6"/>
  <c r="H6" i="6"/>
  <c r="D6" i="6"/>
  <c r="I5" i="6"/>
  <c r="H5" i="6"/>
  <c r="D5" i="6"/>
  <c r="I4" i="6"/>
  <c r="H4" i="6"/>
  <c r="D4" i="6"/>
  <c r="I3" i="6"/>
  <c r="H3" i="6"/>
  <c r="D3" i="6"/>
  <c r="I2" i="6"/>
  <c r="H2" i="6"/>
  <c r="D2" i="6"/>
  <c r="J67" i="4"/>
  <c r="I67" i="4"/>
  <c r="E67" i="4"/>
  <c r="J66" i="4"/>
  <c r="I66" i="4"/>
  <c r="E66" i="4"/>
  <c r="J65" i="4"/>
  <c r="I65" i="4"/>
  <c r="E65" i="4"/>
  <c r="J63" i="4"/>
  <c r="I63" i="4"/>
  <c r="E63" i="4"/>
  <c r="J62" i="4"/>
  <c r="I62" i="4"/>
  <c r="E62" i="4"/>
  <c r="J61" i="4"/>
  <c r="I61" i="4"/>
  <c r="E61" i="4"/>
  <c r="J60" i="4"/>
  <c r="I60" i="4"/>
  <c r="E60" i="4"/>
  <c r="J59" i="4"/>
  <c r="I59" i="4"/>
  <c r="E59" i="4"/>
  <c r="J58" i="4"/>
  <c r="I58" i="4"/>
  <c r="E58" i="4"/>
  <c r="J57" i="4"/>
  <c r="I57" i="4"/>
  <c r="E57" i="4"/>
  <c r="J56" i="4"/>
  <c r="I56" i="4"/>
  <c r="E56" i="4"/>
  <c r="J55" i="4"/>
  <c r="I55" i="4"/>
  <c r="E55" i="4"/>
  <c r="J54" i="4"/>
  <c r="I54" i="4"/>
  <c r="E54" i="4"/>
  <c r="J53" i="4"/>
  <c r="I53" i="4"/>
  <c r="E53" i="4"/>
  <c r="J52" i="4"/>
  <c r="I52" i="4"/>
  <c r="E52" i="4"/>
  <c r="J51" i="4"/>
  <c r="I51" i="4"/>
  <c r="E51" i="4"/>
  <c r="J50" i="4"/>
  <c r="I50" i="4"/>
  <c r="E50" i="4"/>
  <c r="J49" i="4"/>
  <c r="I49" i="4"/>
  <c r="E49" i="4"/>
  <c r="J48" i="4"/>
  <c r="I48" i="4"/>
  <c r="E48" i="4"/>
  <c r="J46" i="4"/>
  <c r="I46" i="4"/>
  <c r="E46" i="4"/>
  <c r="J45" i="4"/>
  <c r="I45" i="4"/>
  <c r="E45" i="4"/>
  <c r="J44" i="4"/>
  <c r="I44" i="4"/>
  <c r="E44" i="4"/>
  <c r="J43" i="4"/>
  <c r="I43" i="4"/>
  <c r="E43" i="4"/>
  <c r="J42" i="4"/>
  <c r="I42" i="4"/>
  <c r="E42" i="4"/>
  <c r="J41" i="4"/>
  <c r="I41" i="4"/>
  <c r="E41" i="4"/>
  <c r="J40" i="4"/>
  <c r="I40" i="4"/>
  <c r="E40" i="4"/>
  <c r="J39" i="4"/>
  <c r="I39" i="4"/>
  <c r="E39" i="4"/>
  <c r="J38" i="4"/>
  <c r="I38" i="4"/>
  <c r="E38" i="4"/>
  <c r="J37" i="4"/>
  <c r="I37" i="4"/>
  <c r="E37" i="4"/>
  <c r="J36" i="4"/>
  <c r="I36" i="4"/>
  <c r="E36" i="4"/>
  <c r="J35" i="4"/>
  <c r="I35" i="4"/>
  <c r="E35" i="4"/>
  <c r="J34" i="4"/>
  <c r="I34" i="4"/>
  <c r="E34" i="4"/>
  <c r="J33" i="4"/>
  <c r="I33" i="4"/>
  <c r="E33" i="4"/>
  <c r="J32" i="4"/>
  <c r="I32" i="4"/>
  <c r="E32" i="4"/>
  <c r="J31" i="4"/>
  <c r="I31" i="4"/>
  <c r="E31" i="4"/>
  <c r="J30" i="4"/>
  <c r="I30" i="4"/>
  <c r="E30" i="4"/>
  <c r="J29" i="4"/>
  <c r="I29" i="4"/>
  <c r="E29" i="4"/>
  <c r="J28" i="4"/>
  <c r="I27" i="4"/>
  <c r="E27" i="4"/>
  <c r="J26" i="4"/>
  <c r="I26" i="4"/>
  <c r="E26" i="4"/>
  <c r="J25" i="4"/>
  <c r="I25" i="4"/>
  <c r="E25" i="4"/>
  <c r="J24" i="4"/>
  <c r="I24" i="4"/>
  <c r="E24" i="4"/>
  <c r="J23" i="4"/>
  <c r="I23" i="4"/>
  <c r="E23" i="4"/>
  <c r="J22" i="4"/>
  <c r="I22" i="4"/>
  <c r="E22" i="4"/>
  <c r="J21" i="4"/>
  <c r="I21" i="4"/>
  <c r="E21" i="4"/>
  <c r="J20" i="4"/>
  <c r="I20" i="4"/>
  <c r="E20" i="4"/>
  <c r="J19" i="4"/>
  <c r="I19" i="4"/>
  <c r="E19" i="4"/>
  <c r="J18" i="4"/>
  <c r="I18" i="4"/>
  <c r="E18" i="4"/>
  <c r="J17" i="4"/>
  <c r="I17" i="4"/>
  <c r="E17" i="4"/>
  <c r="J16" i="4"/>
  <c r="I16" i="4"/>
  <c r="E16" i="4"/>
  <c r="J15" i="4"/>
  <c r="I15" i="4"/>
  <c r="E15" i="4"/>
  <c r="J14" i="4"/>
  <c r="I14" i="4"/>
  <c r="E14" i="4"/>
  <c r="J13" i="4"/>
  <c r="I13" i="4"/>
  <c r="E13" i="4"/>
  <c r="J12" i="4"/>
  <c r="I12" i="4"/>
  <c r="E12" i="4"/>
  <c r="J11" i="4"/>
  <c r="I11" i="4"/>
  <c r="E11" i="4"/>
  <c r="J10" i="4"/>
  <c r="I10" i="4"/>
  <c r="E10" i="4"/>
  <c r="J9" i="4"/>
  <c r="I9" i="4"/>
  <c r="E9" i="4"/>
  <c r="J8" i="4"/>
  <c r="I8" i="4"/>
  <c r="E8" i="4"/>
  <c r="J7" i="4"/>
  <c r="I7" i="4"/>
  <c r="E7" i="4"/>
  <c r="J6" i="4"/>
  <c r="I6" i="4"/>
  <c r="E6" i="4"/>
  <c r="J5" i="4"/>
  <c r="I5" i="4"/>
  <c r="E5" i="4"/>
  <c r="J4" i="4"/>
  <c r="I4" i="4"/>
  <c r="E4" i="4"/>
  <c r="J3" i="4"/>
  <c r="I3" i="4"/>
  <c r="E3" i="4"/>
  <c r="J2" i="4"/>
  <c r="I2" i="4"/>
  <c r="E2" i="4"/>
  <c r="H179" i="3"/>
  <c r="J178" i="3"/>
  <c r="I178" i="3"/>
  <c r="H178" i="3"/>
  <c r="H177" i="3"/>
  <c r="J176" i="3"/>
  <c r="I176" i="3"/>
  <c r="H176" i="3"/>
  <c r="H175" i="3"/>
  <c r="J174" i="3"/>
  <c r="I174" i="3"/>
  <c r="H174" i="3"/>
  <c r="H173" i="3"/>
  <c r="J172" i="3"/>
  <c r="I172" i="3"/>
  <c r="H172" i="3"/>
  <c r="H171" i="3"/>
  <c r="J170" i="3"/>
  <c r="I170" i="3"/>
  <c r="H170" i="3"/>
  <c r="H169" i="3"/>
  <c r="J168" i="3"/>
  <c r="I168" i="3"/>
  <c r="H168" i="3"/>
  <c r="H167" i="3"/>
  <c r="J166" i="3"/>
  <c r="I166" i="3"/>
  <c r="H166" i="3"/>
  <c r="H165" i="3"/>
  <c r="J164" i="3"/>
  <c r="I164" i="3"/>
  <c r="H164" i="3"/>
  <c r="H163" i="3"/>
  <c r="J162" i="3"/>
  <c r="I162" i="3"/>
  <c r="H162" i="3"/>
  <c r="H161" i="3"/>
  <c r="J160" i="3"/>
  <c r="I160" i="3"/>
  <c r="H160" i="3"/>
  <c r="H159" i="3"/>
  <c r="J158" i="3"/>
  <c r="I158" i="3"/>
  <c r="H158" i="3"/>
  <c r="H157" i="3"/>
  <c r="J156" i="3"/>
  <c r="I156" i="3"/>
  <c r="H156" i="3"/>
  <c r="H155" i="3"/>
  <c r="J154" i="3"/>
  <c r="I154" i="3"/>
  <c r="H154" i="3"/>
  <c r="H153" i="3"/>
  <c r="J152" i="3"/>
  <c r="I152" i="3"/>
  <c r="H152" i="3"/>
  <c r="H151" i="3"/>
  <c r="J150" i="3"/>
  <c r="I150" i="3"/>
  <c r="H150" i="3"/>
  <c r="H149" i="3"/>
  <c r="J148" i="3"/>
  <c r="I148" i="3"/>
  <c r="H148" i="3"/>
  <c r="H147" i="3"/>
  <c r="J146" i="3"/>
  <c r="I146" i="3"/>
  <c r="H146" i="3"/>
  <c r="H145" i="3"/>
  <c r="J144" i="3"/>
  <c r="I144" i="3"/>
  <c r="H144" i="3"/>
  <c r="H143" i="3"/>
  <c r="J142" i="3"/>
  <c r="I142" i="3"/>
  <c r="H142" i="3"/>
  <c r="H141" i="3"/>
  <c r="J140" i="3"/>
  <c r="I140" i="3"/>
  <c r="H140" i="3"/>
  <c r="H139" i="3"/>
  <c r="J138" i="3"/>
  <c r="I138" i="3"/>
  <c r="H138" i="3"/>
  <c r="H137" i="3"/>
  <c r="J136" i="3"/>
  <c r="I136" i="3"/>
  <c r="H136" i="3"/>
  <c r="H135" i="3"/>
  <c r="J134" i="3"/>
  <c r="I134" i="3"/>
  <c r="H134" i="3"/>
  <c r="H133" i="3"/>
  <c r="J132" i="3"/>
  <c r="I132" i="3"/>
  <c r="H132" i="3"/>
  <c r="H131" i="3"/>
  <c r="J130" i="3"/>
  <c r="I130" i="3"/>
  <c r="H130" i="3"/>
  <c r="H129" i="3"/>
  <c r="J128" i="3"/>
  <c r="I128" i="3"/>
  <c r="H128" i="3"/>
  <c r="H127" i="3"/>
  <c r="J126" i="3"/>
  <c r="I126" i="3"/>
  <c r="H126" i="3"/>
  <c r="H125" i="3"/>
  <c r="J124" i="3"/>
  <c r="I124" i="3"/>
  <c r="H124" i="3"/>
  <c r="H123" i="3"/>
  <c r="J122" i="3"/>
  <c r="I122" i="3"/>
  <c r="H122" i="3"/>
  <c r="H121" i="3"/>
  <c r="J120" i="3"/>
  <c r="I120" i="3"/>
  <c r="H120" i="3"/>
  <c r="H119" i="3"/>
  <c r="J118" i="3"/>
  <c r="I118" i="3"/>
  <c r="H118" i="3"/>
  <c r="H117" i="3"/>
  <c r="J116" i="3"/>
  <c r="I116" i="3"/>
  <c r="H116" i="3"/>
  <c r="H115" i="3"/>
  <c r="J114" i="3"/>
  <c r="I114" i="3"/>
  <c r="H114" i="3"/>
  <c r="H113" i="3"/>
  <c r="J112" i="3"/>
  <c r="I112" i="3"/>
  <c r="H112" i="3"/>
  <c r="H111" i="3"/>
  <c r="J110" i="3"/>
  <c r="I110" i="3"/>
  <c r="H110" i="3"/>
  <c r="H109" i="3"/>
  <c r="J108" i="3"/>
  <c r="I108" i="3"/>
  <c r="H108" i="3"/>
  <c r="H107" i="3"/>
  <c r="J106" i="3"/>
  <c r="I106" i="3"/>
  <c r="H106" i="3"/>
  <c r="H105" i="3"/>
  <c r="J104" i="3"/>
  <c r="I104" i="3"/>
  <c r="H104" i="3"/>
  <c r="H103" i="3"/>
  <c r="J102" i="3"/>
  <c r="I102" i="3"/>
  <c r="H102" i="3"/>
  <c r="H101" i="3"/>
  <c r="J100" i="3"/>
  <c r="I100" i="3"/>
  <c r="H100" i="3"/>
  <c r="H99" i="3"/>
  <c r="J98" i="3"/>
  <c r="I98" i="3"/>
  <c r="H98" i="3"/>
  <c r="H97" i="3"/>
  <c r="J96" i="3"/>
  <c r="I96" i="3"/>
  <c r="H96" i="3"/>
  <c r="H95" i="3"/>
  <c r="J94" i="3"/>
  <c r="I94" i="3"/>
  <c r="H94" i="3"/>
  <c r="H93" i="3"/>
  <c r="J92" i="3"/>
  <c r="I92" i="3"/>
  <c r="H92" i="3"/>
  <c r="H91" i="3"/>
  <c r="J90" i="3"/>
  <c r="I90" i="3"/>
  <c r="H90" i="3"/>
  <c r="H88" i="3"/>
  <c r="J87" i="3"/>
  <c r="I87" i="3"/>
  <c r="H87" i="3"/>
  <c r="H86" i="3"/>
  <c r="J85" i="3"/>
  <c r="I85" i="3"/>
  <c r="H85" i="3"/>
  <c r="H83" i="3"/>
  <c r="J82" i="3"/>
  <c r="I82" i="3"/>
  <c r="H82" i="3"/>
  <c r="H81" i="3"/>
  <c r="J80" i="3"/>
  <c r="I80" i="3"/>
  <c r="H80" i="3"/>
  <c r="H79" i="3"/>
  <c r="J78" i="3"/>
  <c r="I78" i="3"/>
  <c r="H78" i="3"/>
  <c r="H76" i="3"/>
  <c r="J75" i="3"/>
  <c r="I75" i="3"/>
  <c r="H75" i="3"/>
  <c r="H74" i="3"/>
  <c r="J73" i="3"/>
  <c r="I73" i="3"/>
  <c r="H73" i="3"/>
  <c r="H72" i="3"/>
  <c r="J71" i="3"/>
  <c r="I71" i="3"/>
  <c r="H71" i="3"/>
  <c r="H69" i="3"/>
  <c r="J68" i="3"/>
  <c r="I68" i="3"/>
  <c r="H68" i="3"/>
  <c r="H67" i="3"/>
  <c r="J66" i="3"/>
  <c r="I66" i="3"/>
  <c r="H66" i="3"/>
  <c r="H63" i="3"/>
  <c r="J62" i="3"/>
  <c r="I62" i="3"/>
  <c r="H62" i="3"/>
  <c r="H61" i="3"/>
  <c r="J60" i="3"/>
  <c r="I60" i="3"/>
  <c r="H60" i="3"/>
  <c r="H59" i="3"/>
  <c r="J58" i="3"/>
  <c r="I58" i="3"/>
  <c r="H58" i="3"/>
  <c r="H57" i="3"/>
  <c r="J56" i="3"/>
  <c r="I56" i="3"/>
  <c r="H56" i="3"/>
  <c r="H54" i="3"/>
  <c r="J53" i="3"/>
  <c r="I53" i="3"/>
  <c r="H53" i="3"/>
  <c r="H52" i="3"/>
  <c r="J51" i="3"/>
  <c r="I51" i="3"/>
  <c r="H51" i="3"/>
  <c r="H50" i="3"/>
  <c r="J49" i="3"/>
  <c r="I49" i="3"/>
  <c r="H49" i="3"/>
  <c r="H48" i="3"/>
  <c r="J47" i="3"/>
  <c r="I47" i="3"/>
  <c r="H47" i="3"/>
  <c r="H46" i="3"/>
  <c r="J45" i="3"/>
  <c r="I45" i="3"/>
  <c r="H45" i="3"/>
  <c r="H44" i="3"/>
  <c r="J43" i="3"/>
  <c r="I43" i="3"/>
  <c r="H43" i="3"/>
  <c r="H42" i="3"/>
  <c r="J41" i="3"/>
  <c r="I41" i="3"/>
  <c r="H41" i="3"/>
  <c r="H40" i="3"/>
  <c r="J39" i="3"/>
  <c r="I39" i="3"/>
  <c r="H39" i="3"/>
  <c r="H38" i="3"/>
  <c r="J37" i="3"/>
  <c r="I37" i="3"/>
  <c r="H37" i="3"/>
  <c r="H36" i="3"/>
  <c r="J35" i="3"/>
  <c r="I35" i="3"/>
  <c r="H35" i="3"/>
  <c r="H34" i="3"/>
  <c r="J33" i="3"/>
  <c r="I33" i="3"/>
  <c r="H33" i="3"/>
  <c r="H32" i="3"/>
  <c r="J31" i="3"/>
  <c r="I31" i="3"/>
  <c r="H31" i="3"/>
  <c r="H29" i="3"/>
  <c r="J28" i="3"/>
  <c r="I28" i="3"/>
  <c r="H28" i="3"/>
  <c r="H27" i="3"/>
  <c r="J26" i="3"/>
  <c r="I26" i="3"/>
  <c r="H26" i="3"/>
  <c r="H24" i="3"/>
  <c r="J23" i="3"/>
  <c r="I23" i="3"/>
  <c r="H23" i="3"/>
  <c r="H22" i="3"/>
  <c r="J21" i="3"/>
  <c r="I21" i="3"/>
  <c r="H21" i="3"/>
  <c r="H20" i="3"/>
  <c r="J19" i="3"/>
  <c r="I19" i="3"/>
  <c r="H19" i="3"/>
  <c r="H18" i="3"/>
  <c r="J17" i="3"/>
  <c r="I17" i="3"/>
  <c r="H17" i="3"/>
  <c r="H16" i="3"/>
  <c r="J15" i="3"/>
  <c r="I15" i="3"/>
  <c r="H15" i="3"/>
  <c r="H13" i="3"/>
  <c r="J12" i="3"/>
  <c r="I12" i="3"/>
  <c r="H12" i="3"/>
  <c r="H11" i="3"/>
  <c r="J10" i="3"/>
  <c r="I10" i="3"/>
  <c r="H10" i="3"/>
  <c r="H9" i="3"/>
  <c r="J8" i="3"/>
  <c r="I8" i="3"/>
  <c r="H8" i="3"/>
  <c r="H7" i="3"/>
  <c r="J6" i="3"/>
  <c r="I6" i="3"/>
  <c r="H6" i="3"/>
  <c r="H5" i="3"/>
  <c r="J4" i="3"/>
  <c r="I4" i="3"/>
  <c r="H4" i="3"/>
  <c r="H3" i="3"/>
  <c r="J2" i="3"/>
  <c r="I2" i="3"/>
  <c r="H2" i="3"/>
  <c r="I186" i="2"/>
  <c r="K185" i="2"/>
  <c r="J185" i="2"/>
  <c r="I185" i="2"/>
  <c r="I184" i="2"/>
  <c r="K183" i="2"/>
  <c r="J183" i="2"/>
  <c r="I183" i="2"/>
  <c r="I182" i="2"/>
  <c r="K181" i="2"/>
  <c r="J181" i="2"/>
  <c r="I181" i="2"/>
  <c r="I180" i="2"/>
  <c r="K179" i="2"/>
  <c r="J179" i="2"/>
  <c r="I179" i="2"/>
  <c r="I178" i="2"/>
  <c r="K177" i="2"/>
  <c r="J177" i="2"/>
  <c r="I177" i="2"/>
  <c r="I176" i="2"/>
  <c r="K175" i="2"/>
  <c r="J175" i="2"/>
  <c r="I175" i="2"/>
  <c r="I174" i="2"/>
  <c r="K173" i="2"/>
  <c r="J173" i="2"/>
  <c r="I173" i="2"/>
  <c r="I172" i="2"/>
  <c r="K171" i="2"/>
  <c r="J171" i="2"/>
  <c r="I171" i="2"/>
  <c r="I170" i="2"/>
  <c r="K169" i="2"/>
  <c r="J169" i="2"/>
  <c r="I169" i="2"/>
  <c r="I168" i="2"/>
  <c r="K167" i="2"/>
  <c r="J167" i="2"/>
  <c r="I167" i="2"/>
  <c r="I166" i="2"/>
  <c r="K165" i="2"/>
  <c r="J165" i="2"/>
  <c r="I165" i="2"/>
  <c r="I164" i="2"/>
  <c r="K163" i="2"/>
  <c r="J163" i="2"/>
  <c r="I163" i="2"/>
  <c r="I162" i="2"/>
  <c r="K161" i="2"/>
  <c r="J161" i="2"/>
  <c r="I161" i="2"/>
  <c r="I160" i="2"/>
  <c r="K159" i="2"/>
  <c r="J159" i="2"/>
  <c r="I159" i="2"/>
  <c r="I158" i="2"/>
  <c r="K157" i="2"/>
  <c r="J157" i="2"/>
  <c r="I157" i="2"/>
  <c r="I155" i="2"/>
  <c r="K154" i="2"/>
  <c r="J154" i="2"/>
  <c r="I154" i="2"/>
  <c r="I153" i="2"/>
  <c r="K152" i="2"/>
  <c r="J152" i="2"/>
  <c r="I152" i="2"/>
  <c r="I151" i="2"/>
  <c r="K150" i="2"/>
  <c r="J150" i="2"/>
  <c r="I150" i="2"/>
  <c r="I149" i="2"/>
  <c r="K148" i="2"/>
  <c r="J148" i="2"/>
  <c r="I148" i="2"/>
  <c r="I147" i="2"/>
  <c r="K146" i="2"/>
  <c r="J146" i="2"/>
  <c r="I146" i="2"/>
  <c r="I145" i="2"/>
  <c r="K144" i="2"/>
  <c r="J144" i="2"/>
  <c r="I144" i="2"/>
  <c r="I143" i="2"/>
  <c r="K142" i="2"/>
  <c r="J142" i="2"/>
  <c r="I142" i="2"/>
  <c r="I141" i="2"/>
  <c r="K140" i="2"/>
  <c r="J140" i="2"/>
  <c r="I140" i="2"/>
  <c r="I139" i="2"/>
  <c r="K138" i="2"/>
  <c r="J138" i="2"/>
  <c r="I138" i="2"/>
  <c r="I137" i="2"/>
  <c r="K136" i="2"/>
  <c r="J136" i="2"/>
  <c r="I136" i="2"/>
  <c r="I135" i="2"/>
  <c r="K134" i="2"/>
  <c r="J134" i="2"/>
  <c r="I134" i="2"/>
  <c r="I133" i="2"/>
  <c r="I132" i="2"/>
  <c r="K131" i="2"/>
  <c r="J131" i="2"/>
  <c r="I131" i="2"/>
  <c r="I130" i="2"/>
  <c r="K129" i="2"/>
  <c r="J129" i="2"/>
  <c r="I129" i="2"/>
  <c r="I128" i="2"/>
  <c r="K127" i="2"/>
  <c r="J127" i="2"/>
  <c r="I127" i="2"/>
  <c r="I126" i="2"/>
  <c r="K125" i="2"/>
  <c r="J125" i="2"/>
  <c r="I125" i="2"/>
  <c r="I124" i="2"/>
  <c r="K123" i="2"/>
  <c r="J123" i="2"/>
  <c r="I123" i="2"/>
  <c r="I122" i="2"/>
  <c r="K121" i="2"/>
  <c r="J121" i="2"/>
  <c r="I121" i="2"/>
  <c r="I120" i="2"/>
  <c r="K119" i="2"/>
  <c r="J119" i="2"/>
  <c r="I119" i="2"/>
  <c r="I118" i="2"/>
  <c r="K117" i="2"/>
  <c r="J117" i="2"/>
  <c r="I117" i="2"/>
  <c r="I116" i="2"/>
  <c r="K115" i="2"/>
  <c r="J115" i="2"/>
  <c r="I115" i="2"/>
  <c r="I114" i="2"/>
  <c r="K113" i="2"/>
  <c r="J113" i="2"/>
  <c r="I113" i="2"/>
  <c r="I112" i="2"/>
  <c r="K111" i="2"/>
  <c r="J111" i="2"/>
  <c r="I111" i="2"/>
  <c r="I110" i="2"/>
  <c r="K109" i="2"/>
  <c r="J109" i="2"/>
  <c r="I109" i="2"/>
  <c r="I108" i="2"/>
  <c r="K107" i="2"/>
  <c r="J107" i="2"/>
  <c r="I107" i="2"/>
  <c r="I106" i="2"/>
  <c r="K105" i="2"/>
  <c r="J105" i="2"/>
  <c r="I105" i="2"/>
  <c r="I104" i="2"/>
  <c r="K103" i="2"/>
  <c r="J103" i="2"/>
  <c r="I103" i="2"/>
  <c r="I102" i="2"/>
  <c r="K101" i="2"/>
  <c r="J101" i="2"/>
  <c r="I101" i="2"/>
  <c r="I100" i="2"/>
  <c r="K99" i="2"/>
  <c r="J99" i="2"/>
  <c r="I99" i="2"/>
  <c r="I98" i="2"/>
  <c r="K97" i="2"/>
  <c r="J97" i="2"/>
  <c r="I97" i="2"/>
  <c r="I95" i="2"/>
  <c r="K94" i="2"/>
  <c r="J94" i="2"/>
  <c r="I94" i="2"/>
  <c r="I93" i="2"/>
  <c r="K92" i="2"/>
  <c r="J92" i="2"/>
  <c r="I92" i="2"/>
  <c r="I91" i="2"/>
  <c r="K90" i="2"/>
  <c r="J90" i="2"/>
  <c r="I90" i="2"/>
  <c r="I88" i="2"/>
  <c r="K87" i="2"/>
  <c r="J87" i="2"/>
  <c r="I87" i="2"/>
  <c r="I85" i="2"/>
  <c r="K84" i="2"/>
  <c r="J84" i="2"/>
  <c r="I84" i="2"/>
  <c r="I83" i="2"/>
  <c r="K82" i="2"/>
  <c r="J82" i="2"/>
  <c r="I82" i="2"/>
  <c r="I81" i="2"/>
  <c r="K80" i="2"/>
  <c r="J80" i="2"/>
  <c r="I80" i="2"/>
  <c r="I79" i="2"/>
  <c r="K78" i="2"/>
  <c r="J78" i="2"/>
  <c r="I78" i="2"/>
  <c r="I77" i="2"/>
  <c r="K76" i="2"/>
  <c r="J76" i="2"/>
  <c r="I76" i="2"/>
  <c r="I75" i="2"/>
  <c r="K74" i="2"/>
  <c r="J74" i="2"/>
  <c r="I74" i="2"/>
  <c r="I73" i="2"/>
  <c r="K72" i="2"/>
  <c r="J72" i="2"/>
  <c r="I72" i="2"/>
  <c r="I71" i="2"/>
  <c r="K70" i="2"/>
  <c r="J70" i="2"/>
  <c r="I70" i="2"/>
  <c r="I69" i="2"/>
  <c r="K68" i="2"/>
  <c r="J68" i="2"/>
  <c r="I68" i="2"/>
  <c r="I66" i="2"/>
  <c r="K65" i="2"/>
  <c r="J65" i="2"/>
  <c r="I65" i="2"/>
  <c r="I64" i="2"/>
  <c r="K63" i="2"/>
  <c r="J63" i="2"/>
  <c r="I63" i="2"/>
  <c r="I62" i="2"/>
  <c r="K61" i="2"/>
  <c r="J61" i="2"/>
  <c r="I61" i="2"/>
  <c r="I60" i="2"/>
  <c r="K59" i="2"/>
  <c r="J59" i="2"/>
  <c r="I59" i="2"/>
  <c r="I56" i="2"/>
  <c r="K55" i="2"/>
  <c r="J55" i="2"/>
  <c r="I55" i="2"/>
  <c r="I53" i="2"/>
  <c r="K52" i="2"/>
  <c r="J52" i="2"/>
  <c r="I52" i="2"/>
  <c r="I51" i="2"/>
  <c r="K50" i="2"/>
  <c r="J50" i="2"/>
  <c r="I50" i="2"/>
  <c r="I49" i="2"/>
  <c r="K48" i="2"/>
  <c r="J48" i="2"/>
  <c r="I48" i="2"/>
  <c r="I47" i="2"/>
  <c r="K46" i="2"/>
  <c r="J46" i="2"/>
  <c r="I46" i="2"/>
  <c r="I45" i="2"/>
  <c r="K44" i="2"/>
  <c r="J44" i="2"/>
  <c r="I44" i="2"/>
  <c r="I43" i="2"/>
  <c r="K42" i="2"/>
  <c r="J42" i="2"/>
  <c r="I42" i="2"/>
  <c r="I41" i="2"/>
  <c r="K40" i="2"/>
  <c r="J40" i="2"/>
  <c r="I40" i="2"/>
  <c r="I39" i="2"/>
  <c r="K38" i="2"/>
  <c r="J38" i="2"/>
  <c r="I38" i="2"/>
  <c r="I37" i="2"/>
  <c r="K36" i="2"/>
  <c r="J36" i="2"/>
  <c r="I36" i="2"/>
  <c r="I35" i="2"/>
  <c r="K34" i="2"/>
  <c r="J34" i="2"/>
  <c r="I34" i="2"/>
  <c r="I33" i="2"/>
  <c r="K32" i="2"/>
  <c r="J32" i="2"/>
  <c r="I32" i="2"/>
  <c r="I31" i="2"/>
  <c r="K30" i="2"/>
  <c r="J30" i="2"/>
  <c r="I30" i="2"/>
  <c r="I27" i="2"/>
  <c r="K26" i="2"/>
  <c r="J26" i="2"/>
  <c r="I26" i="2"/>
  <c r="I22" i="2"/>
  <c r="K21" i="2"/>
  <c r="J21" i="2"/>
  <c r="I21" i="2"/>
  <c r="I20" i="2"/>
  <c r="K19" i="2"/>
  <c r="J19" i="2"/>
  <c r="I19" i="2"/>
  <c r="I18" i="2"/>
  <c r="K17" i="2"/>
  <c r="J17" i="2"/>
  <c r="I17" i="2"/>
  <c r="I16" i="2"/>
  <c r="K15" i="2"/>
  <c r="J15" i="2"/>
  <c r="I15" i="2"/>
  <c r="I14" i="2"/>
  <c r="K13" i="2"/>
  <c r="J13" i="2"/>
  <c r="I13" i="2"/>
  <c r="I12" i="2"/>
  <c r="K11" i="2"/>
  <c r="J11" i="2"/>
  <c r="I11" i="2"/>
  <c r="I10" i="2"/>
  <c r="K9" i="2"/>
  <c r="J9" i="2"/>
  <c r="I9" i="2"/>
  <c r="I7" i="2"/>
  <c r="K6" i="2"/>
  <c r="J6" i="2"/>
  <c r="I6" i="2"/>
  <c r="I5" i="2"/>
  <c r="K4" i="2"/>
  <c r="J4" i="2"/>
  <c r="I4" i="2"/>
  <c r="I3" i="2"/>
  <c r="K2" i="2"/>
  <c r="J2" i="2"/>
  <c r="I2" i="2"/>
</calcChain>
</file>

<file path=xl/sharedStrings.xml><?xml version="1.0" encoding="utf-8"?>
<sst xmlns="http://schemas.openxmlformats.org/spreadsheetml/2006/main" count="467" uniqueCount="234">
  <si>
    <t>样品名称</t>
  </si>
  <si>
    <t>样品编号</t>
  </si>
  <si>
    <t>浓度C</t>
  </si>
  <si>
    <t>标定G量</t>
  </si>
  <si>
    <t>称样量ml</t>
  </si>
  <si>
    <t>稀释</t>
  </si>
  <si>
    <t>滴定量</t>
  </si>
  <si>
    <t>糖含量g/L</t>
  </si>
  <si>
    <t>平均值</t>
  </si>
  <si>
    <t>误差</t>
  </si>
  <si>
    <t>16490-1</t>
  </si>
  <si>
    <t>总</t>
  </si>
  <si>
    <t>16490-2</t>
  </si>
  <si>
    <t>16490-3</t>
  </si>
  <si>
    <t>30924-1</t>
  </si>
  <si>
    <t>还</t>
  </si>
  <si>
    <t>32368-1</t>
  </si>
  <si>
    <t>32368-2</t>
  </si>
  <si>
    <t>36856-1</t>
  </si>
  <si>
    <t>还原糖</t>
  </si>
  <si>
    <t>36849-1</t>
  </si>
  <si>
    <t>20409-1</t>
  </si>
  <si>
    <t>20919-1</t>
  </si>
  <si>
    <t>23203-1</t>
  </si>
  <si>
    <t>23203-2</t>
  </si>
  <si>
    <t>23771-1</t>
  </si>
  <si>
    <t>43962-15</t>
  </si>
  <si>
    <t>43962-16</t>
  </si>
  <si>
    <t>43962-17</t>
  </si>
  <si>
    <t>23934-2</t>
  </si>
  <si>
    <t>24930-1</t>
  </si>
  <si>
    <t>24308-1</t>
  </si>
  <si>
    <t>24308-3</t>
  </si>
  <si>
    <t>24801-5</t>
  </si>
  <si>
    <t>25712-1</t>
  </si>
  <si>
    <t>47249-1</t>
  </si>
  <si>
    <t>25929-1</t>
  </si>
  <si>
    <t>26252-1</t>
  </si>
  <si>
    <t>48648-1</t>
  </si>
  <si>
    <t>26707-1</t>
  </si>
  <si>
    <t>26799-1</t>
  </si>
  <si>
    <t>26763-1</t>
  </si>
  <si>
    <t>51604-3</t>
  </si>
  <si>
    <t xml:space="preserve">还 </t>
  </si>
  <si>
    <t>28026-2</t>
  </si>
  <si>
    <t>27756-1</t>
  </si>
  <si>
    <t>161-1</t>
  </si>
  <si>
    <t>161-2</t>
  </si>
  <si>
    <t>1145-1</t>
  </si>
  <si>
    <t>1223-1</t>
  </si>
  <si>
    <t>07673-1</t>
  </si>
  <si>
    <t>49496-9</t>
  </si>
  <si>
    <t>51659-1</t>
  </si>
  <si>
    <t>54224-1</t>
  </si>
  <si>
    <t>54224-2</t>
  </si>
  <si>
    <t>54224-3</t>
  </si>
  <si>
    <t>09502-1</t>
  </si>
  <si>
    <t>00055-1</t>
  </si>
  <si>
    <t>00055-2</t>
  </si>
  <si>
    <t>00055-3</t>
  </si>
  <si>
    <t>03545-1</t>
  </si>
  <si>
    <t>03900-1</t>
  </si>
  <si>
    <t>9739-24</t>
  </si>
  <si>
    <t>09849-1</t>
  </si>
  <si>
    <t>09849-2</t>
  </si>
  <si>
    <t>01476-11</t>
  </si>
  <si>
    <t>01476-12</t>
  </si>
  <si>
    <t>01476-13</t>
  </si>
  <si>
    <t>01477-11</t>
  </si>
  <si>
    <t>01477-12</t>
  </si>
  <si>
    <t>01477-13</t>
  </si>
  <si>
    <t>23542-2</t>
  </si>
  <si>
    <t>17154-1</t>
  </si>
  <si>
    <t>10313-1总</t>
  </si>
  <si>
    <t>10313-1还</t>
  </si>
  <si>
    <t>19369-1总</t>
  </si>
  <si>
    <t>19369-2总</t>
  </si>
  <si>
    <t>19369-3总</t>
  </si>
  <si>
    <t>19369-4总</t>
  </si>
  <si>
    <t>19612-1总</t>
  </si>
  <si>
    <t>19612-1还</t>
  </si>
  <si>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0766-1总</t>
    </r>
  </si>
  <si>
    <t>20621-1总</t>
  </si>
  <si>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1258-1</t>
    </r>
    <r>
      <rPr>
        <sz val="11"/>
        <color theme="1"/>
        <rFont val="等线"/>
        <family val="3"/>
        <charset val="134"/>
        <scheme val="minor"/>
      </rPr>
      <t>总</t>
    </r>
  </si>
  <si>
    <t>21258-1还</t>
  </si>
  <si>
    <t>22619-1总</t>
  </si>
  <si>
    <t>42485-1总</t>
  </si>
  <si>
    <t>42485-2还</t>
  </si>
  <si>
    <t>22619-1还</t>
  </si>
  <si>
    <t>23771-1总</t>
  </si>
  <si>
    <t>23934-1总</t>
  </si>
  <si>
    <t>23934-1还</t>
  </si>
  <si>
    <t>24812-1总</t>
  </si>
  <si>
    <t>45858-1总</t>
  </si>
  <si>
    <t>45858-2总</t>
  </si>
  <si>
    <t>45858-1还</t>
  </si>
  <si>
    <t>45858-2还</t>
  </si>
  <si>
    <t>贤姐</t>
  </si>
  <si>
    <t>24308-2总</t>
  </si>
  <si>
    <t>24308-2还</t>
  </si>
  <si>
    <t>24444-1总</t>
  </si>
  <si>
    <t>24444-2总</t>
  </si>
  <si>
    <t>24444-1还</t>
  </si>
  <si>
    <t>24444-2还</t>
  </si>
  <si>
    <t>46609-1</t>
  </si>
  <si>
    <t>25712-1总</t>
  </si>
  <si>
    <t>25712-1还</t>
  </si>
  <si>
    <t xml:space="preserve"> </t>
  </si>
  <si>
    <t>25908-1总</t>
  </si>
  <si>
    <t>25908-2还</t>
  </si>
  <si>
    <t>25652-1总</t>
  </si>
  <si>
    <t>25652-2还</t>
  </si>
  <si>
    <t>26252-2总</t>
  </si>
  <si>
    <t>26252-2还</t>
  </si>
  <si>
    <t>1083-1总</t>
  </si>
  <si>
    <t>1083-1还</t>
  </si>
  <si>
    <t>1364-1总</t>
  </si>
  <si>
    <t>46210-1</t>
  </si>
  <si>
    <t>47680-1总</t>
  </si>
  <si>
    <t>47680-1还</t>
  </si>
  <si>
    <t>48813-4</t>
  </si>
  <si>
    <t>48813-5</t>
  </si>
  <si>
    <t>48764-1</t>
  </si>
  <si>
    <t>51280-1总</t>
  </si>
  <si>
    <t>48764-1还</t>
  </si>
  <si>
    <t>51280-1还</t>
  </si>
  <si>
    <t>54782-1总</t>
  </si>
  <si>
    <t>54782-1还</t>
  </si>
  <si>
    <t>54072-1总</t>
  </si>
  <si>
    <t>54072-2总</t>
  </si>
  <si>
    <t>54072-3总</t>
  </si>
  <si>
    <t>35681-1总</t>
  </si>
  <si>
    <t>35681-1还</t>
  </si>
  <si>
    <t>54182-1总</t>
  </si>
  <si>
    <t>54182-1还</t>
  </si>
  <si>
    <t>55740-1总</t>
  </si>
  <si>
    <t>55740-1还</t>
  </si>
  <si>
    <t>37293-1总</t>
  </si>
  <si>
    <t>37293-1还</t>
  </si>
  <si>
    <t>02950-1还</t>
  </si>
  <si>
    <t>02950-1总</t>
  </si>
  <si>
    <t>02950-2还</t>
  </si>
  <si>
    <t>02950-2总</t>
  </si>
  <si>
    <t>02950-3还</t>
  </si>
  <si>
    <t>02950-3总</t>
  </si>
  <si>
    <t>03564-1还</t>
  </si>
  <si>
    <t>03564-1总</t>
  </si>
  <si>
    <t>07931-1还</t>
  </si>
  <si>
    <t>07931-1总</t>
  </si>
  <si>
    <t>原液密度</t>
  </si>
  <si>
    <t>蒸馏液密度</t>
  </si>
  <si>
    <t>密度g/ml</t>
  </si>
  <si>
    <t>总干浸出物g/L</t>
  </si>
  <si>
    <t>总糖g/L</t>
  </si>
  <si>
    <t>还原糖g/L</t>
  </si>
  <si>
    <t>蔗糖g/L</t>
  </si>
  <si>
    <t>干浸出物g/L</t>
  </si>
  <si>
    <t>13702-1</t>
  </si>
  <si>
    <t>长城出口型龙眼干白葡萄酒</t>
  </si>
  <si>
    <t>13702-2</t>
  </si>
  <si>
    <t>长城东方微泡桃红葡萄酒</t>
  </si>
  <si>
    <t>13702-3</t>
  </si>
  <si>
    <t>长城塞上风情贵人香干白葡萄酒</t>
  </si>
  <si>
    <t>13702-4</t>
  </si>
  <si>
    <t>长城桑干酒庄雷司令干白葡萄酒</t>
  </si>
  <si>
    <r>
      <rPr>
        <sz val="11"/>
        <color theme="1"/>
        <rFont val="宋体"/>
        <family val="3"/>
        <charset val="134"/>
      </rPr>
      <t>1</t>
    </r>
    <r>
      <rPr>
        <sz val="11"/>
        <color theme="1"/>
        <rFont val="宋体"/>
        <family val="3"/>
        <charset val="134"/>
      </rPr>
      <t>5042-1</t>
    </r>
  </si>
  <si>
    <t>誉蓝蓝莓酒</t>
  </si>
  <si>
    <r>
      <rPr>
        <sz val="11"/>
        <color theme="1"/>
        <rFont val="宋体"/>
        <family val="3"/>
        <charset val="134"/>
      </rPr>
      <t>1</t>
    </r>
    <r>
      <rPr>
        <sz val="11"/>
        <color theme="1"/>
        <rFont val="宋体"/>
        <family val="3"/>
        <charset val="134"/>
      </rPr>
      <t>5042-2</t>
    </r>
  </si>
  <si>
    <t>优诗蓝蓝莓酒</t>
  </si>
  <si>
    <t>16659-1</t>
  </si>
  <si>
    <t>泰穹玖号（露酒）</t>
  </si>
  <si>
    <t>18010-1</t>
  </si>
  <si>
    <t>蓝莓酒</t>
  </si>
  <si>
    <t>18010-2</t>
  </si>
  <si>
    <t>草莓酒（发酵型）</t>
  </si>
  <si>
    <t>18010-3</t>
  </si>
  <si>
    <t>山楂酒</t>
  </si>
  <si>
    <t>18465-1</t>
  </si>
  <si>
    <t>葡萄酒</t>
  </si>
  <si>
    <t>24564-1</t>
  </si>
  <si>
    <t>亦作巧克力风味葡萄酒</t>
  </si>
  <si>
    <t>25564-1</t>
  </si>
  <si>
    <t>璐菲庄园醇美干红葡萄果酒（配制酒）</t>
  </si>
  <si>
    <t>28258-1</t>
  </si>
  <si>
    <t>19612-1</t>
  </si>
  <si>
    <t>葡萄酒（</t>
  </si>
  <si>
    <t>起泡酒</t>
  </si>
  <si>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1258-1</t>
    </r>
  </si>
  <si>
    <t>干白葡萄酒</t>
  </si>
  <si>
    <t>42485-1</t>
  </si>
  <si>
    <t>红酒</t>
  </si>
  <si>
    <t>23934-1</t>
  </si>
  <si>
    <t>45858-1</t>
  </si>
  <si>
    <t>45858-2</t>
  </si>
  <si>
    <t>24308-2</t>
  </si>
  <si>
    <t>24440-1</t>
  </si>
  <si>
    <t>24440-2</t>
  </si>
  <si>
    <t>25908-1</t>
  </si>
  <si>
    <t>25652-1</t>
  </si>
  <si>
    <t>26252-2</t>
  </si>
  <si>
    <t>1083-1</t>
  </si>
  <si>
    <t>47680-1</t>
  </si>
  <si>
    <t>32502</t>
  </si>
  <si>
    <t>51659</t>
  </si>
  <si>
    <t>51280-1</t>
  </si>
  <si>
    <t>54182-1</t>
  </si>
  <si>
    <t>35681-1</t>
  </si>
  <si>
    <t>55740-1</t>
  </si>
  <si>
    <t>37293-1</t>
  </si>
  <si>
    <t>03945-1</t>
  </si>
  <si>
    <t>3900-1</t>
  </si>
  <si>
    <t>2950-4</t>
  </si>
  <si>
    <t>2950-1</t>
  </si>
  <si>
    <t>2950-2</t>
  </si>
  <si>
    <t>03472-1</t>
  </si>
  <si>
    <t>07931-1</t>
  </si>
  <si>
    <t>计算查表密度</t>
  </si>
  <si>
    <t>10446-1</t>
  </si>
  <si>
    <t>10119-1</t>
  </si>
  <si>
    <t>10119-2</t>
  </si>
  <si>
    <t>10119-3</t>
  </si>
  <si>
    <t>19369-1</t>
  </si>
  <si>
    <t>36856</t>
  </si>
  <si>
    <r>
      <t>2</t>
    </r>
    <r>
      <rPr>
        <sz val="11"/>
        <color theme="1"/>
        <rFont val="等线"/>
        <family val="3"/>
        <charset val="134"/>
        <scheme val="minor"/>
      </rPr>
      <t>7966-1</t>
    </r>
    <phoneticPr fontId="5" type="noConversion"/>
  </si>
  <si>
    <t>27966-1</t>
    <phoneticPr fontId="3" type="noConversion"/>
  </si>
  <si>
    <r>
      <t xml:space="preserve"> </t>
    </r>
    <r>
      <rPr>
        <sz val="11"/>
        <color theme="1"/>
        <rFont val="等线"/>
        <family val="3"/>
        <charset val="134"/>
        <scheme val="minor"/>
      </rPr>
      <t xml:space="preserve">                                                                                                             </t>
    </r>
    <phoneticPr fontId="3" type="noConversion"/>
  </si>
  <si>
    <r>
      <t xml:space="preserve"> </t>
    </r>
    <r>
      <rPr>
        <sz val="11"/>
        <color theme="1"/>
        <rFont val="等线"/>
        <family val="3"/>
        <charset val="134"/>
        <scheme val="minor"/>
      </rPr>
      <t xml:space="preserve">                       </t>
    </r>
    <phoneticPr fontId="3" type="noConversion"/>
  </si>
  <si>
    <t>/</t>
  </si>
  <si>
    <t>38221-1</t>
    <phoneticPr fontId="5" type="noConversion"/>
  </si>
  <si>
    <t>38221-2</t>
  </si>
  <si>
    <t>38221-3</t>
  </si>
  <si>
    <t>38158-1</t>
    <phoneticPr fontId="5" type="noConversion"/>
  </si>
  <si>
    <t>复测</t>
    <phoneticPr fontId="5" type="noConversion"/>
  </si>
  <si>
    <t>38906-1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</si>
</sst>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_);[Red]\(0.0\)"/>
    <numFmt numFmtId="177" formatCode="0.0_ "/>
    <numFmt numFmtId="178" formatCode="0.00_ "/>
    <numFmt numFmtId="179" formatCode="0.0000_ "/>
    <numFmt numFmtId="180" formatCode="0.000_ "/>
  </numFmts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8">
    <xf numFmtId="0" fontId="0" fillId="0" borderId="0" xfId="0"/>
    <xf numFmtId="49" fontId="0" fillId="0" borderId="0" xfId="0" applyNumberFormat="1"/>
    <xf numFmtId="176" fontId="0" fillId="0" borderId="0" xfId="0" applyNumberFormat="1"/>
    <xf numFmtId="0" fontId="1" fillId="2" borderId="1" xfId="1" applyFill="1" applyBorder="1" applyAlignment="1">
      <alignment vertical="center" wrapText="1"/>
    </xf>
    <xf numFmtId="49" fontId="1" fillId="0" borderId="1" xfId="1" applyNumberFormat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177" fontId="1" fillId="0" borderId="1" xfId="1" applyNumberFormat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49" fontId="0" fillId="0" borderId="1" xfId="1" applyNumberFormat="1" applyFont="1" applyBorder="1" applyAlignment="1">
      <alignment vertical="center" wrapText="1"/>
    </xf>
    <xf numFmtId="49" fontId="1" fillId="2" borderId="1" xfId="1" applyNumberFormat="1" applyFill="1" applyBorder="1" applyAlignment="1">
      <alignment vertical="center" wrapText="1"/>
    </xf>
    <xf numFmtId="0" fontId="0" fillId="0" borderId="0" xfId="1" applyFont="1" applyAlignment="1">
      <alignment horizontal="center" vertical="center" wrapText="1"/>
    </xf>
    <xf numFmtId="178" fontId="1" fillId="0" borderId="1" xfId="1" applyNumberFormat="1" applyBorder="1" applyAlignment="1">
      <alignment vertical="center" wrapText="1"/>
    </xf>
    <xf numFmtId="177" fontId="0" fillId="0" borderId="1" xfId="1" applyNumberFormat="1" applyFont="1" applyBorder="1" applyAlignment="1">
      <alignment vertical="center" wrapText="1"/>
    </xf>
    <xf numFmtId="177" fontId="1" fillId="2" borderId="1" xfId="1" applyNumberFormat="1" applyFill="1" applyBorder="1" applyAlignment="1">
      <alignment vertical="center" wrapText="1"/>
    </xf>
    <xf numFmtId="0" fontId="1" fillId="0" borderId="0" xfId="1" applyAlignment="1">
      <alignment vertical="center" wrapText="1"/>
    </xf>
    <xf numFmtId="49" fontId="1" fillId="0" borderId="0" xfId="1" applyNumberFormat="1" applyAlignment="1">
      <alignment vertical="center" wrapText="1"/>
    </xf>
    <xf numFmtId="178" fontId="1" fillId="0" borderId="0" xfId="1" applyNumberFormat="1" applyAlignment="1">
      <alignment vertical="center" wrapText="1"/>
    </xf>
    <xf numFmtId="177" fontId="1" fillId="0" borderId="0" xfId="1" applyNumberFormat="1" applyAlignment="1">
      <alignment vertical="center" wrapText="1"/>
    </xf>
    <xf numFmtId="179" fontId="1" fillId="0" borderId="0" xfId="1" applyNumberFormat="1" applyAlignment="1">
      <alignment vertical="center" wrapText="1"/>
    </xf>
    <xf numFmtId="0" fontId="0" fillId="0" borderId="0" xfId="1" applyFont="1" applyAlignment="1">
      <alignment vertical="center" wrapText="1"/>
    </xf>
    <xf numFmtId="178" fontId="0" fillId="0" borderId="0" xfId="1" applyNumberFormat="1" applyFont="1" applyAlignment="1">
      <alignment vertical="center" wrapText="1"/>
    </xf>
    <xf numFmtId="177" fontId="0" fillId="0" borderId="0" xfId="1" applyNumberFormat="1" applyFont="1" applyAlignment="1">
      <alignment horizontal="center" vertical="center" wrapText="1"/>
    </xf>
    <xf numFmtId="0" fontId="1" fillId="2" borderId="0" xfId="1" applyFill="1" applyAlignment="1">
      <alignment vertical="center" wrapText="1"/>
    </xf>
    <xf numFmtId="0" fontId="0" fillId="2" borderId="0" xfId="1" applyFont="1" applyFill="1" applyAlignment="1">
      <alignment vertical="center" wrapText="1"/>
    </xf>
    <xf numFmtId="180" fontId="0" fillId="0" borderId="0" xfId="1" applyNumberFormat="1" applyFont="1" applyAlignment="1">
      <alignment horizontal="center" vertical="center" wrapText="1"/>
    </xf>
    <xf numFmtId="178" fontId="0" fillId="2" borderId="0" xfId="1" applyNumberFormat="1" applyFont="1" applyFill="1" applyAlignment="1">
      <alignment vertical="center" wrapText="1"/>
    </xf>
    <xf numFmtId="49" fontId="4" fillId="0" borderId="1" xfId="1" applyNumberFormat="1" applyFont="1" applyBorder="1" applyAlignment="1">
      <alignment vertical="center" wrapText="1"/>
    </xf>
    <xf numFmtId="0" fontId="4" fillId="0" borderId="0" xfId="1" applyFont="1" applyAlignment="1">
      <alignment vertical="center" wrapText="1"/>
    </xf>
    <xf numFmtId="0" fontId="4" fillId="0" borderId="1" xfId="1" applyFont="1" applyBorder="1" applyAlignment="1">
      <alignment vertical="center" wrapText="1"/>
    </xf>
    <xf numFmtId="180" fontId="0" fillId="0" borderId="0" xfId="1" applyNumberFormat="1" applyFont="1" applyAlignment="1">
      <alignment horizontal="center" vertical="center" wrapText="1"/>
    </xf>
    <xf numFmtId="17" fontId="4" fillId="0" borderId="0" xfId="1" applyNumberFormat="1" applyFont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178" fontId="0" fillId="0" borderId="0" xfId="1" applyNumberFormat="1" applyFont="1" applyAlignment="1">
      <alignment horizontal="center" vertical="center" wrapText="1"/>
    </xf>
    <xf numFmtId="180" fontId="0" fillId="2" borderId="0" xfId="1" applyNumberFormat="1" applyFont="1" applyFill="1" applyAlignment="1">
      <alignment horizontal="center" vertical="center" wrapText="1"/>
    </xf>
    <xf numFmtId="177" fontId="0" fillId="0" borderId="0" xfId="1" applyNumberFormat="1" applyFont="1" applyAlignment="1">
      <alignment horizontal="center" vertical="center" wrapText="1"/>
    </xf>
    <xf numFmtId="177" fontId="0" fillId="2" borderId="0" xfId="1" applyNumberFormat="1" applyFont="1" applyFill="1" applyAlignment="1">
      <alignment horizontal="center" vertical="center" wrapText="1"/>
    </xf>
    <xf numFmtId="17" fontId="0" fillId="0" borderId="0" xfId="1" applyNumberFormat="1" applyFont="1" applyAlignment="1">
      <alignment horizontal="center" vertical="center" wrapText="1"/>
    </xf>
    <xf numFmtId="0" fontId="0" fillId="2" borderId="0" xfId="1" applyFont="1" applyFill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533400</xdr:colOff>
      <xdr:row>63</xdr:row>
      <xdr:rowOff>285750</xdr:rowOff>
    </xdr:from>
    <xdr:to>
      <xdr:col>23</xdr:col>
      <xdr:colOff>103548</xdr:colOff>
      <xdr:row>83</xdr:row>
      <xdr:rowOff>157139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3175" y="24336375"/>
          <a:ext cx="6428148" cy="74913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90"/>
  <sheetViews>
    <sheetView workbookViewId="0">
      <pane ySplit="1" topLeftCell="A157" activePane="bottomLeft" state="frozen"/>
      <selection pane="bottomLeft" activeCell="E190" sqref="E190"/>
    </sheetView>
  </sheetViews>
  <sheetFormatPr defaultColWidth="9" defaultRowHeight="14.25" x14ac:dyDescent="0.2"/>
  <cols>
    <col min="1" max="1" width="9" style="14"/>
    <col min="2" max="2" width="12" style="14" customWidth="1"/>
    <col min="3" max="3" width="9.125" style="14" customWidth="1"/>
    <col min="4" max="4" width="4.625" style="14" customWidth="1"/>
    <col min="5" max="5" width="6.75" style="14" customWidth="1"/>
    <col min="6" max="6" width="8.875" style="14" customWidth="1"/>
    <col min="7" max="7" width="4.125" style="14" customWidth="1"/>
    <col min="8" max="8" width="10" style="14" customWidth="1"/>
    <col min="9" max="9" width="11" style="16" customWidth="1"/>
    <col min="10" max="10" width="17.125" style="17" customWidth="1"/>
    <col min="11" max="11" width="8.5" style="14" customWidth="1"/>
    <col min="12" max="16384" width="9" style="14"/>
  </cols>
  <sheetData>
    <row r="1" spans="2:11" ht="28.5" x14ac:dyDescent="0.2">
      <c r="B1" s="14" t="s">
        <v>0</v>
      </c>
      <c r="C1" s="15" t="s">
        <v>1</v>
      </c>
      <c r="D1" s="15" t="s">
        <v>2</v>
      </c>
      <c r="E1" s="14" t="s">
        <v>3</v>
      </c>
      <c r="F1" s="18" t="s">
        <v>4</v>
      </c>
      <c r="G1" s="16" t="s">
        <v>5</v>
      </c>
      <c r="H1" s="16" t="s">
        <v>6</v>
      </c>
      <c r="I1" s="16" t="s">
        <v>7</v>
      </c>
      <c r="J1" s="17" t="s">
        <v>8</v>
      </c>
      <c r="K1" s="16" t="s">
        <v>9</v>
      </c>
    </row>
    <row r="2" spans="2:11" x14ac:dyDescent="0.2">
      <c r="B2" s="31" t="s">
        <v>10</v>
      </c>
      <c r="C2" s="31" t="s">
        <v>11</v>
      </c>
      <c r="D2" s="19">
        <v>2.5</v>
      </c>
      <c r="E2" s="19">
        <v>22.1</v>
      </c>
      <c r="F2" s="19">
        <v>10</v>
      </c>
      <c r="G2" s="19">
        <v>1</v>
      </c>
      <c r="H2" s="19">
        <v>12.9</v>
      </c>
      <c r="I2" s="20">
        <f t="shared" ref="I2:I7" si="0">(E2*D2*100*G2*1000)/(F2*H2*1000)</f>
        <v>42.829457364341103</v>
      </c>
      <c r="J2" s="34">
        <f t="shared" ref="J2" si="1">(I2+I3)/2</f>
        <v>42.829457364341103</v>
      </c>
      <c r="K2" s="29">
        <f t="shared" ref="K2" si="2">(I2-I3)/J2*100</f>
        <v>0</v>
      </c>
    </row>
    <row r="3" spans="2:11" x14ac:dyDescent="0.2">
      <c r="B3" s="31"/>
      <c r="C3" s="31"/>
      <c r="D3" s="19">
        <v>2.5</v>
      </c>
      <c r="E3" s="19">
        <v>22.1</v>
      </c>
      <c r="F3" s="19">
        <v>10</v>
      </c>
      <c r="G3" s="19">
        <v>1</v>
      </c>
      <c r="H3" s="19">
        <v>12.9</v>
      </c>
      <c r="I3" s="20">
        <f t="shared" si="0"/>
        <v>42.829457364341103</v>
      </c>
      <c r="J3" s="34"/>
      <c r="K3" s="29"/>
    </row>
    <row r="4" spans="2:11" x14ac:dyDescent="0.2">
      <c r="B4" s="31" t="s">
        <v>12</v>
      </c>
      <c r="C4" s="31" t="s">
        <v>11</v>
      </c>
      <c r="D4" s="19">
        <v>2.5</v>
      </c>
      <c r="E4" s="19">
        <v>22.1</v>
      </c>
      <c r="F4" s="19">
        <v>10</v>
      </c>
      <c r="G4" s="19">
        <v>1</v>
      </c>
      <c r="H4" s="19">
        <v>15.9</v>
      </c>
      <c r="I4" s="20">
        <f t="shared" si="0"/>
        <v>34.748427672955998</v>
      </c>
      <c r="J4" s="34">
        <f t="shared" ref="J4" si="3">(I4+I5)/2</f>
        <v>34.748427672955998</v>
      </c>
      <c r="K4" s="29">
        <f t="shared" ref="K4" si="4">(I4-I5)/J4*100</f>
        <v>0</v>
      </c>
    </row>
    <row r="5" spans="2:11" x14ac:dyDescent="0.2">
      <c r="B5" s="31"/>
      <c r="C5" s="31"/>
      <c r="D5" s="19">
        <v>2.5</v>
      </c>
      <c r="E5" s="19">
        <v>22.1</v>
      </c>
      <c r="F5" s="19">
        <v>10</v>
      </c>
      <c r="G5" s="19">
        <v>1</v>
      </c>
      <c r="H5" s="19">
        <v>15.9</v>
      </c>
      <c r="I5" s="20">
        <f t="shared" si="0"/>
        <v>34.748427672955998</v>
      </c>
      <c r="J5" s="34"/>
      <c r="K5" s="29"/>
    </row>
    <row r="6" spans="2:11" x14ac:dyDescent="0.2">
      <c r="B6" s="31" t="s">
        <v>13</v>
      </c>
      <c r="C6" s="31" t="s">
        <v>11</v>
      </c>
      <c r="D6" s="19">
        <v>2.5</v>
      </c>
      <c r="E6" s="19">
        <v>22.1</v>
      </c>
      <c r="F6" s="19">
        <v>2</v>
      </c>
      <c r="G6" s="19">
        <v>1</v>
      </c>
      <c r="H6" s="19">
        <v>24.5</v>
      </c>
      <c r="I6" s="20">
        <f t="shared" si="0"/>
        <v>112.755102040816</v>
      </c>
      <c r="J6" s="34">
        <f t="shared" ref="J6" si="5">(I6+I7)/2</f>
        <v>112.755102040816</v>
      </c>
      <c r="K6" s="29">
        <f t="shared" ref="K6" si="6">(I6-I7)/J6*100</f>
        <v>0</v>
      </c>
    </row>
    <row r="7" spans="2:11" x14ac:dyDescent="0.2">
      <c r="B7" s="31"/>
      <c r="C7" s="31"/>
      <c r="D7" s="19">
        <v>2.5</v>
      </c>
      <c r="E7" s="19">
        <v>22.1</v>
      </c>
      <c r="F7" s="19">
        <v>2</v>
      </c>
      <c r="G7" s="19">
        <v>1</v>
      </c>
      <c r="H7" s="19">
        <v>24.5</v>
      </c>
      <c r="I7" s="20">
        <f t="shared" si="0"/>
        <v>112.755102040816</v>
      </c>
      <c r="J7" s="34"/>
      <c r="K7" s="29"/>
    </row>
    <row r="9" spans="2:11" x14ac:dyDescent="0.2">
      <c r="B9" s="31" t="s">
        <v>14</v>
      </c>
      <c r="C9" s="31" t="s">
        <v>15</v>
      </c>
      <c r="D9" s="19">
        <v>2.5</v>
      </c>
      <c r="E9" s="19">
        <v>22.1</v>
      </c>
      <c r="F9" s="19">
        <v>10</v>
      </c>
      <c r="G9" s="19">
        <v>2</v>
      </c>
      <c r="H9" s="19">
        <v>11.7</v>
      </c>
      <c r="I9" s="20">
        <f t="shared" ref="I9:I14" si="7">(E9*D9*100*G9*1000)/(F9*H9*1000)</f>
        <v>94.4444444444444</v>
      </c>
      <c r="J9" s="34">
        <f t="shared" ref="J9" si="8">(I9+I10)/2</f>
        <v>94.4444444444444</v>
      </c>
      <c r="K9" s="29">
        <f t="shared" ref="K9" si="9">(I9-I10)/J9*100</f>
        <v>0</v>
      </c>
    </row>
    <row r="10" spans="2:11" x14ac:dyDescent="0.2">
      <c r="B10" s="31"/>
      <c r="C10" s="31"/>
      <c r="D10" s="19">
        <v>2.5</v>
      </c>
      <c r="E10" s="19">
        <v>22.1</v>
      </c>
      <c r="F10" s="19">
        <v>10</v>
      </c>
      <c r="G10" s="19">
        <v>2</v>
      </c>
      <c r="H10" s="19">
        <v>11.7</v>
      </c>
      <c r="I10" s="20">
        <f t="shared" si="7"/>
        <v>94.4444444444444</v>
      </c>
      <c r="J10" s="34"/>
      <c r="K10" s="29"/>
    </row>
    <row r="11" spans="2:11" x14ac:dyDescent="0.2">
      <c r="B11" s="31" t="s">
        <v>16</v>
      </c>
      <c r="C11" s="31" t="s">
        <v>15</v>
      </c>
      <c r="D11" s="19">
        <v>2.5</v>
      </c>
      <c r="E11" s="19">
        <v>22.1</v>
      </c>
      <c r="F11" s="19">
        <v>10</v>
      </c>
      <c r="G11" s="19">
        <v>2</v>
      </c>
      <c r="H11" s="19">
        <v>17.7</v>
      </c>
      <c r="I11" s="20">
        <f t="shared" si="7"/>
        <v>62.429378531073397</v>
      </c>
      <c r="J11" s="34">
        <f t="shared" ref="J11" si="10">(I11+I12)/2</f>
        <v>62.429378531073397</v>
      </c>
      <c r="K11" s="29">
        <f t="shared" ref="K11" si="11">(I11-I12)/J11*100</f>
        <v>0</v>
      </c>
    </row>
    <row r="12" spans="2:11" x14ac:dyDescent="0.2">
      <c r="B12" s="31"/>
      <c r="C12" s="31"/>
      <c r="D12" s="19">
        <v>2.5</v>
      </c>
      <c r="E12" s="19">
        <v>22.1</v>
      </c>
      <c r="F12" s="19">
        <v>10</v>
      </c>
      <c r="G12" s="19">
        <v>2</v>
      </c>
      <c r="H12" s="19">
        <v>17.7</v>
      </c>
      <c r="I12" s="20">
        <f t="shared" si="7"/>
        <v>62.429378531073397</v>
      </c>
      <c r="J12" s="34"/>
      <c r="K12" s="29"/>
    </row>
    <row r="13" spans="2:11" x14ac:dyDescent="0.2">
      <c r="B13" s="31" t="s">
        <v>17</v>
      </c>
      <c r="C13" s="31" t="s">
        <v>11</v>
      </c>
      <c r="D13" s="19">
        <v>2.5</v>
      </c>
      <c r="E13" s="19">
        <v>22.1</v>
      </c>
      <c r="F13" s="19">
        <v>10</v>
      </c>
      <c r="G13" s="19">
        <v>2</v>
      </c>
      <c r="H13" s="19">
        <v>17.600000000000001</v>
      </c>
      <c r="I13" s="20">
        <f t="shared" si="7"/>
        <v>62.784090909090899</v>
      </c>
      <c r="J13" s="34">
        <f t="shared" ref="J13" si="12">(I13+I14)/2</f>
        <v>62.784090909090899</v>
      </c>
      <c r="K13" s="29">
        <f t="shared" ref="K13" si="13">(I13-I14)/J13*100</f>
        <v>0</v>
      </c>
    </row>
    <row r="14" spans="2:11" x14ac:dyDescent="0.2">
      <c r="B14" s="31"/>
      <c r="C14" s="31"/>
      <c r="D14" s="19">
        <v>2.5</v>
      </c>
      <c r="E14" s="19">
        <v>22.1</v>
      </c>
      <c r="F14" s="19">
        <v>10</v>
      </c>
      <c r="G14" s="19">
        <v>2</v>
      </c>
      <c r="H14" s="19">
        <v>17.600000000000001</v>
      </c>
      <c r="I14" s="20">
        <f t="shared" si="7"/>
        <v>62.784090909090899</v>
      </c>
      <c r="J14" s="34"/>
      <c r="K14" s="29"/>
    </row>
    <row r="15" spans="2:11" x14ac:dyDescent="0.2">
      <c r="B15" s="31" t="s">
        <v>18</v>
      </c>
      <c r="C15" s="31" t="s">
        <v>19</v>
      </c>
      <c r="D15" s="19">
        <v>2.5</v>
      </c>
      <c r="E15" s="19">
        <v>22.5</v>
      </c>
      <c r="F15" s="19">
        <v>10</v>
      </c>
      <c r="G15" s="19">
        <v>1</v>
      </c>
      <c r="H15" s="19">
        <v>18.7</v>
      </c>
      <c r="I15" s="20">
        <f t="shared" ref="I15:I16" si="14">(E15*D15*100*G15*1000)/(F15*H15*1000)</f>
        <v>30.080213903743299</v>
      </c>
      <c r="J15" s="34">
        <f t="shared" ref="J15" si="15">(I15+I16)/2</f>
        <v>30.080213903743299</v>
      </c>
      <c r="K15" s="29">
        <f t="shared" ref="K15" si="16">(I15-I16)/J15*100</f>
        <v>0</v>
      </c>
    </row>
    <row r="16" spans="2:11" x14ac:dyDescent="0.2">
      <c r="B16" s="31"/>
      <c r="C16" s="31"/>
      <c r="D16" s="19">
        <v>2.5</v>
      </c>
      <c r="E16" s="19">
        <v>22.5</v>
      </c>
      <c r="F16" s="19">
        <v>10</v>
      </c>
      <c r="G16" s="19">
        <v>1</v>
      </c>
      <c r="H16" s="19">
        <v>18.7</v>
      </c>
      <c r="I16" s="20">
        <f t="shared" si="14"/>
        <v>30.080213903743299</v>
      </c>
      <c r="J16" s="34"/>
      <c r="K16" s="29"/>
    </row>
    <row r="17" spans="2:11" x14ac:dyDescent="0.2">
      <c r="B17" s="31" t="s">
        <v>20</v>
      </c>
      <c r="C17" s="31" t="s">
        <v>11</v>
      </c>
      <c r="D17" s="19">
        <v>2.5</v>
      </c>
      <c r="E17" s="19">
        <v>22.5</v>
      </c>
      <c r="F17" s="19">
        <v>10</v>
      </c>
      <c r="G17" s="19">
        <v>5</v>
      </c>
      <c r="H17" s="19">
        <v>19.5</v>
      </c>
      <c r="I17" s="20">
        <f t="shared" ref="I17:I18" si="17">(E17*D17*100*G17*1000)/(F17*H17*1000)</f>
        <v>144.230769230769</v>
      </c>
      <c r="J17" s="34">
        <f t="shared" ref="J17" si="18">(I17+I18)/2</f>
        <v>144.230769230769</v>
      </c>
      <c r="K17" s="29">
        <f t="shared" ref="K17" si="19">(I17-I18)/J17*100</f>
        <v>0</v>
      </c>
    </row>
    <row r="18" spans="2:11" x14ac:dyDescent="0.2">
      <c r="B18" s="31"/>
      <c r="C18" s="31"/>
      <c r="D18" s="19">
        <v>2.5</v>
      </c>
      <c r="E18" s="19">
        <v>22.5</v>
      </c>
      <c r="F18" s="19">
        <v>10</v>
      </c>
      <c r="G18" s="19">
        <v>5</v>
      </c>
      <c r="H18" s="19">
        <v>19.5</v>
      </c>
      <c r="I18" s="20">
        <f t="shared" si="17"/>
        <v>144.230769230769</v>
      </c>
      <c r="J18" s="34"/>
      <c r="K18" s="29"/>
    </row>
    <row r="19" spans="2:11" x14ac:dyDescent="0.2">
      <c r="B19" s="31" t="s">
        <v>20</v>
      </c>
      <c r="C19" s="31" t="s">
        <v>11</v>
      </c>
      <c r="D19" s="19">
        <v>2.5</v>
      </c>
      <c r="E19" s="19">
        <v>22.5</v>
      </c>
      <c r="F19" s="19">
        <v>10</v>
      </c>
      <c r="G19" s="19">
        <v>5</v>
      </c>
      <c r="H19" s="19">
        <v>19.5</v>
      </c>
      <c r="I19" s="20">
        <f t="shared" ref="I19:I20" si="20">(E19*D19*100*G19*1000)/(F19*H19*1000)</f>
        <v>144.230769230769</v>
      </c>
      <c r="J19" s="34">
        <f t="shared" ref="J19" si="21">(I19+I20)/2</f>
        <v>144.230769230769</v>
      </c>
      <c r="K19" s="29">
        <f t="shared" ref="K19" si="22">(I19-I20)/J19*100</f>
        <v>0</v>
      </c>
    </row>
    <row r="20" spans="2:11" x14ac:dyDescent="0.2">
      <c r="B20" s="31"/>
      <c r="C20" s="31"/>
      <c r="D20" s="19">
        <v>2.5</v>
      </c>
      <c r="E20" s="19">
        <v>22.5</v>
      </c>
      <c r="F20" s="19">
        <v>10</v>
      </c>
      <c r="G20" s="19">
        <v>5</v>
      </c>
      <c r="H20" s="19">
        <v>19.5</v>
      </c>
      <c r="I20" s="20">
        <f t="shared" si="20"/>
        <v>144.230769230769</v>
      </c>
      <c r="J20" s="34"/>
      <c r="K20" s="29"/>
    </row>
    <row r="21" spans="2:11" s="22" customFormat="1" x14ac:dyDescent="0.2">
      <c r="B21" s="37" t="s">
        <v>21</v>
      </c>
      <c r="C21" s="37" t="s">
        <v>11</v>
      </c>
      <c r="D21" s="23">
        <v>2.5</v>
      </c>
      <c r="E21" s="23">
        <v>22.55</v>
      </c>
      <c r="F21" s="23">
        <v>10</v>
      </c>
      <c r="G21" s="23">
        <v>2</v>
      </c>
      <c r="H21" s="23">
        <v>16.100000000000001</v>
      </c>
      <c r="I21" s="25">
        <f t="shared" ref="I21:I22" si="23">(E21*D21*100*G21*1000)/(F21*H21*1000)</f>
        <v>70.031055900621098</v>
      </c>
      <c r="J21" s="35">
        <f t="shared" ref="J21" si="24">(I21+I22)/2</f>
        <v>70.031055900621098</v>
      </c>
      <c r="K21" s="33">
        <f t="shared" ref="K21" si="25">(I21-I22)/J21*100</f>
        <v>0</v>
      </c>
    </row>
    <row r="22" spans="2:11" s="22" customFormat="1" x14ac:dyDescent="0.2">
      <c r="B22" s="37"/>
      <c r="C22" s="37"/>
      <c r="D22" s="23">
        <v>2.5</v>
      </c>
      <c r="E22" s="23">
        <v>22.55</v>
      </c>
      <c r="F22" s="23">
        <v>10</v>
      </c>
      <c r="G22" s="23">
        <v>2</v>
      </c>
      <c r="H22" s="23">
        <v>16.100000000000001</v>
      </c>
      <c r="I22" s="25">
        <f t="shared" si="23"/>
        <v>70.031055900621098</v>
      </c>
      <c r="J22" s="35"/>
      <c r="K22" s="33"/>
    </row>
    <row r="23" spans="2:11" ht="9.75" customHeight="1" x14ac:dyDescent="0.2">
      <c r="B23" s="37"/>
      <c r="C23" s="37"/>
      <c r="D23" s="23"/>
      <c r="E23" s="23"/>
      <c r="F23" s="23"/>
      <c r="G23" s="23"/>
      <c r="H23" s="23"/>
      <c r="I23" s="25"/>
      <c r="J23" s="35"/>
      <c r="K23" s="33"/>
    </row>
    <row r="24" spans="2:11" x14ac:dyDescent="0.2">
      <c r="B24" s="37"/>
      <c r="C24" s="37"/>
      <c r="D24" s="23"/>
      <c r="E24" s="23"/>
      <c r="F24" s="23"/>
      <c r="G24" s="23"/>
      <c r="H24" s="23"/>
      <c r="I24" s="25"/>
      <c r="J24" s="35"/>
      <c r="K24" s="33"/>
    </row>
    <row r="26" spans="2:11" x14ac:dyDescent="0.2">
      <c r="B26" s="37" t="s">
        <v>22</v>
      </c>
      <c r="C26" s="37" t="s">
        <v>11</v>
      </c>
      <c r="D26" s="23">
        <v>2.5</v>
      </c>
      <c r="E26" s="23">
        <v>22.2</v>
      </c>
      <c r="F26" s="23">
        <v>10</v>
      </c>
      <c r="G26" s="23">
        <v>4</v>
      </c>
      <c r="H26" s="23">
        <v>19</v>
      </c>
      <c r="I26" s="25">
        <f>(E26*D26*100*G26*1000)/(F26*H26*1000)</f>
        <v>116.842105263158</v>
      </c>
      <c r="J26" s="35">
        <f>(I26+I27)/2</f>
        <v>116.842105263158</v>
      </c>
      <c r="K26" s="33">
        <f>(I26-I27)/J26*100</f>
        <v>0</v>
      </c>
    </row>
    <row r="27" spans="2:11" x14ac:dyDescent="0.2">
      <c r="B27" s="37"/>
      <c r="C27" s="37"/>
      <c r="D27" s="23">
        <v>2.5</v>
      </c>
      <c r="E27" s="23">
        <v>22.2</v>
      </c>
      <c r="F27" s="23">
        <v>10</v>
      </c>
      <c r="G27" s="23">
        <v>4</v>
      </c>
      <c r="H27" s="23">
        <v>19</v>
      </c>
      <c r="I27" s="25">
        <f>(E27*D27*100*G27*1000)/(F27*H27*1000)</f>
        <v>116.842105263158</v>
      </c>
      <c r="J27" s="35"/>
      <c r="K27" s="33"/>
    </row>
    <row r="30" spans="2:11" x14ac:dyDescent="0.2">
      <c r="B30" s="31" t="s">
        <v>23</v>
      </c>
      <c r="C30" s="31" t="s">
        <v>11</v>
      </c>
      <c r="D30" s="19">
        <v>2.5</v>
      </c>
      <c r="E30" s="19">
        <v>22.2</v>
      </c>
      <c r="F30" s="19">
        <v>10</v>
      </c>
      <c r="G30" s="19">
        <v>4</v>
      </c>
      <c r="H30" s="19">
        <v>16.7</v>
      </c>
      <c r="I30" s="20">
        <f t="shared" ref="I30:I33" si="26">(E30*D30*100*G30*1000)/(F30*H30*1000)</f>
        <v>132.93413173652701</v>
      </c>
      <c r="J30" s="34">
        <f t="shared" ref="J30" si="27">(I30+I31)/2</f>
        <v>132.93413173652701</v>
      </c>
      <c r="K30" s="29">
        <f t="shared" ref="K30" si="28">(I30-I31)/J30*100</f>
        <v>0</v>
      </c>
    </row>
    <row r="31" spans="2:11" x14ac:dyDescent="0.2">
      <c r="B31" s="31"/>
      <c r="C31" s="31"/>
      <c r="D31" s="19">
        <v>2.5</v>
      </c>
      <c r="E31" s="19">
        <v>22.2</v>
      </c>
      <c r="F31" s="19">
        <v>10</v>
      </c>
      <c r="G31" s="19">
        <v>4</v>
      </c>
      <c r="H31" s="19">
        <v>16.7</v>
      </c>
      <c r="I31" s="20">
        <f t="shared" si="26"/>
        <v>132.93413173652701</v>
      </c>
      <c r="J31" s="34"/>
      <c r="K31" s="29"/>
    </row>
    <row r="32" spans="2:11" x14ac:dyDescent="0.2">
      <c r="B32" s="31" t="s">
        <v>24</v>
      </c>
      <c r="C32" s="31" t="s">
        <v>11</v>
      </c>
      <c r="D32" s="19">
        <v>2.5</v>
      </c>
      <c r="E32" s="19">
        <v>22.2</v>
      </c>
      <c r="F32" s="19">
        <v>10</v>
      </c>
      <c r="G32" s="19">
        <v>4</v>
      </c>
      <c r="H32" s="19">
        <v>15.3</v>
      </c>
      <c r="I32" s="20">
        <f t="shared" si="26"/>
        <v>145.09803921568599</v>
      </c>
      <c r="J32" s="34">
        <f t="shared" ref="J32" si="29">(I32+I33)/2</f>
        <v>145.09803921568599</v>
      </c>
      <c r="K32" s="29">
        <f t="shared" ref="K32" si="30">(I32-I33)/J32*100</f>
        <v>0</v>
      </c>
    </row>
    <row r="33" spans="2:11" x14ac:dyDescent="0.2">
      <c r="B33" s="31"/>
      <c r="C33" s="31"/>
      <c r="D33" s="19">
        <v>2.5</v>
      </c>
      <c r="E33" s="19">
        <v>22.2</v>
      </c>
      <c r="F33" s="19">
        <v>10</v>
      </c>
      <c r="G33" s="19">
        <v>4</v>
      </c>
      <c r="H33" s="19">
        <v>15.3</v>
      </c>
      <c r="I33" s="20">
        <f t="shared" si="26"/>
        <v>145.09803921568599</v>
      </c>
      <c r="J33" s="34"/>
      <c r="K33" s="29"/>
    </row>
    <row r="34" spans="2:11" x14ac:dyDescent="0.2">
      <c r="B34" s="31" t="s">
        <v>25</v>
      </c>
      <c r="C34" s="31" t="s">
        <v>11</v>
      </c>
      <c r="D34" s="19">
        <v>2.5</v>
      </c>
      <c r="E34" s="19">
        <v>22.1</v>
      </c>
      <c r="F34" s="19">
        <v>10</v>
      </c>
      <c r="G34" s="19">
        <v>4</v>
      </c>
      <c r="H34" s="19">
        <v>19.5</v>
      </c>
      <c r="I34" s="20">
        <f t="shared" ref="I34:I39" si="31">(E34*D34*100*G34*1000)/(F34*H34*1000)</f>
        <v>113.333333333333</v>
      </c>
      <c r="J34" s="34">
        <f t="shared" ref="J34" si="32">(I34+I35)/2</f>
        <v>113.188405797101</v>
      </c>
      <c r="K34" s="29">
        <f t="shared" ref="K34" si="33">(I34-I35)/J34*100</f>
        <v>0.25608194622278901</v>
      </c>
    </row>
    <row r="35" spans="2:11" ht="21" customHeight="1" x14ac:dyDescent="0.2">
      <c r="B35" s="31"/>
      <c r="C35" s="31"/>
      <c r="D35" s="19">
        <v>2.5</v>
      </c>
      <c r="E35" s="19">
        <v>22.1</v>
      </c>
      <c r="F35" s="19">
        <v>10</v>
      </c>
      <c r="G35" s="19">
        <v>4</v>
      </c>
      <c r="H35" s="19">
        <v>19.55</v>
      </c>
      <c r="I35" s="20">
        <f t="shared" si="31"/>
        <v>113.04347826087</v>
      </c>
      <c r="J35" s="34"/>
      <c r="K35" s="29"/>
    </row>
    <row r="36" spans="2:11" x14ac:dyDescent="0.2">
      <c r="B36" s="31" t="s">
        <v>26</v>
      </c>
      <c r="C36" s="31" t="s">
        <v>11</v>
      </c>
      <c r="D36" s="19">
        <v>2.5</v>
      </c>
      <c r="E36" s="19">
        <v>22.1</v>
      </c>
      <c r="F36" s="19">
        <v>10</v>
      </c>
      <c r="G36" s="19">
        <v>1</v>
      </c>
      <c r="H36" s="19">
        <v>20.8</v>
      </c>
      <c r="I36" s="20">
        <f t="shared" si="31"/>
        <v>26.5625</v>
      </c>
      <c r="J36" s="34">
        <f t="shared" ref="J36" si="34">(I36+I37)/2</f>
        <v>26.5945030120482</v>
      </c>
      <c r="K36" s="29">
        <f t="shared" ref="K36" si="35">(I36-I37)/J36*100</f>
        <v>-0.24067388688327601</v>
      </c>
    </row>
    <row r="37" spans="2:11" x14ac:dyDescent="0.2">
      <c r="B37" s="31"/>
      <c r="C37" s="31"/>
      <c r="D37" s="19">
        <v>2.5</v>
      </c>
      <c r="E37" s="19">
        <v>22.1</v>
      </c>
      <c r="F37" s="19">
        <v>10</v>
      </c>
      <c r="G37" s="19">
        <v>1</v>
      </c>
      <c r="H37" s="19">
        <v>20.75</v>
      </c>
      <c r="I37" s="20">
        <f t="shared" si="31"/>
        <v>26.6265060240964</v>
      </c>
      <c r="J37" s="34"/>
      <c r="K37" s="29"/>
    </row>
    <row r="38" spans="2:11" x14ac:dyDescent="0.2">
      <c r="B38" s="31" t="s">
        <v>27</v>
      </c>
      <c r="C38" s="31" t="s">
        <v>11</v>
      </c>
      <c r="D38" s="19">
        <v>2.5</v>
      </c>
      <c r="E38" s="19">
        <v>22.1</v>
      </c>
      <c r="F38" s="19">
        <v>10</v>
      </c>
      <c r="G38" s="19">
        <v>1</v>
      </c>
      <c r="H38" s="19">
        <v>6.95</v>
      </c>
      <c r="I38" s="20">
        <f t="shared" si="31"/>
        <v>79.496402877697804</v>
      </c>
      <c r="J38" s="34">
        <f t="shared" ref="J38" si="36">(I38+I39)/2</f>
        <v>79.496402877697804</v>
      </c>
      <c r="K38" s="29">
        <f t="shared" ref="K38" si="37">(I38-I39)/J38*100</f>
        <v>0</v>
      </c>
    </row>
    <row r="39" spans="2:11" x14ac:dyDescent="0.2">
      <c r="B39" s="31"/>
      <c r="C39" s="31"/>
      <c r="D39" s="19">
        <v>2.5</v>
      </c>
      <c r="E39" s="19">
        <v>22.1</v>
      </c>
      <c r="F39" s="19">
        <v>10</v>
      </c>
      <c r="G39" s="19">
        <v>1</v>
      </c>
      <c r="H39" s="19">
        <v>6.95</v>
      </c>
      <c r="I39" s="20">
        <f t="shared" si="31"/>
        <v>79.496402877697804</v>
      </c>
      <c r="J39" s="34"/>
      <c r="K39" s="29"/>
    </row>
    <row r="40" spans="2:11" x14ac:dyDescent="0.2">
      <c r="B40" s="31" t="s">
        <v>28</v>
      </c>
      <c r="C40" s="31" t="s">
        <v>11</v>
      </c>
      <c r="D40" s="19">
        <v>2.5</v>
      </c>
      <c r="E40" s="19">
        <v>22.1</v>
      </c>
      <c r="F40" s="19">
        <v>10</v>
      </c>
      <c r="G40" s="19">
        <v>1</v>
      </c>
      <c r="H40" s="19">
        <v>6.85</v>
      </c>
      <c r="I40" s="20">
        <f t="shared" ref="I40:I45" si="38">(E40*D40*100*G40*1000)/(F40*H40*1000)</f>
        <v>80.656934306569298</v>
      </c>
      <c r="J40" s="34">
        <f t="shared" ref="J40" si="39">(I40+I41)/2</f>
        <v>80.953467153284706</v>
      </c>
      <c r="K40" s="29">
        <f t="shared" ref="K40" si="40">(I40-I41)/J40*100</f>
        <v>-0.73260073260073599</v>
      </c>
    </row>
    <row r="41" spans="2:11" x14ac:dyDescent="0.2">
      <c r="B41" s="31"/>
      <c r="C41" s="31"/>
      <c r="D41" s="19">
        <v>2.5</v>
      </c>
      <c r="E41" s="19">
        <v>22.1</v>
      </c>
      <c r="F41" s="19">
        <v>10</v>
      </c>
      <c r="G41" s="19">
        <v>1</v>
      </c>
      <c r="H41" s="19">
        <v>6.8</v>
      </c>
      <c r="I41" s="20">
        <f t="shared" si="38"/>
        <v>81.25</v>
      </c>
      <c r="J41" s="34"/>
      <c r="K41" s="29"/>
    </row>
    <row r="42" spans="2:11" x14ac:dyDescent="0.2">
      <c r="B42" s="31" t="s">
        <v>26</v>
      </c>
      <c r="C42" s="31" t="s">
        <v>15</v>
      </c>
      <c r="D42" s="19">
        <v>2.5</v>
      </c>
      <c r="E42" s="19">
        <v>22.1</v>
      </c>
      <c r="F42" s="19">
        <v>10</v>
      </c>
      <c r="G42" s="19">
        <v>1</v>
      </c>
      <c r="H42" s="19">
        <v>22.5</v>
      </c>
      <c r="I42" s="20">
        <f t="shared" si="38"/>
        <v>24.5555555555556</v>
      </c>
      <c r="J42" s="34">
        <f t="shared" ref="J42" si="41">(I42+I43)/2</f>
        <v>24.5555555555556</v>
      </c>
      <c r="K42" s="29">
        <f t="shared" ref="K42" si="42">(I42-I43)/J42*100</f>
        <v>0</v>
      </c>
    </row>
    <row r="43" spans="2:11" x14ac:dyDescent="0.2">
      <c r="B43" s="31"/>
      <c r="C43" s="31"/>
      <c r="D43" s="19">
        <v>2.5</v>
      </c>
      <c r="E43" s="19">
        <v>22.1</v>
      </c>
      <c r="F43" s="19">
        <v>10</v>
      </c>
      <c r="G43" s="19">
        <v>1</v>
      </c>
      <c r="H43" s="19">
        <v>22.5</v>
      </c>
      <c r="I43" s="20">
        <f t="shared" si="38"/>
        <v>24.5555555555556</v>
      </c>
      <c r="J43" s="34"/>
      <c r="K43" s="29"/>
    </row>
    <row r="44" spans="2:11" x14ac:dyDescent="0.2">
      <c r="B44" s="31" t="s">
        <v>27</v>
      </c>
      <c r="C44" s="31" t="s">
        <v>15</v>
      </c>
      <c r="D44" s="19">
        <v>1</v>
      </c>
      <c r="E44" s="19">
        <v>10.8</v>
      </c>
      <c r="F44" s="19">
        <v>10</v>
      </c>
      <c r="G44" s="19">
        <v>10</v>
      </c>
      <c r="H44" s="19">
        <v>13.4</v>
      </c>
      <c r="I44" s="20">
        <f t="shared" si="38"/>
        <v>80.597014925373102</v>
      </c>
      <c r="J44" s="34">
        <f t="shared" ref="J44" si="43">(I44+I45)/2</f>
        <v>79.571234735413796</v>
      </c>
      <c r="K44" s="29">
        <f t="shared" ref="K44" si="44">(I44-I45)/J44*100</f>
        <v>2.5782688766114101</v>
      </c>
    </row>
    <row r="45" spans="2:11" x14ac:dyDescent="0.2">
      <c r="B45" s="31"/>
      <c r="C45" s="31"/>
      <c r="D45" s="19">
        <v>1</v>
      </c>
      <c r="E45" s="19">
        <v>10.8</v>
      </c>
      <c r="F45" s="19">
        <v>10</v>
      </c>
      <c r="G45" s="19">
        <v>10</v>
      </c>
      <c r="H45" s="19">
        <v>13.75</v>
      </c>
      <c r="I45" s="20">
        <f t="shared" si="38"/>
        <v>78.545454545454504</v>
      </c>
      <c r="J45" s="34"/>
      <c r="K45" s="29"/>
    </row>
    <row r="46" spans="2:11" x14ac:dyDescent="0.2">
      <c r="B46" s="31" t="s">
        <v>28</v>
      </c>
      <c r="C46" s="31" t="s">
        <v>15</v>
      </c>
      <c r="D46" s="19">
        <v>1</v>
      </c>
      <c r="E46" s="19">
        <v>10.8</v>
      </c>
      <c r="F46" s="19">
        <v>10</v>
      </c>
      <c r="G46" s="19">
        <v>10</v>
      </c>
      <c r="H46" s="19">
        <v>12.8</v>
      </c>
      <c r="I46" s="20">
        <f t="shared" ref="I46:I47" si="45">(E46*D46*100*G46*1000)/(F46*H46*1000)</f>
        <v>84.375</v>
      </c>
      <c r="J46" s="34">
        <f t="shared" ref="J46" si="46">(I46+I47)/2</f>
        <v>85.044642857142904</v>
      </c>
      <c r="K46" s="29">
        <f t="shared" ref="K46" si="47">(I46-I47)/J46*100</f>
        <v>-1.57480314960629</v>
      </c>
    </row>
    <row r="47" spans="2:11" x14ac:dyDescent="0.2">
      <c r="B47" s="31"/>
      <c r="C47" s="31"/>
      <c r="D47" s="19">
        <v>1</v>
      </c>
      <c r="E47" s="19">
        <v>10.8</v>
      </c>
      <c r="F47" s="19">
        <v>10</v>
      </c>
      <c r="G47" s="19">
        <v>10</v>
      </c>
      <c r="H47" s="19">
        <v>12.6</v>
      </c>
      <c r="I47" s="20">
        <f t="shared" si="45"/>
        <v>85.714285714285694</v>
      </c>
      <c r="J47" s="34"/>
      <c r="K47" s="29"/>
    </row>
    <row r="48" spans="2:11" x14ac:dyDescent="0.2">
      <c r="B48" s="31" t="s">
        <v>29</v>
      </c>
      <c r="C48" s="31" t="s">
        <v>11</v>
      </c>
      <c r="D48" s="19">
        <v>2.5</v>
      </c>
      <c r="E48" s="19">
        <v>22.1</v>
      </c>
      <c r="F48" s="19">
        <v>10</v>
      </c>
      <c r="G48" s="19">
        <v>1</v>
      </c>
      <c r="H48" s="19">
        <v>10.9</v>
      </c>
      <c r="I48" s="20">
        <f t="shared" ref="I48:I49" si="48">(E48*D48*100*G48*1000)/(F48*H48*1000)</f>
        <v>50.688073394495397</v>
      </c>
      <c r="J48" s="34">
        <f t="shared" ref="J48" si="49">(I48+I49)/2</f>
        <v>50.688073394495397</v>
      </c>
      <c r="K48" s="29">
        <f t="shared" ref="K48" si="50">(I48-I49)/J48*100</f>
        <v>0</v>
      </c>
    </row>
    <row r="49" spans="2:11" x14ac:dyDescent="0.2">
      <c r="B49" s="31"/>
      <c r="C49" s="31"/>
      <c r="D49" s="19">
        <v>2.5</v>
      </c>
      <c r="E49" s="19">
        <v>22.1</v>
      </c>
      <c r="F49" s="19">
        <v>10</v>
      </c>
      <c r="G49" s="19">
        <v>1</v>
      </c>
      <c r="H49" s="19">
        <v>10.9</v>
      </c>
      <c r="I49" s="20">
        <f t="shared" si="48"/>
        <v>50.688073394495397</v>
      </c>
      <c r="J49" s="34"/>
      <c r="K49" s="29"/>
    </row>
    <row r="50" spans="2:11" x14ac:dyDescent="0.2">
      <c r="B50" s="31" t="s">
        <v>29</v>
      </c>
      <c r="C50" s="31" t="s">
        <v>15</v>
      </c>
      <c r="D50" s="19">
        <v>2.5</v>
      </c>
      <c r="E50" s="19">
        <v>22.1</v>
      </c>
      <c r="F50" s="19">
        <v>10</v>
      </c>
      <c r="G50" s="19">
        <v>1</v>
      </c>
      <c r="H50" s="19">
        <v>10.5</v>
      </c>
      <c r="I50" s="20">
        <f t="shared" ref="I50:I51" si="51">(E50*D50*100*G50*1000)/(F50*H50*1000)</f>
        <v>52.619047619047599</v>
      </c>
      <c r="J50" s="34">
        <f t="shared" ref="J50" si="52">(I50+I51)/2</f>
        <v>52.619047619047599</v>
      </c>
      <c r="K50" s="29">
        <f t="shared" ref="K50" si="53">(I50-I51)/J50*100</f>
        <v>0</v>
      </c>
    </row>
    <row r="51" spans="2:11" x14ac:dyDescent="0.2">
      <c r="B51" s="31"/>
      <c r="C51" s="31"/>
      <c r="D51" s="19">
        <v>2.5</v>
      </c>
      <c r="E51" s="19">
        <v>22.1</v>
      </c>
      <c r="F51" s="19">
        <v>10</v>
      </c>
      <c r="G51" s="19">
        <v>1</v>
      </c>
      <c r="H51" s="19">
        <v>10.5</v>
      </c>
      <c r="I51" s="20">
        <f t="shared" si="51"/>
        <v>52.619047619047599</v>
      </c>
      <c r="J51" s="34"/>
      <c r="K51" s="29"/>
    </row>
    <row r="52" spans="2:11" x14ac:dyDescent="0.2">
      <c r="B52" s="31" t="s">
        <v>30</v>
      </c>
      <c r="C52" s="31" t="s">
        <v>11</v>
      </c>
      <c r="D52" s="19">
        <v>2.5</v>
      </c>
      <c r="E52" s="19">
        <v>21.9</v>
      </c>
      <c r="F52" s="19">
        <v>10</v>
      </c>
      <c r="G52" s="19">
        <v>10</v>
      </c>
      <c r="H52" s="19">
        <v>19.7</v>
      </c>
      <c r="I52" s="20">
        <f t="shared" ref="I52:I53" si="54">(E52*D52*100*G52*1000)/(F52*H52*1000)</f>
        <v>277.91878172588798</v>
      </c>
      <c r="J52" s="34">
        <f t="shared" ref="J52" si="55">(I52+I53)/2</f>
        <v>277.21696662052</v>
      </c>
      <c r="K52" s="29">
        <f t="shared" ref="K52" si="56">(I52-I53)/J52*100</f>
        <v>0.506329113924055</v>
      </c>
    </row>
    <row r="53" spans="2:11" x14ac:dyDescent="0.2">
      <c r="B53" s="31"/>
      <c r="C53" s="31"/>
      <c r="D53" s="19">
        <v>2.5</v>
      </c>
      <c r="E53" s="19">
        <v>21.9</v>
      </c>
      <c r="F53" s="19">
        <v>10</v>
      </c>
      <c r="G53" s="19">
        <v>10</v>
      </c>
      <c r="H53" s="19">
        <v>19.8</v>
      </c>
      <c r="I53" s="20">
        <f t="shared" si="54"/>
        <v>276.51515151515201</v>
      </c>
      <c r="J53" s="34"/>
      <c r="K53" s="29"/>
    </row>
    <row r="55" spans="2:11" x14ac:dyDescent="0.2">
      <c r="B55" s="31" t="s">
        <v>26</v>
      </c>
      <c r="C55" s="31" t="s">
        <v>11</v>
      </c>
      <c r="D55" s="19">
        <v>2.5</v>
      </c>
      <c r="E55" s="19">
        <v>21.9</v>
      </c>
      <c r="F55" s="19">
        <v>10</v>
      </c>
      <c r="G55" s="19">
        <v>10</v>
      </c>
      <c r="H55" s="19">
        <v>20.350000000000001</v>
      </c>
      <c r="I55" s="20">
        <f t="shared" ref="I55:I56" si="57">(E55*D55*100*G55*1000)/(F55*H55*1000)</f>
        <v>269.04176904176899</v>
      </c>
      <c r="J55" s="34">
        <f t="shared" ref="J55" si="58">(I55+I56)/2</f>
        <v>269.04176904176899</v>
      </c>
      <c r="K55" s="29">
        <f t="shared" ref="K55" si="59">(I55-I56)/J55*100</f>
        <v>0</v>
      </c>
    </row>
    <row r="56" spans="2:11" x14ac:dyDescent="0.2">
      <c r="B56" s="31"/>
      <c r="C56" s="31"/>
      <c r="D56" s="19">
        <v>2.5</v>
      </c>
      <c r="E56" s="19">
        <v>21.9</v>
      </c>
      <c r="F56" s="19">
        <v>10</v>
      </c>
      <c r="G56" s="19">
        <v>10</v>
      </c>
      <c r="H56" s="19">
        <v>20.350000000000001</v>
      </c>
      <c r="I56" s="20">
        <f t="shared" si="57"/>
        <v>269.04176904176899</v>
      </c>
      <c r="J56" s="34"/>
      <c r="K56" s="29"/>
    </row>
    <row r="59" spans="2:11" x14ac:dyDescent="0.2">
      <c r="B59" s="31" t="s">
        <v>31</v>
      </c>
      <c r="C59" s="31" t="s">
        <v>11</v>
      </c>
      <c r="D59" s="19">
        <v>2.5</v>
      </c>
      <c r="E59" s="19">
        <v>21.9</v>
      </c>
      <c r="F59" s="19">
        <v>10</v>
      </c>
      <c r="G59" s="19">
        <v>2</v>
      </c>
      <c r="H59" s="19">
        <v>13.4</v>
      </c>
      <c r="I59" s="20">
        <f t="shared" ref="I59:I62" si="60">(E59*D59*100*G59*1000)/(F59*H59*1000)</f>
        <v>81.716417910447802</v>
      </c>
      <c r="J59" s="34">
        <f t="shared" ref="J59" si="61">(I59+I60)/2</f>
        <v>81.716417910447802</v>
      </c>
      <c r="K59" s="29">
        <f t="shared" ref="K59" si="62">(I59-I60)/J59*100</f>
        <v>0</v>
      </c>
    </row>
    <row r="60" spans="2:11" x14ac:dyDescent="0.2">
      <c r="B60" s="31"/>
      <c r="C60" s="31"/>
      <c r="D60" s="19">
        <v>2.5</v>
      </c>
      <c r="E60" s="19">
        <v>21.9</v>
      </c>
      <c r="F60" s="19">
        <v>10</v>
      </c>
      <c r="G60" s="19">
        <v>2</v>
      </c>
      <c r="H60" s="19">
        <v>13.4</v>
      </c>
      <c r="I60" s="20">
        <f t="shared" si="60"/>
        <v>81.716417910447802</v>
      </c>
      <c r="J60" s="34"/>
      <c r="K60" s="29"/>
    </row>
    <row r="61" spans="2:11" x14ac:dyDescent="0.2">
      <c r="B61" s="31" t="s">
        <v>32</v>
      </c>
      <c r="C61" s="31" t="s">
        <v>11</v>
      </c>
      <c r="D61" s="19">
        <v>2.5</v>
      </c>
      <c r="E61" s="19">
        <v>21.9</v>
      </c>
      <c r="F61" s="19">
        <v>10</v>
      </c>
      <c r="G61" s="19">
        <v>4</v>
      </c>
      <c r="H61" s="19">
        <v>18</v>
      </c>
      <c r="I61" s="20">
        <f t="shared" si="60"/>
        <v>121.666666666667</v>
      </c>
      <c r="J61" s="34">
        <f t="shared" ref="J61" si="63">(I61+I62)/2</f>
        <v>121.666666666667</v>
      </c>
      <c r="K61" s="29">
        <f t="shared" ref="K61" si="64">(I61-I62)/J61*100</f>
        <v>0</v>
      </c>
    </row>
    <row r="62" spans="2:11" x14ac:dyDescent="0.2">
      <c r="B62" s="31"/>
      <c r="C62" s="31"/>
      <c r="D62" s="19">
        <v>2.5</v>
      </c>
      <c r="E62" s="19">
        <v>21.9</v>
      </c>
      <c r="F62" s="19">
        <v>10</v>
      </c>
      <c r="G62" s="19">
        <v>4</v>
      </c>
      <c r="H62" s="19">
        <v>18</v>
      </c>
      <c r="I62" s="20">
        <f t="shared" si="60"/>
        <v>121.666666666667</v>
      </c>
      <c r="J62" s="34"/>
      <c r="K62" s="29"/>
    </row>
    <row r="63" spans="2:11" x14ac:dyDescent="0.2">
      <c r="B63" s="31" t="s">
        <v>31</v>
      </c>
      <c r="C63" s="31" t="s">
        <v>15</v>
      </c>
      <c r="D63" s="19">
        <v>2.5</v>
      </c>
      <c r="E63" s="19">
        <v>21.9</v>
      </c>
      <c r="F63" s="19">
        <v>10</v>
      </c>
      <c r="G63" s="19">
        <v>2</v>
      </c>
      <c r="H63" s="19">
        <v>14.2</v>
      </c>
      <c r="I63" s="20">
        <f t="shared" ref="I63:I66" si="65">(E63*D63*100*G63*1000)/(F63*H63*1000)</f>
        <v>77.112676056338003</v>
      </c>
      <c r="J63" s="34">
        <f t="shared" ref="J63" si="66">(I63+I64)/2</f>
        <v>77.112676056338003</v>
      </c>
      <c r="K63" s="29">
        <f t="shared" ref="K63" si="67">(I63-I64)/J63*100</f>
        <v>0</v>
      </c>
    </row>
    <row r="64" spans="2:11" x14ac:dyDescent="0.2">
      <c r="B64" s="31"/>
      <c r="C64" s="31"/>
      <c r="D64" s="19">
        <v>2.5</v>
      </c>
      <c r="E64" s="19">
        <v>21.9</v>
      </c>
      <c r="F64" s="19">
        <v>10</v>
      </c>
      <c r="G64" s="19">
        <v>2</v>
      </c>
      <c r="H64" s="19">
        <v>14.2</v>
      </c>
      <c r="I64" s="20">
        <f t="shared" si="65"/>
        <v>77.112676056338003</v>
      </c>
      <c r="J64" s="34"/>
      <c r="K64" s="29"/>
    </row>
    <row r="65" spans="2:11" x14ac:dyDescent="0.2">
      <c r="B65" s="31" t="s">
        <v>32</v>
      </c>
      <c r="C65" s="31" t="s">
        <v>15</v>
      </c>
      <c r="D65" s="19">
        <v>2.5</v>
      </c>
      <c r="E65" s="19">
        <v>21.9</v>
      </c>
      <c r="F65" s="19">
        <v>10</v>
      </c>
      <c r="G65" s="19">
        <v>2</v>
      </c>
      <c r="H65" s="19">
        <v>10</v>
      </c>
      <c r="I65" s="20">
        <f t="shared" si="65"/>
        <v>109.5</v>
      </c>
      <c r="J65" s="34">
        <f t="shared" ref="J65" si="68">(I65+I66)/2</f>
        <v>109.5</v>
      </c>
      <c r="K65" s="29">
        <f t="shared" ref="K65" si="69">(I65-I66)/J65*100</f>
        <v>0</v>
      </c>
    </row>
    <row r="66" spans="2:11" x14ac:dyDescent="0.2">
      <c r="B66" s="31"/>
      <c r="C66" s="31"/>
      <c r="D66" s="19">
        <v>2.5</v>
      </c>
      <c r="E66" s="19">
        <v>21.9</v>
      </c>
      <c r="F66" s="19">
        <v>10</v>
      </c>
      <c r="G66" s="19">
        <v>2</v>
      </c>
      <c r="H66" s="19">
        <v>10</v>
      </c>
      <c r="I66" s="20">
        <f t="shared" si="65"/>
        <v>109.5</v>
      </c>
      <c r="J66" s="34"/>
      <c r="K66" s="29"/>
    </row>
    <row r="68" spans="2:11" x14ac:dyDescent="0.2">
      <c r="B68" s="31" t="s">
        <v>33</v>
      </c>
      <c r="C68" s="31" t="s">
        <v>15</v>
      </c>
      <c r="D68" s="19">
        <v>2.5</v>
      </c>
      <c r="E68" s="19">
        <v>21.9</v>
      </c>
      <c r="F68" s="19">
        <v>10</v>
      </c>
      <c r="G68" s="19">
        <v>10</v>
      </c>
      <c r="H68" s="19">
        <v>20.03</v>
      </c>
      <c r="I68" s="20">
        <f t="shared" ref="I68:I73" si="70">(E68*D68*100*G68*1000)/(F68*H68*1000)</f>
        <v>273.33999001497801</v>
      </c>
      <c r="J68" s="34">
        <f t="shared" ref="J68" si="71">(I68+I69)/2</f>
        <v>272.99967628238898</v>
      </c>
      <c r="K68" s="29">
        <f t="shared" ref="K68" si="72">(I68-I69)/J68*100</f>
        <v>0.24931438544003101</v>
      </c>
    </row>
    <row r="69" spans="2:11" x14ac:dyDescent="0.2">
      <c r="B69" s="31"/>
      <c r="C69" s="31"/>
      <c r="D69" s="19">
        <v>2.5</v>
      </c>
      <c r="E69" s="19">
        <v>21.9</v>
      </c>
      <c r="F69" s="19">
        <v>10</v>
      </c>
      <c r="G69" s="19">
        <v>10</v>
      </c>
      <c r="H69" s="19">
        <v>20.079999999999998</v>
      </c>
      <c r="I69" s="20">
        <f t="shared" si="70"/>
        <v>272.65936254980102</v>
      </c>
      <c r="J69" s="34"/>
      <c r="K69" s="29"/>
    </row>
    <row r="70" spans="2:11" x14ac:dyDescent="0.2">
      <c r="B70" s="31" t="s">
        <v>34</v>
      </c>
      <c r="C70" s="31" t="s">
        <v>11</v>
      </c>
      <c r="D70" s="19">
        <v>2.5</v>
      </c>
      <c r="E70" s="19">
        <v>21.9</v>
      </c>
      <c r="F70" s="19">
        <v>10</v>
      </c>
      <c r="G70" s="19">
        <v>1</v>
      </c>
      <c r="H70" s="19">
        <v>21.2</v>
      </c>
      <c r="I70" s="20">
        <f t="shared" si="70"/>
        <v>25.825471698113201</v>
      </c>
      <c r="J70" s="34">
        <f t="shared" ref="J70" si="73">(I70+I71)/2</f>
        <v>25.825471698113201</v>
      </c>
      <c r="K70" s="29">
        <f t="shared" ref="K70" si="74">(I70-I71)/J70*100</f>
        <v>0</v>
      </c>
    </row>
    <row r="71" spans="2:11" x14ac:dyDescent="0.2">
      <c r="B71" s="31"/>
      <c r="C71" s="31"/>
      <c r="D71" s="19">
        <v>2.5</v>
      </c>
      <c r="E71" s="19">
        <v>21.9</v>
      </c>
      <c r="F71" s="19">
        <v>10</v>
      </c>
      <c r="G71" s="19">
        <v>1</v>
      </c>
      <c r="H71" s="19">
        <v>21.2</v>
      </c>
      <c r="I71" s="20">
        <f t="shared" si="70"/>
        <v>25.825471698113201</v>
      </c>
      <c r="J71" s="34"/>
      <c r="K71" s="29"/>
    </row>
    <row r="72" spans="2:11" x14ac:dyDescent="0.2">
      <c r="B72" s="31" t="s">
        <v>34</v>
      </c>
      <c r="C72" s="31" t="s">
        <v>15</v>
      </c>
      <c r="D72" s="19">
        <v>2.5</v>
      </c>
      <c r="E72" s="19">
        <v>21.9</v>
      </c>
      <c r="F72" s="19">
        <v>10</v>
      </c>
      <c r="G72" s="19">
        <v>1</v>
      </c>
      <c r="H72" s="19">
        <v>21.45</v>
      </c>
      <c r="I72" s="20">
        <f t="shared" si="70"/>
        <v>25.524475524475498</v>
      </c>
      <c r="J72" s="34">
        <f t="shared" ref="J72" si="75">(I72+I73)/2</f>
        <v>25.494795901772601</v>
      </c>
      <c r="K72" s="29">
        <f t="shared" ref="K72" si="76">(I72-I73)/J72*100</f>
        <v>0.232828870779969</v>
      </c>
    </row>
    <row r="73" spans="2:11" x14ac:dyDescent="0.2">
      <c r="B73" s="31"/>
      <c r="C73" s="31"/>
      <c r="D73" s="19">
        <v>2.5</v>
      </c>
      <c r="E73" s="19">
        <v>21.9</v>
      </c>
      <c r="F73" s="19">
        <v>10</v>
      </c>
      <c r="G73" s="19">
        <v>1</v>
      </c>
      <c r="H73" s="19">
        <v>21.5</v>
      </c>
      <c r="I73" s="20">
        <f t="shared" si="70"/>
        <v>25.4651162790698</v>
      </c>
      <c r="J73" s="34"/>
      <c r="K73" s="29"/>
    </row>
    <row r="74" spans="2:11" ht="13.5" customHeight="1" x14ac:dyDescent="0.2">
      <c r="B74" s="31" t="s">
        <v>35</v>
      </c>
      <c r="C74" s="31" t="s">
        <v>11</v>
      </c>
      <c r="D74" s="19">
        <v>2.5</v>
      </c>
      <c r="E74" s="19">
        <v>21.9</v>
      </c>
      <c r="F74" s="19">
        <v>10</v>
      </c>
      <c r="G74" s="19">
        <v>2</v>
      </c>
      <c r="H74" s="19">
        <v>14.25</v>
      </c>
      <c r="I74" s="20">
        <f t="shared" ref="I74:I75" si="77">(E74*D74*100*G74*1000)/(F74*H74*1000)</f>
        <v>76.842105263157904</v>
      </c>
      <c r="J74" s="34">
        <f t="shared" ref="J74" si="78">(I74+I75)/2</f>
        <v>76.842105263157904</v>
      </c>
      <c r="K74" s="29">
        <f t="shared" ref="K74" si="79">(I74-I75)/J74*100</f>
        <v>0</v>
      </c>
    </row>
    <row r="75" spans="2:11" x14ac:dyDescent="0.2">
      <c r="B75" s="31"/>
      <c r="C75" s="31"/>
      <c r="D75" s="19">
        <v>2.5</v>
      </c>
      <c r="E75" s="19">
        <v>21.9</v>
      </c>
      <c r="F75" s="19">
        <v>10</v>
      </c>
      <c r="G75" s="19">
        <v>2</v>
      </c>
      <c r="H75" s="19">
        <v>14.25</v>
      </c>
      <c r="I75" s="20">
        <f t="shared" si="77"/>
        <v>76.842105263157904</v>
      </c>
      <c r="J75" s="34"/>
      <c r="K75" s="29"/>
    </row>
    <row r="76" spans="2:11" x14ac:dyDescent="0.2">
      <c r="B76" s="31" t="s">
        <v>36</v>
      </c>
      <c r="C76" s="31" t="s">
        <v>11</v>
      </c>
      <c r="D76" s="19">
        <v>2.5</v>
      </c>
      <c r="E76" s="19">
        <v>21.9</v>
      </c>
      <c r="F76" s="19">
        <v>10</v>
      </c>
      <c r="G76" s="19">
        <v>2</v>
      </c>
      <c r="H76" s="19">
        <v>14.25</v>
      </c>
      <c r="I76" s="20">
        <f t="shared" ref="I76:I77" si="80">(E76*D76*100*G76*1000)/(F76*H76*1000)</f>
        <v>76.842105263157904</v>
      </c>
      <c r="J76" s="34">
        <f t="shared" ref="J76" si="81">(I76+I77)/2</f>
        <v>76.842105263157904</v>
      </c>
      <c r="K76" s="29">
        <f t="shared" ref="K76" si="82">(I76-I77)/J76*100</f>
        <v>0</v>
      </c>
    </row>
    <row r="77" spans="2:11" x14ac:dyDescent="0.2">
      <c r="B77" s="31"/>
      <c r="C77" s="31"/>
      <c r="D77" s="19">
        <v>2.5</v>
      </c>
      <c r="E77" s="19">
        <v>21.9</v>
      </c>
      <c r="F77" s="19">
        <v>10</v>
      </c>
      <c r="G77" s="19">
        <v>2</v>
      </c>
      <c r="H77" s="19">
        <v>14.25</v>
      </c>
      <c r="I77" s="20">
        <f t="shared" si="80"/>
        <v>76.842105263157904</v>
      </c>
      <c r="J77" s="34"/>
      <c r="K77" s="29"/>
    </row>
    <row r="78" spans="2:11" x14ac:dyDescent="0.2">
      <c r="B78" s="31" t="s">
        <v>37</v>
      </c>
      <c r="C78" s="31" t="s">
        <v>11</v>
      </c>
      <c r="D78" s="19">
        <v>2.5</v>
      </c>
      <c r="E78" s="19">
        <v>21.9</v>
      </c>
      <c r="F78" s="19">
        <v>10</v>
      </c>
      <c r="G78" s="19">
        <v>1</v>
      </c>
      <c r="H78" s="19">
        <v>16.45</v>
      </c>
      <c r="I78" s="20">
        <f t="shared" ref="I78:I79" si="83">(E78*D78*100*G78*1000)/(F78*H78*1000)</f>
        <v>33.282674772036501</v>
      </c>
      <c r="J78" s="34">
        <f t="shared" ref="J78" si="84">(I78+I79)/2</f>
        <v>33.282674772036501</v>
      </c>
      <c r="K78" s="29">
        <f t="shared" ref="K78" si="85">(I78-I79)/J78*100</f>
        <v>0</v>
      </c>
    </row>
    <row r="79" spans="2:11" x14ac:dyDescent="0.2">
      <c r="B79" s="31"/>
      <c r="C79" s="31"/>
      <c r="D79" s="19">
        <v>2.5</v>
      </c>
      <c r="E79" s="19">
        <v>21.9</v>
      </c>
      <c r="F79" s="19">
        <v>10</v>
      </c>
      <c r="G79" s="19">
        <v>1</v>
      </c>
      <c r="H79" s="19">
        <v>16.45</v>
      </c>
      <c r="I79" s="20">
        <f t="shared" si="83"/>
        <v>33.282674772036501</v>
      </c>
      <c r="J79" s="34"/>
      <c r="K79" s="29"/>
    </row>
    <row r="80" spans="2:11" x14ac:dyDescent="0.2">
      <c r="B80" s="31" t="s">
        <v>37</v>
      </c>
      <c r="C80" s="31" t="s">
        <v>15</v>
      </c>
      <c r="D80" s="19">
        <v>2.5</v>
      </c>
      <c r="E80" s="19">
        <v>21.9</v>
      </c>
      <c r="F80" s="19">
        <v>10</v>
      </c>
      <c r="G80" s="19">
        <v>1</v>
      </c>
      <c r="H80" s="19">
        <v>16.5</v>
      </c>
      <c r="I80" s="20">
        <f t="shared" ref="I80:I81" si="86">(E80*D80*100*G80*1000)/(F80*H80*1000)</f>
        <v>33.181818181818201</v>
      </c>
      <c r="J80" s="34">
        <f t="shared" ref="J80" si="87">(I80+I81)/2</f>
        <v>33.181818181818201</v>
      </c>
      <c r="K80" s="29">
        <f t="shared" ref="K80" si="88">(I80-I81)/J80*100</f>
        <v>0</v>
      </c>
    </row>
    <row r="81" spans="2:11" x14ac:dyDescent="0.2">
      <c r="B81" s="31"/>
      <c r="C81" s="31"/>
      <c r="D81" s="19">
        <v>2.5</v>
      </c>
      <c r="E81" s="19">
        <v>21.9</v>
      </c>
      <c r="F81" s="19">
        <v>10</v>
      </c>
      <c r="G81" s="19">
        <v>1</v>
      </c>
      <c r="H81" s="19">
        <v>16.5</v>
      </c>
      <c r="I81" s="20">
        <f t="shared" si="86"/>
        <v>33.181818181818201</v>
      </c>
      <c r="J81" s="34"/>
      <c r="K81" s="29"/>
    </row>
    <row r="82" spans="2:11" ht="19.5" customHeight="1" x14ac:dyDescent="0.2">
      <c r="B82" s="31" t="s">
        <v>38</v>
      </c>
      <c r="C82" s="31" t="s">
        <v>11</v>
      </c>
      <c r="D82" s="19">
        <v>2.5</v>
      </c>
      <c r="E82" s="19">
        <v>21.9</v>
      </c>
      <c r="F82" s="19">
        <v>10</v>
      </c>
      <c r="G82" s="19">
        <v>5</v>
      </c>
      <c r="H82" s="19">
        <v>14</v>
      </c>
      <c r="I82" s="20">
        <f t="shared" ref="I82:I83" si="89">(E82*D82*100*G82*1000)/(F82*H82*1000)</f>
        <v>195.53571428571399</v>
      </c>
      <c r="J82" s="34">
        <f t="shared" ref="J82" si="90">(I82+I83)/2</f>
        <v>195.53571428571399</v>
      </c>
      <c r="K82" s="29">
        <f t="shared" ref="K82" si="91">(I82-I83)/J82*100</f>
        <v>0</v>
      </c>
    </row>
    <row r="83" spans="2:11" ht="19.5" customHeight="1" x14ac:dyDescent="0.2">
      <c r="B83" s="31"/>
      <c r="C83" s="31"/>
      <c r="D83" s="19">
        <v>2.5</v>
      </c>
      <c r="E83" s="19">
        <v>21.9</v>
      </c>
      <c r="F83" s="19">
        <v>10</v>
      </c>
      <c r="G83" s="19">
        <v>5</v>
      </c>
      <c r="H83" s="19">
        <v>14</v>
      </c>
      <c r="I83" s="20">
        <f t="shared" si="89"/>
        <v>195.53571428571399</v>
      </c>
      <c r="J83" s="34"/>
      <c r="K83" s="29"/>
    </row>
    <row r="84" spans="2:11" ht="19.5" customHeight="1" x14ac:dyDescent="0.2">
      <c r="B84" s="31" t="s">
        <v>38</v>
      </c>
      <c r="C84" s="31" t="s">
        <v>15</v>
      </c>
      <c r="D84" s="19">
        <v>2.5</v>
      </c>
      <c r="E84" s="19">
        <v>21.9</v>
      </c>
      <c r="F84" s="19">
        <v>10</v>
      </c>
      <c r="G84" s="19">
        <v>1</v>
      </c>
      <c r="H84" s="19">
        <v>14.6</v>
      </c>
      <c r="I84" s="20">
        <f t="shared" ref="I84:I85" si="92">(E84*D84*100*G84*1000)/(F84*H84*1000)</f>
        <v>37.5</v>
      </c>
      <c r="J84" s="34">
        <f t="shared" ref="J84" si="93">(I84+I85)/2</f>
        <v>37.5</v>
      </c>
      <c r="K84" s="29">
        <f t="shared" ref="K84" si="94">(I84-I85)/J84*100</f>
        <v>0</v>
      </c>
    </row>
    <row r="85" spans="2:11" x14ac:dyDescent="0.2">
      <c r="B85" s="31"/>
      <c r="C85" s="31"/>
      <c r="D85" s="19">
        <v>2.5</v>
      </c>
      <c r="E85" s="19">
        <v>21.9</v>
      </c>
      <c r="F85" s="19">
        <v>10</v>
      </c>
      <c r="G85" s="19">
        <v>1</v>
      </c>
      <c r="H85" s="19">
        <v>14.6</v>
      </c>
      <c r="I85" s="20">
        <f t="shared" si="92"/>
        <v>37.5</v>
      </c>
      <c r="J85" s="34"/>
      <c r="K85" s="29"/>
    </row>
    <row r="87" spans="2:11" ht="19.5" customHeight="1" x14ac:dyDescent="0.2">
      <c r="B87" s="31" t="s">
        <v>38</v>
      </c>
      <c r="C87" s="31" t="s">
        <v>15</v>
      </c>
      <c r="D87" s="19">
        <v>2.5</v>
      </c>
      <c r="E87" s="19">
        <v>21.9</v>
      </c>
      <c r="F87" s="19">
        <v>10</v>
      </c>
      <c r="G87" s="19">
        <v>4</v>
      </c>
      <c r="H87" s="19">
        <v>17</v>
      </c>
      <c r="I87" s="20">
        <f t="shared" ref="I87:I88" si="95">(E87*D87*100*G87*1000)/(F87*H87*1000)</f>
        <v>128.82352941176501</v>
      </c>
      <c r="J87" s="34">
        <f t="shared" ref="J87" si="96">(I87+I88)/2</f>
        <v>119.16176470588201</v>
      </c>
      <c r="K87" s="29">
        <f t="shared" ref="K87" si="97">(I87-I88)/J87*100</f>
        <v>16.2162162162162</v>
      </c>
    </row>
    <row r="88" spans="2:11" x14ac:dyDescent="0.2">
      <c r="B88" s="31"/>
      <c r="C88" s="31"/>
      <c r="D88" s="19">
        <v>2.5</v>
      </c>
      <c r="E88" s="19">
        <v>21.9</v>
      </c>
      <c r="F88" s="19">
        <v>10</v>
      </c>
      <c r="G88" s="19">
        <v>4</v>
      </c>
      <c r="H88" s="19">
        <v>20</v>
      </c>
      <c r="I88" s="20">
        <f t="shared" si="95"/>
        <v>109.5</v>
      </c>
      <c r="J88" s="34"/>
      <c r="K88" s="29"/>
    </row>
    <row r="90" spans="2:11" x14ac:dyDescent="0.2">
      <c r="B90" s="31" t="s">
        <v>39</v>
      </c>
      <c r="C90" s="31" t="s">
        <v>11</v>
      </c>
      <c r="D90" s="19">
        <v>2.5</v>
      </c>
      <c r="E90" s="19">
        <v>21.9</v>
      </c>
      <c r="F90" s="19">
        <v>10</v>
      </c>
      <c r="G90" s="19">
        <v>2</v>
      </c>
      <c r="H90" s="19">
        <v>13.4</v>
      </c>
      <c r="I90" s="20">
        <f t="shared" ref="I90:I95" si="98">(E90*D90*100*G90*1000)/(F90*H90*1000)</f>
        <v>81.716417910447802</v>
      </c>
      <c r="J90" s="34">
        <f t="shared" ref="J90" si="99">(I90+I91)/2</f>
        <v>81.716417910447802</v>
      </c>
      <c r="K90" s="29">
        <f t="shared" ref="K90" si="100">(I90-I91)/J90*100</f>
        <v>0</v>
      </c>
    </row>
    <row r="91" spans="2:11" x14ac:dyDescent="0.2">
      <c r="B91" s="31"/>
      <c r="C91" s="31"/>
      <c r="D91" s="19">
        <v>2.5</v>
      </c>
      <c r="E91" s="19">
        <v>21.9</v>
      </c>
      <c r="F91" s="19">
        <v>10</v>
      </c>
      <c r="G91" s="19">
        <v>2</v>
      </c>
      <c r="H91" s="19">
        <v>13.4</v>
      </c>
      <c r="I91" s="20">
        <f t="shared" si="98"/>
        <v>81.716417910447802</v>
      </c>
      <c r="J91" s="34"/>
      <c r="K91" s="29"/>
    </row>
    <row r="92" spans="2:11" x14ac:dyDescent="0.2">
      <c r="B92" s="31" t="s">
        <v>40</v>
      </c>
      <c r="C92" s="31" t="s">
        <v>11</v>
      </c>
      <c r="D92" s="19">
        <v>2.5</v>
      </c>
      <c r="E92" s="19">
        <v>21.9</v>
      </c>
      <c r="F92" s="19">
        <v>10</v>
      </c>
      <c r="G92" s="19">
        <v>2</v>
      </c>
      <c r="H92" s="19">
        <v>13.55</v>
      </c>
      <c r="I92" s="20">
        <f t="shared" si="98"/>
        <v>80.811808118081203</v>
      </c>
      <c r="J92" s="34">
        <f t="shared" ref="J92" si="101">(I92+I93)/2</f>
        <v>80.663257000217101</v>
      </c>
      <c r="K92" s="29">
        <f t="shared" ref="K92" si="102">(I92-I93)/J92*100</f>
        <v>0.36832412523019298</v>
      </c>
    </row>
    <row r="93" spans="2:11" x14ac:dyDescent="0.2">
      <c r="B93" s="31"/>
      <c r="C93" s="31"/>
      <c r="D93" s="19">
        <v>2.5</v>
      </c>
      <c r="E93" s="19">
        <v>21.9</v>
      </c>
      <c r="F93" s="19">
        <v>10</v>
      </c>
      <c r="G93" s="19">
        <v>2</v>
      </c>
      <c r="H93" s="19">
        <v>13.6</v>
      </c>
      <c r="I93" s="20">
        <f t="shared" si="98"/>
        <v>80.514705882352899</v>
      </c>
      <c r="J93" s="34"/>
      <c r="K93" s="29"/>
    </row>
    <row r="94" spans="2:11" x14ac:dyDescent="0.2">
      <c r="B94" s="31" t="s">
        <v>41</v>
      </c>
      <c r="C94" s="31" t="s">
        <v>11</v>
      </c>
      <c r="D94" s="19">
        <v>2.5</v>
      </c>
      <c r="E94" s="19">
        <v>21.9</v>
      </c>
      <c r="F94" s="19">
        <v>10</v>
      </c>
      <c r="G94" s="19">
        <v>4</v>
      </c>
      <c r="H94" s="19">
        <v>14.9</v>
      </c>
      <c r="I94" s="20">
        <f t="shared" si="98"/>
        <v>146.979865771812</v>
      </c>
      <c r="J94" s="34">
        <f t="shared" ref="J94" si="103">(I94+I95)/2</f>
        <v>146.979865771812</v>
      </c>
      <c r="K94" s="29">
        <f t="shared" ref="K94" si="104">(I94-I95)/J94*100</f>
        <v>0</v>
      </c>
    </row>
    <row r="95" spans="2:11" x14ac:dyDescent="0.2">
      <c r="B95" s="31"/>
      <c r="C95" s="31"/>
      <c r="D95" s="19">
        <v>2.5</v>
      </c>
      <c r="E95" s="19">
        <v>21.9</v>
      </c>
      <c r="F95" s="19">
        <v>10</v>
      </c>
      <c r="G95" s="19">
        <v>4</v>
      </c>
      <c r="H95" s="19">
        <v>14.9</v>
      </c>
      <c r="I95" s="20">
        <f t="shared" si="98"/>
        <v>146.979865771812</v>
      </c>
      <c r="J95" s="34"/>
      <c r="K95" s="29"/>
    </row>
    <row r="97" spans="2:11" x14ac:dyDescent="0.2">
      <c r="B97" s="31" t="s">
        <v>42</v>
      </c>
      <c r="C97" s="31" t="s">
        <v>43</v>
      </c>
      <c r="D97" s="19">
        <v>2.5</v>
      </c>
      <c r="E97" s="19">
        <v>11.1</v>
      </c>
      <c r="F97" s="19">
        <v>10</v>
      </c>
      <c r="G97" s="19">
        <v>10</v>
      </c>
      <c r="H97" s="19">
        <v>12.65</v>
      </c>
      <c r="I97" s="20">
        <f t="shared" ref="I97:I100" si="105">(E97*D97*100*G97*1000)/(F97*H97*1000)</f>
        <v>219.367588932806</v>
      </c>
      <c r="J97" s="34">
        <f t="shared" ref="J97" si="106">(I97+I98)/2</f>
        <v>219.367588932806</v>
      </c>
      <c r="K97" s="29">
        <f t="shared" ref="K97" si="107">(I97-I98)/J97*100</f>
        <v>0</v>
      </c>
    </row>
    <row r="98" spans="2:11" x14ac:dyDescent="0.2">
      <c r="B98" s="31"/>
      <c r="C98" s="31"/>
      <c r="D98" s="19">
        <v>2.5</v>
      </c>
      <c r="E98" s="19">
        <v>11.1</v>
      </c>
      <c r="F98" s="19">
        <v>10</v>
      </c>
      <c r="G98" s="19">
        <v>10</v>
      </c>
      <c r="H98" s="19">
        <v>12.65</v>
      </c>
      <c r="I98" s="20">
        <f t="shared" si="105"/>
        <v>219.367588932806</v>
      </c>
      <c r="J98" s="34"/>
      <c r="K98" s="29"/>
    </row>
    <row r="99" spans="2:11" x14ac:dyDescent="0.2">
      <c r="B99" s="31" t="s">
        <v>44</v>
      </c>
      <c r="C99" s="31" t="s">
        <v>11</v>
      </c>
      <c r="D99" s="19">
        <v>2.5</v>
      </c>
      <c r="E99" s="19">
        <v>21.9</v>
      </c>
      <c r="F99" s="19">
        <v>10</v>
      </c>
      <c r="G99" s="19">
        <v>1</v>
      </c>
      <c r="H99" s="19">
        <v>23.8</v>
      </c>
      <c r="I99" s="20">
        <f t="shared" si="105"/>
        <v>23.004201680672299</v>
      </c>
      <c r="J99" s="34">
        <f t="shared" ref="J99" si="108">(I99+I100)/2</f>
        <v>23.004201680672299</v>
      </c>
      <c r="K99" s="29">
        <f t="shared" ref="K99" si="109">(I99-I100)/J99*100</f>
        <v>0</v>
      </c>
    </row>
    <row r="100" spans="2:11" x14ac:dyDescent="0.2">
      <c r="B100" s="31"/>
      <c r="C100" s="31"/>
      <c r="D100" s="19">
        <v>2.5</v>
      </c>
      <c r="E100" s="19">
        <v>21.9</v>
      </c>
      <c r="F100" s="19">
        <v>10</v>
      </c>
      <c r="G100" s="19">
        <v>1</v>
      </c>
      <c r="H100" s="19">
        <v>23.8</v>
      </c>
      <c r="I100" s="20">
        <f t="shared" si="105"/>
        <v>23.004201680672299</v>
      </c>
      <c r="J100" s="34"/>
      <c r="K100" s="29"/>
    </row>
    <row r="101" spans="2:11" x14ac:dyDescent="0.2">
      <c r="B101" s="31" t="s">
        <v>44</v>
      </c>
      <c r="C101" s="31" t="s">
        <v>43</v>
      </c>
      <c r="D101" s="19">
        <v>2.5</v>
      </c>
      <c r="E101" s="19">
        <v>21.9</v>
      </c>
      <c r="F101" s="19">
        <v>10</v>
      </c>
      <c r="G101" s="19">
        <v>1</v>
      </c>
      <c r="H101" s="19">
        <v>24</v>
      </c>
      <c r="I101" s="20">
        <f t="shared" ref="I101:I104" si="110">(E101*D101*100*G101*1000)/(F101*H101*1000)</f>
        <v>22.8125</v>
      </c>
      <c r="J101" s="34">
        <f t="shared" ref="J101" si="111">(I101+I102)/2</f>
        <v>22.788786382536401</v>
      </c>
      <c r="K101" s="29">
        <f t="shared" ref="K101" si="112">(I101-I102)/J101*100</f>
        <v>0.20811654526534401</v>
      </c>
    </row>
    <row r="102" spans="2:11" x14ac:dyDescent="0.2">
      <c r="B102" s="31"/>
      <c r="C102" s="31"/>
      <c r="D102" s="19">
        <v>2.5</v>
      </c>
      <c r="E102" s="19">
        <v>21.9</v>
      </c>
      <c r="F102" s="19">
        <v>10</v>
      </c>
      <c r="G102" s="19">
        <v>1</v>
      </c>
      <c r="H102" s="19">
        <v>24.05</v>
      </c>
      <c r="I102" s="20">
        <f t="shared" si="110"/>
        <v>22.765072765072802</v>
      </c>
      <c r="J102" s="34"/>
      <c r="K102" s="29"/>
    </row>
    <row r="103" spans="2:11" x14ac:dyDescent="0.2">
      <c r="B103" s="31" t="s">
        <v>44</v>
      </c>
      <c r="C103" s="31" t="s">
        <v>11</v>
      </c>
      <c r="D103" s="19">
        <v>2.5</v>
      </c>
      <c r="E103" s="19">
        <v>21.9</v>
      </c>
      <c r="F103" s="19">
        <v>10</v>
      </c>
      <c r="G103" s="19">
        <v>1</v>
      </c>
      <c r="H103" s="19">
        <v>23.75</v>
      </c>
      <c r="I103" s="20">
        <f t="shared" si="110"/>
        <v>23.052631578947398</v>
      </c>
      <c r="J103" s="34">
        <f t="shared" ref="J103" si="113">(I103+I104)/2</f>
        <v>23.028416629809801</v>
      </c>
      <c r="K103" s="29">
        <f t="shared" ref="K103" si="114">(I103-I104)/J103*100</f>
        <v>0.21030494216614001</v>
      </c>
    </row>
    <row r="104" spans="2:11" x14ac:dyDescent="0.2">
      <c r="B104" s="31"/>
      <c r="C104" s="31"/>
      <c r="D104" s="19">
        <v>2.5</v>
      </c>
      <c r="E104" s="19">
        <v>21.9</v>
      </c>
      <c r="F104" s="19">
        <v>10</v>
      </c>
      <c r="G104" s="19">
        <v>1</v>
      </c>
      <c r="H104" s="19">
        <v>23.8</v>
      </c>
      <c r="I104" s="20">
        <f t="shared" si="110"/>
        <v>23.004201680672299</v>
      </c>
      <c r="J104" s="34"/>
      <c r="K104" s="29"/>
    </row>
    <row r="105" spans="2:11" x14ac:dyDescent="0.2">
      <c r="B105" s="31" t="s">
        <v>45</v>
      </c>
      <c r="C105" s="31" t="s">
        <v>11</v>
      </c>
      <c r="D105" s="19">
        <v>2.5</v>
      </c>
      <c r="E105" s="19">
        <v>21.9</v>
      </c>
      <c r="F105" s="19">
        <v>10</v>
      </c>
      <c r="G105" s="19">
        <v>1</v>
      </c>
      <c r="H105" s="19">
        <v>8.65</v>
      </c>
      <c r="I105" s="20">
        <f t="shared" ref="I105:I108" si="115">(E105*D105*100*G105*1000)/(F105*H105*1000)</f>
        <v>63.294797687861298</v>
      </c>
      <c r="J105" s="34">
        <f t="shared" ref="J105" si="116">(I105+I106)/2</f>
        <v>63.294797687861298</v>
      </c>
      <c r="K105" s="29">
        <f t="shared" ref="K105" si="117">(I105-I106)/J105*100</f>
        <v>0</v>
      </c>
    </row>
    <row r="106" spans="2:11" x14ac:dyDescent="0.2">
      <c r="B106" s="31"/>
      <c r="C106" s="31"/>
      <c r="D106" s="19">
        <v>2.5</v>
      </c>
      <c r="E106" s="19">
        <v>21.9</v>
      </c>
      <c r="F106" s="19">
        <v>10</v>
      </c>
      <c r="G106" s="19">
        <v>1</v>
      </c>
      <c r="H106" s="19">
        <v>8.65</v>
      </c>
      <c r="I106" s="20">
        <f t="shared" si="115"/>
        <v>63.294797687861298</v>
      </c>
      <c r="J106" s="34"/>
      <c r="K106" s="29"/>
    </row>
    <row r="107" spans="2:11" x14ac:dyDescent="0.2">
      <c r="B107" s="31" t="s">
        <v>45</v>
      </c>
      <c r="C107" s="31" t="s">
        <v>43</v>
      </c>
      <c r="D107" s="19">
        <v>2.5</v>
      </c>
      <c r="E107" s="19">
        <v>21.9</v>
      </c>
      <c r="F107" s="19">
        <v>10</v>
      </c>
      <c r="G107" s="19">
        <v>1</v>
      </c>
      <c r="H107" s="19">
        <v>9.1</v>
      </c>
      <c r="I107" s="20">
        <f t="shared" si="115"/>
        <v>60.164835164835203</v>
      </c>
      <c r="J107" s="34">
        <f t="shared" ref="J107" si="118">(I107+I108)/2</f>
        <v>60.164835164835203</v>
      </c>
      <c r="K107" s="29">
        <f t="shared" ref="K107" si="119">(I107-I108)/J107*100</f>
        <v>0</v>
      </c>
    </row>
    <row r="108" spans="2:11" x14ac:dyDescent="0.2">
      <c r="B108" s="31"/>
      <c r="C108" s="31"/>
      <c r="D108" s="19">
        <v>2.5</v>
      </c>
      <c r="E108" s="19">
        <v>21.9</v>
      </c>
      <c r="F108" s="19">
        <v>10</v>
      </c>
      <c r="G108" s="19">
        <v>1</v>
      </c>
      <c r="H108" s="19">
        <v>9.1</v>
      </c>
      <c r="I108" s="20">
        <f t="shared" si="115"/>
        <v>60.164835164835203</v>
      </c>
      <c r="J108" s="34"/>
      <c r="K108" s="29"/>
    </row>
    <row r="109" spans="2:11" x14ac:dyDescent="0.2">
      <c r="B109" s="31" t="s">
        <v>46</v>
      </c>
      <c r="C109" s="31" t="s">
        <v>11</v>
      </c>
      <c r="D109" s="19">
        <v>2.5</v>
      </c>
      <c r="E109" s="19">
        <v>21.9</v>
      </c>
      <c r="F109" s="19">
        <v>10</v>
      </c>
      <c r="G109" s="19">
        <v>2</v>
      </c>
      <c r="H109" s="19">
        <v>8.5</v>
      </c>
      <c r="I109" s="20">
        <f t="shared" ref="I109:I112" si="120">(E109*D109*100*G109*1000)/(F109*H109*1000)</f>
        <v>128.82352941176501</v>
      </c>
      <c r="J109" s="34">
        <f t="shared" ref="J109" si="121">(I109+I110)/2</f>
        <v>128.82352941176501</v>
      </c>
      <c r="K109" s="29">
        <f t="shared" ref="K109" si="122">(I109-I110)/J109*100</f>
        <v>0</v>
      </c>
    </row>
    <row r="110" spans="2:11" x14ac:dyDescent="0.2">
      <c r="B110" s="31"/>
      <c r="C110" s="31"/>
      <c r="D110" s="19">
        <v>2.5</v>
      </c>
      <c r="E110" s="19">
        <v>21.9</v>
      </c>
      <c r="F110" s="19">
        <v>10</v>
      </c>
      <c r="G110" s="19">
        <v>2</v>
      </c>
      <c r="H110" s="19">
        <v>8.5</v>
      </c>
      <c r="I110" s="20">
        <f t="shared" si="120"/>
        <v>128.82352941176501</v>
      </c>
      <c r="J110" s="34"/>
      <c r="K110" s="29"/>
    </row>
    <row r="111" spans="2:11" x14ac:dyDescent="0.2">
      <c r="B111" s="31" t="s">
        <v>47</v>
      </c>
      <c r="C111" s="31" t="s">
        <v>11</v>
      </c>
      <c r="D111" s="19">
        <v>2.5</v>
      </c>
      <c r="E111" s="19">
        <v>21.9</v>
      </c>
      <c r="F111" s="19">
        <v>10</v>
      </c>
      <c r="G111" s="19">
        <v>2</v>
      </c>
      <c r="H111" s="19">
        <v>9</v>
      </c>
      <c r="I111" s="20">
        <f t="shared" si="120"/>
        <v>121.666666666667</v>
      </c>
      <c r="J111" s="34">
        <f t="shared" ref="J111" si="123">(I111+I112)/2</f>
        <v>121.666666666667</v>
      </c>
      <c r="K111" s="29">
        <f t="shared" ref="K111" si="124">(I111-I112)/J111*100</f>
        <v>0</v>
      </c>
    </row>
    <row r="112" spans="2:11" x14ac:dyDescent="0.2">
      <c r="B112" s="31"/>
      <c r="C112" s="31"/>
      <c r="D112" s="19">
        <v>2.5</v>
      </c>
      <c r="E112" s="19">
        <v>21.9</v>
      </c>
      <c r="F112" s="19">
        <v>10</v>
      </c>
      <c r="G112" s="19">
        <v>2</v>
      </c>
      <c r="H112" s="19">
        <v>9</v>
      </c>
      <c r="I112" s="20">
        <f t="shared" si="120"/>
        <v>121.666666666667</v>
      </c>
      <c r="J112" s="34"/>
      <c r="K112" s="29"/>
    </row>
    <row r="113" spans="1:11" x14ac:dyDescent="0.2">
      <c r="B113" s="31" t="s">
        <v>48</v>
      </c>
      <c r="C113" s="31" t="s">
        <v>11</v>
      </c>
      <c r="D113" s="19">
        <v>2.5</v>
      </c>
      <c r="E113" s="19">
        <v>21.9</v>
      </c>
      <c r="F113" s="19">
        <v>10</v>
      </c>
      <c r="G113" s="19">
        <v>2</v>
      </c>
      <c r="H113" s="19">
        <v>15.8</v>
      </c>
      <c r="I113" s="20">
        <f t="shared" ref="I113:I116" si="125">(E113*D113*100*G113*1000)/(F113*H113*1000)</f>
        <v>69.303797468354404</v>
      </c>
      <c r="J113" s="34">
        <f t="shared" ref="J113" si="126">(I113+I114)/2</f>
        <v>69.303797468354404</v>
      </c>
      <c r="K113" s="29">
        <f t="shared" ref="K113" si="127">(I113-I114)/J113*100</f>
        <v>0</v>
      </c>
    </row>
    <row r="114" spans="1:11" x14ac:dyDescent="0.2">
      <c r="B114" s="31"/>
      <c r="C114" s="31"/>
      <c r="D114" s="19">
        <v>2.5</v>
      </c>
      <c r="E114" s="19">
        <v>21.9</v>
      </c>
      <c r="F114" s="19">
        <v>10</v>
      </c>
      <c r="G114" s="19">
        <v>2</v>
      </c>
      <c r="H114" s="19">
        <v>15.8</v>
      </c>
      <c r="I114" s="20">
        <f t="shared" si="125"/>
        <v>69.303797468354404</v>
      </c>
      <c r="J114" s="34"/>
      <c r="K114" s="29"/>
    </row>
    <row r="115" spans="1:11" x14ac:dyDescent="0.2">
      <c r="B115" s="31" t="s">
        <v>49</v>
      </c>
      <c r="C115" s="31" t="s">
        <v>11</v>
      </c>
      <c r="D115" s="19">
        <v>2.5</v>
      </c>
      <c r="E115" s="19">
        <v>21.3</v>
      </c>
      <c r="F115" s="19">
        <v>10</v>
      </c>
      <c r="G115" s="19">
        <v>4</v>
      </c>
      <c r="H115" s="19">
        <v>12.7</v>
      </c>
      <c r="I115" s="20">
        <f t="shared" si="125"/>
        <v>167.71653543307099</v>
      </c>
      <c r="J115" s="34">
        <f t="shared" ref="J115" si="128">(I115+I116)/2</f>
        <v>167.71653543307099</v>
      </c>
      <c r="K115" s="29">
        <f t="shared" ref="K115" si="129">(I115-I116)/J115*100</f>
        <v>0</v>
      </c>
    </row>
    <row r="116" spans="1:11" x14ac:dyDescent="0.2">
      <c r="B116" s="31"/>
      <c r="C116" s="31"/>
      <c r="D116" s="19">
        <v>2.5</v>
      </c>
      <c r="E116" s="19">
        <v>21.3</v>
      </c>
      <c r="F116" s="19">
        <v>10</v>
      </c>
      <c r="G116" s="19">
        <v>4</v>
      </c>
      <c r="H116" s="19">
        <v>12.7</v>
      </c>
      <c r="I116" s="20">
        <f t="shared" si="125"/>
        <v>167.71653543307099</v>
      </c>
      <c r="J116" s="34"/>
      <c r="K116" s="29"/>
    </row>
    <row r="117" spans="1:11" x14ac:dyDescent="0.2">
      <c r="B117" s="31" t="s">
        <v>50</v>
      </c>
      <c r="C117" s="31" t="s">
        <v>43</v>
      </c>
      <c r="D117" s="19">
        <v>2.5</v>
      </c>
      <c r="E117" s="19">
        <v>20.3</v>
      </c>
      <c r="F117" s="19">
        <v>10</v>
      </c>
      <c r="G117" s="19">
        <v>1</v>
      </c>
      <c r="H117" s="19">
        <v>7.8</v>
      </c>
      <c r="I117" s="20">
        <f t="shared" ref="I117:I120" si="130">(E117*D117*100*G117*1000)/(F117*H117*1000)</f>
        <v>65.064102564102598</v>
      </c>
      <c r="J117" s="34">
        <f t="shared" ref="J117" si="131">(I117+I118)/2</f>
        <v>65.064102564102598</v>
      </c>
      <c r="K117" s="29">
        <f t="shared" ref="K117" si="132">(I117-I118)/J117*100</f>
        <v>0</v>
      </c>
    </row>
    <row r="118" spans="1:11" x14ac:dyDescent="0.2">
      <c r="B118" s="31"/>
      <c r="C118" s="31"/>
      <c r="D118" s="19">
        <v>2.5</v>
      </c>
      <c r="E118" s="19">
        <v>20.3</v>
      </c>
      <c r="F118" s="19">
        <v>10</v>
      </c>
      <c r="G118" s="19">
        <v>1</v>
      </c>
      <c r="H118" s="19">
        <v>7.8</v>
      </c>
      <c r="I118" s="20">
        <f t="shared" si="130"/>
        <v>65.064102564102598</v>
      </c>
      <c r="J118" s="34"/>
      <c r="K118" s="29"/>
    </row>
    <row r="119" spans="1:11" x14ac:dyDescent="0.2">
      <c r="B119" s="31" t="s">
        <v>51</v>
      </c>
      <c r="C119" s="31" t="s">
        <v>11</v>
      </c>
      <c r="D119" s="19">
        <v>2.5</v>
      </c>
      <c r="E119" s="19">
        <v>22.1</v>
      </c>
      <c r="F119" s="19">
        <v>10</v>
      </c>
      <c r="G119" s="19">
        <v>1</v>
      </c>
      <c r="H119" s="19">
        <v>10.55</v>
      </c>
      <c r="I119" s="20">
        <f t="shared" si="130"/>
        <v>52.369668246445499</v>
      </c>
      <c r="J119" s="34">
        <f t="shared" ref="J119" si="133">(I119+I120)/2</f>
        <v>52.369668246445499</v>
      </c>
      <c r="K119" s="29">
        <f t="shared" ref="K119" si="134">(I119-I120)/J119*100</f>
        <v>0</v>
      </c>
    </row>
    <row r="120" spans="1:11" x14ac:dyDescent="0.2">
      <c r="B120" s="31"/>
      <c r="C120" s="31"/>
      <c r="D120" s="19">
        <v>2.5</v>
      </c>
      <c r="E120" s="19">
        <v>22.1</v>
      </c>
      <c r="F120" s="19">
        <v>10</v>
      </c>
      <c r="G120" s="19">
        <v>1</v>
      </c>
      <c r="H120" s="19">
        <v>10.55</v>
      </c>
      <c r="I120" s="20">
        <f t="shared" si="130"/>
        <v>52.369668246445499</v>
      </c>
      <c r="J120" s="34"/>
      <c r="K120" s="29"/>
    </row>
    <row r="121" spans="1:11" x14ac:dyDescent="0.2">
      <c r="B121" s="31" t="s">
        <v>51</v>
      </c>
      <c r="C121" s="31" t="s">
        <v>43</v>
      </c>
      <c r="D121" s="19">
        <v>2.5</v>
      </c>
      <c r="E121" s="19">
        <v>22.1</v>
      </c>
      <c r="F121" s="19">
        <v>10</v>
      </c>
      <c r="G121" s="19">
        <v>1</v>
      </c>
      <c r="H121" s="19">
        <v>13.6</v>
      </c>
      <c r="I121" s="20">
        <f t="shared" ref="I121:I124" si="135">(E121*D121*100*G121*1000)/(F121*H121*1000)</f>
        <v>40.625</v>
      </c>
      <c r="J121" s="34">
        <f t="shared" ref="J121" si="136">(I121+I122)/2</f>
        <v>40.625</v>
      </c>
      <c r="K121" s="29">
        <f t="shared" ref="K121" si="137">(I121-I122)/J121*100</f>
        <v>0</v>
      </c>
    </row>
    <row r="122" spans="1:11" x14ac:dyDescent="0.2">
      <c r="B122" s="31"/>
      <c r="C122" s="31"/>
      <c r="D122" s="19">
        <v>2.5</v>
      </c>
      <c r="E122" s="19">
        <v>22.1</v>
      </c>
      <c r="F122" s="19">
        <v>10</v>
      </c>
      <c r="G122" s="19">
        <v>1</v>
      </c>
      <c r="H122" s="19">
        <v>13.6</v>
      </c>
      <c r="I122" s="20">
        <f t="shared" si="135"/>
        <v>40.625</v>
      </c>
      <c r="J122" s="34"/>
      <c r="K122" s="29"/>
    </row>
    <row r="123" spans="1:11" x14ac:dyDescent="0.2">
      <c r="B123" s="31" t="s">
        <v>52</v>
      </c>
      <c r="C123" s="31" t="s">
        <v>11</v>
      </c>
      <c r="D123" s="19">
        <v>2.5</v>
      </c>
      <c r="E123" s="19">
        <v>22.1</v>
      </c>
      <c r="F123" s="19">
        <v>10</v>
      </c>
      <c r="G123" s="19">
        <v>1</v>
      </c>
      <c r="H123" s="19">
        <v>8.8000000000000007</v>
      </c>
      <c r="I123" s="20">
        <f t="shared" si="135"/>
        <v>62.784090909090899</v>
      </c>
      <c r="J123" s="34">
        <f t="shared" ref="J123" si="138">(I123+I124)/2</f>
        <v>62.784090909090899</v>
      </c>
      <c r="K123" s="29">
        <f t="shared" ref="K123" si="139">(I123-I124)/J123*100</f>
        <v>0</v>
      </c>
    </row>
    <row r="124" spans="1:11" x14ac:dyDescent="0.2">
      <c r="B124" s="31"/>
      <c r="C124" s="31"/>
      <c r="D124" s="19">
        <v>2.5</v>
      </c>
      <c r="E124" s="19">
        <v>22.1</v>
      </c>
      <c r="F124" s="19">
        <v>10</v>
      </c>
      <c r="G124" s="19">
        <v>1</v>
      </c>
      <c r="H124" s="19">
        <v>8.8000000000000007</v>
      </c>
      <c r="I124" s="20">
        <f t="shared" si="135"/>
        <v>62.784090909090899</v>
      </c>
      <c r="J124" s="34"/>
      <c r="K124" s="29"/>
    </row>
    <row r="125" spans="1:11" x14ac:dyDescent="0.2">
      <c r="B125" s="31" t="s">
        <v>52</v>
      </c>
      <c r="C125" s="31" t="s">
        <v>43</v>
      </c>
      <c r="D125" s="19">
        <v>2.5</v>
      </c>
      <c r="E125" s="19">
        <v>22.1</v>
      </c>
      <c r="F125" s="19">
        <v>10</v>
      </c>
      <c r="G125" s="19">
        <v>1</v>
      </c>
      <c r="H125" s="19">
        <v>10.65</v>
      </c>
      <c r="I125" s="20">
        <f t="shared" ref="I125:I126" si="140">(E125*D125*100*G125*1000)/(F125*H125*1000)</f>
        <v>51.8779342723005</v>
      </c>
      <c r="J125" s="34">
        <f t="shared" ref="J125" si="141">(I125+I126)/2</f>
        <v>51.8779342723005</v>
      </c>
      <c r="K125" s="29">
        <f t="shared" ref="K125" si="142">(I125-I126)/J125*100</f>
        <v>0</v>
      </c>
    </row>
    <row r="126" spans="1:11" x14ac:dyDescent="0.2">
      <c r="B126" s="31"/>
      <c r="C126" s="31"/>
      <c r="D126" s="19">
        <v>2.5</v>
      </c>
      <c r="E126" s="19">
        <v>22.1</v>
      </c>
      <c r="F126" s="19">
        <v>10</v>
      </c>
      <c r="G126" s="19">
        <v>1</v>
      </c>
      <c r="H126" s="19">
        <v>10.65</v>
      </c>
      <c r="I126" s="20">
        <f t="shared" si="140"/>
        <v>51.8779342723005</v>
      </c>
      <c r="J126" s="34"/>
      <c r="K126" s="29"/>
    </row>
    <row r="127" spans="1:11" x14ac:dyDescent="0.2">
      <c r="A127" s="14">
        <v>12.12</v>
      </c>
      <c r="B127" s="31" t="s">
        <v>53</v>
      </c>
      <c r="C127" s="31" t="s">
        <v>11</v>
      </c>
      <c r="D127" s="19">
        <v>1</v>
      </c>
      <c r="E127" s="19">
        <v>11.1</v>
      </c>
      <c r="F127" s="19">
        <v>5</v>
      </c>
      <c r="G127" s="19">
        <v>5</v>
      </c>
      <c r="H127" s="19">
        <v>14.25</v>
      </c>
      <c r="I127" s="20">
        <f t="shared" ref="I127:I128" si="143">(E127*D127*100*G127*1000)/(F127*H127*1000)</f>
        <v>77.894736842105303</v>
      </c>
      <c r="J127" s="34">
        <f t="shared" ref="J127" si="144">(I127+I128)/2</f>
        <v>77.894736842105303</v>
      </c>
      <c r="K127" s="29">
        <f t="shared" ref="K127" si="145">(I127-I128)/J127*100</f>
        <v>0</v>
      </c>
    </row>
    <row r="128" spans="1:11" x14ac:dyDescent="0.2">
      <c r="B128" s="31"/>
      <c r="C128" s="31"/>
      <c r="D128" s="19">
        <v>1</v>
      </c>
      <c r="E128" s="19">
        <v>11.1</v>
      </c>
      <c r="F128" s="19">
        <v>5</v>
      </c>
      <c r="G128" s="19">
        <v>5</v>
      </c>
      <c r="H128" s="19">
        <v>14.25</v>
      </c>
      <c r="I128" s="20">
        <f t="shared" si="143"/>
        <v>77.894736842105303</v>
      </c>
      <c r="J128" s="34"/>
      <c r="K128" s="29"/>
    </row>
    <row r="129" spans="2:11" x14ac:dyDescent="0.2">
      <c r="B129" s="31" t="s">
        <v>54</v>
      </c>
      <c r="C129" s="31" t="s">
        <v>11</v>
      </c>
      <c r="D129" s="19">
        <v>1</v>
      </c>
      <c r="E129" s="19">
        <v>11.1</v>
      </c>
      <c r="F129" s="19">
        <v>5</v>
      </c>
      <c r="G129" s="19">
        <v>5</v>
      </c>
      <c r="H129" s="19">
        <v>11.9</v>
      </c>
      <c r="I129" s="20">
        <f t="shared" ref="I129:I132" si="146">(E129*D129*100*G129*1000)/(F129*H129*1000)</f>
        <v>93.277310924369701</v>
      </c>
      <c r="J129" s="34">
        <f t="shared" ref="J129" si="147">(I129+I130)/2</f>
        <v>93.277310924369701</v>
      </c>
      <c r="K129" s="29">
        <f t="shared" ref="K129" si="148">(I129-I130)/J129*100</f>
        <v>0</v>
      </c>
    </row>
    <row r="130" spans="2:11" x14ac:dyDescent="0.2">
      <c r="B130" s="31"/>
      <c r="C130" s="31"/>
      <c r="D130" s="19">
        <v>1</v>
      </c>
      <c r="E130" s="19">
        <v>11.1</v>
      </c>
      <c r="F130" s="19">
        <v>5</v>
      </c>
      <c r="G130" s="19">
        <v>5</v>
      </c>
      <c r="H130" s="19">
        <v>11.9</v>
      </c>
      <c r="I130" s="20">
        <f t="shared" si="146"/>
        <v>93.277310924369701</v>
      </c>
      <c r="J130" s="34"/>
      <c r="K130" s="29"/>
    </row>
    <row r="131" spans="2:11" x14ac:dyDescent="0.2">
      <c r="B131" s="31" t="s">
        <v>55</v>
      </c>
      <c r="C131" s="31" t="s">
        <v>11</v>
      </c>
      <c r="D131" s="19">
        <v>1</v>
      </c>
      <c r="E131" s="19">
        <v>11.1</v>
      </c>
      <c r="F131" s="19">
        <v>5</v>
      </c>
      <c r="G131" s="19">
        <v>4</v>
      </c>
      <c r="H131" s="19">
        <v>13.1</v>
      </c>
      <c r="I131" s="20">
        <f t="shared" si="146"/>
        <v>67.786259541984705</v>
      </c>
      <c r="J131" s="34">
        <f t="shared" ref="J131" si="149">(I131+I132)/2</f>
        <v>67.786259541984705</v>
      </c>
      <c r="K131" s="29">
        <f t="shared" ref="K131" si="150">(I131-I132)/J131*100</f>
        <v>0</v>
      </c>
    </row>
    <row r="132" spans="2:11" x14ac:dyDescent="0.2">
      <c r="B132" s="31"/>
      <c r="C132" s="31"/>
      <c r="D132" s="19">
        <v>1</v>
      </c>
      <c r="E132" s="19">
        <v>11.1</v>
      </c>
      <c r="F132" s="19">
        <v>5</v>
      </c>
      <c r="G132" s="19">
        <v>4</v>
      </c>
      <c r="H132" s="19">
        <v>13.1</v>
      </c>
      <c r="I132" s="20">
        <f t="shared" si="146"/>
        <v>67.786259541984705</v>
      </c>
      <c r="J132" s="34"/>
      <c r="K132" s="29"/>
    </row>
    <row r="133" spans="2:11" x14ac:dyDescent="0.2">
      <c r="B133" s="10"/>
      <c r="C133" s="10"/>
      <c r="D133" s="19">
        <v>2.5</v>
      </c>
      <c r="E133" s="19">
        <v>21.7</v>
      </c>
      <c r="F133" s="19">
        <v>10</v>
      </c>
      <c r="G133" s="19">
        <v>1</v>
      </c>
      <c r="H133" s="19">
        <v>16</v>
      </c>
      <c r="I133" s="20">
        <f t="shared" ref="I133:I135" si="151">(E133*D133*100*G133*1000)/(F133*H133*1000)</f>
        <v>33.90625</v>
      </c>
      <c r="J133" s="21"/>
      <c r="K133" s="24"/>
    </row>
    <row r="134" spans="2:11" x14ac:dyDescent="0.2">
      <c r="B134" s="31" t="s">
        <v>53</v>
      </c>
      <c r="C134" s="31" t="s">
        <v>11</v>
      </c>
      <c r="D134" s="19">
        <v>2.5</v>
      </c>
      <c r="E134" s="19">
        <v>21.7</v>
      </c>
      <c r="F134" s="19">
        <v>10</v>
      </c>
      <c r="G134" s="19">
        <v>1</v>
      </c>
      <c r="H134" s="19">
        <v>6.5</v>
      </c>
      <c r="I134" s="20">
        <f t="shared" si="151"/>
        <v>83.461538461538495</v>
      </c>
      <c r="J134" s="34">
        <f t="shared" ref="J134" si="152">(I134+I135)/2</f>
        <v>83.461538461538495</v>
      </c>
      <c r="K134" s="29">
        <f t="shared" ref="K134" si="153">(I134-I135)/J134*100</f>
        <v>0</v>
      </c>
    </row>
    <row r="135" spans="2:11" x14ac:dyDescent="0.2">
      <c r="B135" s="31"/>
      <c r="C135" s="31"/>
      <c r="D135" s="19">
        <v>2.5</v>
      </c>
      <c r="E135" s="19">
        <v>21.7</v>
      </c>
      <c r="F135" s="19">
        <v>10</v>
      </c>
      <c r="G135" s="19">
        <v>1</v>
      </c>
      <c r="H135" s="19">
        <v>6.5</v>
      </c>
      <c r="I135" s="20">
        <f t="shared" si="151"/>
        <v>83.461538461538495</v>
      </c>
      <c r="J135" s="34"/>
      <c r="K135" s="29"/>
    </row>
    <row r="136" spans="2:11" x14ac:dyDescent="0.2">
      <c r="B136" s="31" t="s">
        <v>54</v>
      </c>
      <c r="C136" s="31" t="s">
        <v>11</v>
      </c>
      <c r="D136" s="19">
        <v>2.5</v>
      </c>
      <c r="E136" s="19">
        <v>21.7</v>
      </c>
      <c r="F136" s="19">
        <v>10</v>
      </c>
      <c r="G136" s="19">
        <v>2</v>
      </c>
      <c r="H136" s="19">
        <v>11.25</v>
      </c>
      <c r="I136" s="20">
        <f t="shared" ref="I136:I140" si="154">(E136*D136*100*G136*1000)/(F136*H136*1000)</f>
        <v>96.4444444444444</v>
      </c>
      <c r="J136" s="34">
        <f t="shared" ref="J136" si="155">(I136+I137)/2</f>
        <v>96.4444444444444</v>
      </c>
      <c r="K136" s="29">
        <f t="shared" ref="K136" si="156">(I136-I137)/J136*100</f>
        <v>0</v>
      </c>
    </row>
    <row r="137" spans="2:11" x14ac:dyDescent="0.2">
      <c r="B137" s="31"/>
      <c r="C137" s="31"/>
      <c r="D137" s="19">
        <v>2.5</v>
      </c>
      <c r="E137" s="19">
        <v>21.7</v>
      </c>
      <c r="F137" s="19">
        <v>10</v>
      </c>
      <c r="G137" s="19">
        <v>2</v>
      </c>
      <c r="H137" s="19">
        <v>11.25</v>
      </c>
      <c r="I137" s="20">
        <f t="shared" si="154"/>
        <v>96.4444444444444</v>
      </c>
      <c r="J137" s="34"/>
      <c r="K137" s="29"/>
    </row>
    <row r="138" spans="2:11" x14ac:dyDescent="0.2">
      <c r="B138" s="31" t="s">
        <v>55</v>
      </c>
      <c r="C138" s="31" t="s">
        <v>11</v>
      </c>
      <c r="D138" s="19">
        <v>2.5</v>
      </c>
      <c r="E138" s="19">
        <v>21.7</v>
      </c>
      <c r="F138" s="19">
        <v>10</v>
      </c>
      <c r="G138" s="19">
        <v>1</v>
      </c>
      <c r="H138" s="19">
        <v>7.2</v>
      </c>
      <c r="I138" s="20">
        <f t="shared" si="154"/>
        <v>75.3472222222222</v>
      </c>
      <c r="J138" s="34">
        <f t="shared" ref="J138" si="157">(I138+I139)/2</f>
        <v>75.3472222222222</v>
      </c>
      <c r="K138" s="29">
        <f t="shared" ref="K138" si="158">(I138-I139)/J138*100</f>
        <v>0</v>
      </c>
    </row>
    <row r="139" spans="2:11" x14ac:dyDescent="0.2">
      <c r="B139" s="31"/>
      <c r="C139" s="31"/>
      <c r="D139" s="19">
        <v>2.5</v>
      </c>
      <c r="E139" s="19">
        <v>21.7</v>
      </c>
      <c r="F139" s="19">
        <v>10</v>
      </c>
      <c r="G139" s="19">
        <v>1</v>
      </c>
      <c r="H139" s="19">
        <v>7.2</v>
      </c>
      <c r="I139" s="20">
        <f t="shared" si="154"/>
        <v>75.3472222222222</v>
      </c>
      <c r="J139" s="34"/>
      <c r="K139" s="29"/>
    </row>
    <row r="140" spans="2:11" x14ac:dyDescent="0.2">
      <c r="B140" s="31" t="s">
        <v>56</v>
      </c>
      <c r="C140" s="31" t="s">
        <v>11</v>
      </c>
      <c r="D140" s="19">
        <v>2.5</v>
      </c>
      <c r="E140" s="19">
        <v>21.7</v>
      </c>
      <c r="F140" s="19">
        <v>10</v>
      </c>
      <c r="G140" s="19">
        <v>2.5</v>
      </c>
      <c r="H140" s="19">
        <v>11.05</v>
      </c>
      <c r="I140" s="20">
        <f t="shared" si="154"/>
        <v>122.737556561086</v>
      </c>
      <c r="J140" s="34">
        <f t="shared" ref="J140" si="159">(I140+I141)/2</f>
        <v>122.737556561086</v>
      </c>
      <c r="K140" s="29">
        <f t="shared" ref="K140" si="160">(I140-I141)/J140*100</f>
        <v>0</v>
      </c>
    </row>
    <row r="141" spans="2:11" x14ac:dyDescent="0.2">
      <c r="B141" s="31"/>
      <c r="C141" s="31"/>
      <c r="D141" s="19">
        <v>2.5</v>
      </c>
      <c r="E141" s="19">
        <v>21.7</v>
      </c>
      <c r="F141" s="19">
        <v>10</v>
      </c>
      <c r="G141" s="19">
        <v>2.5</v>
      </c>
      <c r="H141" s="19">
        <v>11.05</v>
      </c>
      <c r="I141" s="20">
        <f t="shared" ref="I141:I146" si="161">(E141*D141*100*G141*1000)/(F141*H141*1000)</f>
        <v>122.737556561086</v>
      </c>
      <c r="J141" s="34"/>
      <c r="K141" s="29"/>
    </row>
    <row r="142" spans="2:11" x14ac:dyDescent="0.2">
      <c r="B142" s="36" t="s">
        <v>57</v>
      </c>
      <c r="C142" s="31" t="s">
        <v>11</v>
      </c>
      <c r="D142" s="19">
        <v>2.5</v>
      </c>
      <c r="E142" s="19">
        <v>21</v>
      </c>
      <c r="F142" s="19">
        <v>10</v>
      </c>
      <c r="G142" s="19">
        <v>5</v>
      </c>
      <c r="H142" s="19">
        <v>17.8</v>
      </c>
      <c r="I142" s="20">
        <f t="shared" si="161"/>
        <v>147.47191011236001</v>
      </c>
      <c r="J142" s="34">
        <f t="shared" ref="J142" si="162">(I142+I143)/2</f>
        <v>147.47191011236001</v>
      </c>
      <c r="K142" s="29">
        <f t="shared" ref="K142" si="163">(I142-I143)/J142*100</f>
        <v>0</v>
      </c>
    </row>
    <row r="143" spans="2:11" x14ac:dyDescent="0.2">
      <c r="B143" s="31"/>
      <c r="C143" s="31"/>
      <c r="D143" s="19">
        <v>2.5</v>
      </c>
      <c r="E143" s="19">
        <v>21</v>
      </c>
      <c r="F143" s="19">
        <v>10</v>
      </c>
      <c r="G143" s="19">
        <v>5</v>
      </c>
      <c r="H143" s="19">
        <v>17.8</v>
      </c>
      <c r="I143" s="20">
        <f t="shared" si="161"/>
        <v>147.47191011236001</v>
      </c>
      <c r="J143" s="34"/>
      <c r="K143" s="29"/>
    </row>
    <row r="144" spans="2:11" x14ac:dyDescent="0.2">
      <c r="B144" s="36" t="s">
        <v>58</v>
      </c>
      <c r="C144" s="31" t="s">
        <v>11</v>
      </c>
      <c r="D144" s="19">
        <v>2.5</v>
      </c>
      <c r="E144" s="19">
        <v>21</v>
      </c>
      <c r="F144" s="19">
        <v>10</v>
      </c>
      <c r="G144" s="19">
        <v>5</v>
      </c>
      <c r="H144" s="19">
        <v>20.6</v>
      </c>
      <c r="I144" s="20">
        <f t="shared" si="161"/>
        <v>127.427184466019</v>
      </c>
      <c r="J144" s="34">
        <f t="shared" ref="J144" si="164">(I144+I145)/2</f>
        <v>127.427184466019</v>
      </c>
      <c r="K144" s="29">
        <f t="shared" ref="K144" si="165">(I144-I145)/J144*100</f>
        <v>0</v>
      </c>
    </row>
    <row r="145" spans="1:11" x14ac:dyDescent="0.2">
      <c r="B145" s="31"/>
      <c r="C145" s="31"/>
      <c r="D145" s="19">
        <v>2.5</v>
      </c>
      <c r="E145" s="19">
        <v>21</v>
      </c>
      <c r="F145" s="19">
        <v>10</v>
      </c>
      <c r="G145" s="19">
        <v>5</v>
      </c>
      <c r="H145" s="19">
        <v>20.6</v>
      </c>
      <c r="I145" s="20">
        <f t="shared" si="161"/>
        <v>127.427184466019</v>
      </c>
      <c r="J145" s="34"/>
      <c r="K145" s="29"/>
    </row>
    <row r="146" spans="1:11" x14ac:dyDescent="0.2">
      <c r="B146" s="36" t="s">
        <v>59</v>
      </c>
      <c r="C146" s="31" t="s">
        <v>11</v>
      </c>
      <c r="D146" s="19">
        <v>2.5</v>
      </c>
      <c r="E146" s="19">
        <v>21</v>
      </c>
      <c r="F146" s="19">
        <v>10</v>
      </c>
      <c r="G146" s="19">
        <v>5</v>
      </c>
      <c r="H146" s="19">
        <v>21.5</v>
      </c>
      <c r="I146" s="20">
        <f t="shared" si="161"/>
        <v>122.093023255814</v>
      </c>
      <c r="J146" s="34">
        <f t="shared" ref="J146" si="166">(I146+I147)/2</f>
        <v>122.093023255814</v>
      </c>
      <c r="K146" s="29">
        <f t="shared" ref="K146" si="167">(I146-I147)/J146*100</f>
        <v>0</v>
      </c>
    </row>
    <row r="147" spans="1:11" x14ac:dyDescent="0.2">
      <c r="B147" s="31"/>
      <c r="C147" s="31"/>
      <c r="D147" s="19">
        <v>2.5</v>
      </c>
      <c r="E147" s="19">
        <v>21</v>
      </c>
      <c r="F147" s="19">
        <v>10</v>
      </c>
      <c r="G147" s="19">
        <v>5</v>
      </c>
      <c r="H147" s="19">
        <v>21.5</v>
      </c>
      <c r="I147" s="20">
        <f t="shared" ref="I147:I151" si="168">(E147*D147*100*G147*1000)/(F147*H147*1000)</f>
        <v>122.093023255814</v>
      </c>
      <c r="J147" s="34"/>
      <c r="K147" s="29"/>
    </row>
    <row r="148" spans="1:11" x14ac:dyDescent="0.2">
      <c r="A148" s="14">
        <v>1.26</v>
      </c>
      <c r="B148" s="36" t="s">
        <v>60</v>
      </c>
      <c r="C148" s="31" t="s">
        <v>11</v>
      </c>
      <c r="D148" s="19">
        <v>2.5</v>
      </c>
      <c r="E148" s="19">
        <v>21.9</v>
      </c>
      <c r="F148" s="19">
        <v>10</v>
      </c>
      <c r="G148" s="19">
        <v>2.5</v>
      </c>
      <c r="H148" s="19">
        <v>10.199999999999999</v>
      </c>
      <c r="I148" s="20">
        <f t="shared" si="168"/>
        <v>134.191176470588</v>
      </c>
      <c r="J148" s="34">
        <f t="shared" ref="J148" si="169">(I148+I149)/2</f>
        <v>134.191176470588</v>
      </c>
      <c r="K148" s="29">
        <f t="shared" ref="K148" si="170">(I148-I149)/J148*100</f>
        <v>0</v>
      </c>
    </row>
    <row r="149" spans="1:11" x14ac:dyDescent="0.2">
      <c r="B149" s="31"/>
      <c r="C149" s="31"/>
      <c r="D149" s="19">
        <v>2.5</v>
      </c>
      <c r="E149" s="19">
        <v>21.9</v>
      </c>
      <c r="F149" s="19">
        <v>10</v>
      </c>
      <c r="G149" s="19">
        <v>2.5</v>
      </c>
      <c r="H149" s="19">
        <v>10.199999999999999</v>
      </c>
      <c r="I149" s="20">
        <f t="shared" si="168"/>
        <v>134.191176470588</v>
      </c>
      <c r="J149" s="34"/>
      <c r="K149" s="29"/>
    </row>
    <row r="150" spans="1:11" x14ac:dyDescent="0.2">
      <c r="B150" s="36" t="s">
        <v>60</v>
      </c>
      <c r="C150" s="31" t="s">
        <v>43</v>
      </c>
      <c r="D150" s="19">
        <v>2.5</v>
      </c>
      <c r="E150" s="19">
        <v>21.9</v>
      </c>
      <c r="F150" s="19">
        <v>10</v>
      </c>
      <c r="G150" s="19">
        <v>2.5</v>
      </c>
      <c r="H150" s="19">
        <v>10.25</v>
      </c>
      <c r="I150" s="20">
        <f t="shared" si="168"/>
        <v>133.53658536585399</v>
      </c>
      <c r="J150" s="34">
        <f t="shared" ref="J150" si="171">(I150+I151)/2</f>
        <v>133.53658536585399</v>
      </c>
      <c r="K150" s="29">
        <f t="shared" ref="K150" si="172">(I150-I151)/J150*100</f>
        <v>0</v>
      </c>
    </row>
    <row r="151" spans="1:11" x14ac:dyDescent="0.2">
      <c r="B151" s="31"/>
      <c r="C151" s="31"/>
      <c r="D151" s="19">
        <v>2.5</v>
      </c>
      <c r="E151" s="19">
        <v>21.9</v>
      </c>
      <c r="F151" s="19">
        <v>10</v>
      </c>
      <c r="G151" s="19">
        <v>2.5</v>
      </c>
      <c r="H151" s="19">
        <v>10.25</v>
      </c>
      <c r="I151" s="20">
        <f t="shared" si="168"/>
        <v>133.53658536585399</v>
      </c>
      <c r="J151" s="34"/>
      <c r="K151" s="29"/>
    </row>
    <row r="152" spans="1:11" x14ac:dyDescent="0.2">
      <c r="B152" s="36" t="s">
        <v>61</v>
      </c>
      <c r="C152" s="31" t="s">
        <v>11</v>
      </c>
      <c r="D152" s="19">
        <v>2.5</v>
      </c>
      <c r="E152" s="19">
        <v>21.9</v>
      </c>
      <c r="F152" s="19">
        <v>10</v>
      </c>
      <c r="G152" s="19">
        <v>2.5</v>
      </c>
      <c r="H152" s="19">
        <v>10.55</v>
      </c>
      <c r="I152" s="20">
        <f t="shared" ref="I152:I155" si="173">(E152*D152*100*G152*1000)/(F152*H152*1000)</f>
        <v>129.739336492891</v>
      </c>
      <c r="J152" s="34">
        <f t="shared" ref="J152" si="174">(I152+I153)/2</f>
        <v>130.04823967501699</v>
      </c>
      <c r="K152" s="29">
        <f t="shared" ref="K152" si="175">(I152-I153)/J152*100</f>
        <v>-0.47505938242280299</v>
      </c>
    </row>
    <row r="153" spans="1:11" x14ac:dyDescent="0.2">
      <c r="B153" s="31"/>
      <c r="C153" s="31"/>
      <c r="D153" s="19">
        <v>2.5</v>
      </c>
      <c r="E153" s="19">
        <v>21.9</v>
      </c>
      <c r="F153" s="19">
        <v>10</v>
      </c>
      <c r="G153" s="19">
        <v>2.5</v>
      </c>
      <c r="H153" s="19">
        <v>10.5</v>
      </c>
      <c r="I153" s="20">
        <f t="shared" si="173"/>
        <v>130.357142857143</v>
      </c>
      <c r="J153" s="34"/>
      <c r="K153" s="29"/>
    </row>
    <row r="154" spans="1:11" x14ac:dyDescent="0.2">
      <c r="B154" s="36" t="s">
        <v>61</v>
      </c>
      <c r="C154" s="31" t="s">
        <v>43</v>
      </c>
      <c r="D154" s="19">
        <v>2.5</v>
      </c>
      <c r="E154" s="19">
        <v>21.9</v>
      </c>
      <c r="F154" s="19">
        <v>10</v>
      </c>
      <c r="G154" s="19">
        <v>2.5</v>
      </c>
      <c r="H154" s="19">
        <v>10.9</v>
      </c>
      <c r="I154" s="20">
        <f t="shared" si="173"/>
        <v>125.573394495413</v>
      </c>
      <c r="J154" s="34">
        <f t="shared" ref="J154" si="176">(I154+I155)/2</f>
        <v>125.573394495413</v>
      </c>
      <c r="K154" s="29">
        <f t="shared" ref="K154" si="177">(I154-I155)/J154*100</f>
        <v>0</v>
      </c>
    </row>
    <row r="155" spans="1:11" x14ac:dyDescent="0.2">
      <c r="B155" s="31"/>
      <c r="C155" s="31"/>
      <c r="D155" s="19">
        <v>2.5</v>
      </c>
      <c r="E155" s="19">
        <v>21.9</v>
      </c>
      <c r="F155" s="19">
        <v>10</v>
      </c>
      <c r="G155" s="19">
        <v>2.5</v>
      </c>
      <c r="H155" s="19">
        <v>10.9</v>
      </c>
      <c r="I155" s="20">
        <f t="shared" si="173"/>
        <v>125.573394495413</v>
      </c>
      <c r="J155" s="34"/>
      <c r="K155" s="29"/>
    </row>
    <row r="157" spans="1:11" x14ac:dyDescent="0.2">
      <c r="B157" s="36" t="s">
        <v>62</v>
      </c>
      <c r="C157" s="31" t="s">
        <v>43</v>
      </c>
      <c r="D157" s="19">
        <v>1</v>
      </c>
      <c r="E157" s="19">
        <v>11</v>
      </c>
      <c r="F157" s="19">
        <v>10.5715</v>
      </c>
      <c r="G157" s="19">
        <v>5</v>
      </c>
      <c r="H157" s="19">
        <v>13.2</v>
      </c>
      <c r="I157" s="20">
        <f t="shared" ref="I157:I158" si="178">(E157*D157*100*G157*1000)/(F157*H157*1000)</f>
        <v>39.414148102602901</v>
      </c>
      <c r="J157" s="34">
        <f t="shared" ref="J157" si="179">(I157+I158)/2</f>
        <v>39.414148102602901</v>
      </c>
      <c r="K157" s="29">
        <f t="shared" ref="K157" si="180">(I157-I158)/J157*100</f>
        <v>0</v>
      </c>
    </row>
    <row r="158" spans="1:11" x14ac:dyDescent="0.2">
      <c r="B158" s="31"/>
      <c r="C158" s="31"/>
      <c r="D158" s="19">
        <v>1</v>
      </c>
      <c r="E158" s="19">
        <v>11</v>
      </c>
      <c r="F158" s="19">
        <v>10.5715</v>
      </c>
      <c r="G158" s="19">
        <v>5</v>
      </c>
      <c r="H158" s="19">
        <v>13.2</v>
      </c>
      <c r="I158" s="20">
        <f t="shared" si="178"/>
        <v>39.414148102602901</v>
      </c>
      <c r="J158" s="34"/>
      <c r="K158" s="29"/>
    </row>
    <row r="159" spans="1:11" x14ac:dyDescent="0.2">
      <c r="B159" s="36" t="s">
        <v>62</v>
      </c>
      <c r="C159" s="31" t="s">
        <v>43</v>
      </c>
      <c r="D159" s="19">
        <v>1</v>
      </c>
      <c r="E159" s="19">
        <v>11</v>
      </c>
      <c r="F159" s="19">
        <v>10</v>
      </c>
      <c r="G159" s="19">
        <v>5</v>
      </c>
      <c r="H159" s="19">
        <v>13.9</v>
      </c>
      <c r="I159" s="20">
        <f t="shared" ref="I159:I162" si="181">(E159*D159*100*G159*1000)/(F159*H159*1000)</f>
        <v>39.568345323740999</v>
      </c>
      <c r="J159" s="34">
        <f t="shared" ref="J159" si="182">(I159+I160)/2</f>
        <v>23.741007194244599</v>
      </c>
      <c r="K159" s="29">
        <f t="shared" ref="K159" si="183">(I159-I160)/J159*100</f>
        <v>133.333333333333</v>
      </c>
    </row>
    <row r="160" spans="1:11" x14ac:dyDescent="0.2">
      <c r="B160" s="31"/>
      <c r="C160" s="31"/>
      <c r="D160" s="19">
        <v>1</v>
      </c>
      <c r="E160" s="19">
        <v>11</v>
      </c>
      <c r="F160" s="19">
        <v>10</v>
      </c>
      <c r="G160" s="19">
        <v>1</v>
      </c>
      <c r="H160" s="19">
        <v>13.9</v>
      </c>
      <c r="I160" s="20">
        <f t="shared" si="181"/>
        <v>7.9136690647482002</v>
      </c>
      <c r="J160" s="34"/>
      <c r="K160" s="29"/>
    </row>
    <row r="161" spans="1:11" x14ac:dyDescent="0.2">
      <c r="B161" s="36" t="s">
        <v>63</v>
      </c>
      <c r="C161" s="31" t="s">
        <v>43</v>
      </c>
      <c r="D161" s="19">
        <v>2.5</v>
      </c>
      <c r="E161" s="19">
        <v>21.9</v>
      </c>
      <c r="F161" s="19">
        <v>10</v>
      </c>
      <c r="G161" s="19">
        <v>1</v>
      </c>
      <c r="H161" s="19">
        <v>15.95</v>
      </c>
      <c r="I161" s="20">
        <f t="shared" si="181"/>
        <v>34.326018808777398</v>
      </c>
      <c r="J161" s="34">
        <f t="shared" ref="J161" si="184">(I161+I162)/2</f>
        <v>34.326018808777398</v>
      </c>
      <c r="K161" s="29">
        <f t="shared" ref="K161" si="185">(I161-I162)/J161*100</f>
        <v>0</v>
      </c>
    </row>
    <row r="162" spans="1:11" x14ac:dyDescent="0.2">
      <c r="B162" s="31"/>
      <c r="C162" s="31"/>
      <c r="D162" s="19">
        <v>2.5</v>
      </c>
      <c r="E162" s="19">
        <v>21.9</v>
      </c>
      <c r="F162" s="19">
        <v>10</v>
      </c>
      <c r="G162" s="19">
        <v>1</v>
      </c>
      <c r="H162" s="19">
        <v>15.95</v>
      </c>
      <c r="I162" s="20">
        <f t="shared" si="181"/>
        <v>34.326018808777398</v>
      </c>
      <c r="J162" s="34"/>
      <c r="K162" s="29"/>
    </row>
    <row r="163" spans="1:11" x14ac:dyDescent="0.2">
      <c r="B163" s="36" t="s">
        <v>64</v>
      </c>
      <c r="C163" s="31" t="s">
        <v>43</v>
      </c>
      <c r="D163" s="19">
        <v>2.5</v>
      </c>
      <c r="E163" s="19">
        <v>21.9</v>
      </c>
      <c r="F163" s="19">
        <v>10</v>
      </c>
      <c r="G163" s="19">
        <v>1</v>
      </c>
      <c r="H163" s="19">
        <v>18.850000000000001</v>
      </c>
      <c r="I163" s="20">
        <f t="shared" ref="I163:I166" si="186">(E163*D163*100*G163*1000)/(F163*H163*1000)</f>
        <v>29.0450928381963</v>
      </c>
      <c r="J163" s="34">
        <f t="shared" ref="J163" si="187">(I163+I164)/2</f>
        <v>29.0450928381963</v>
      </c>
      <c r="K163" s="29">
        <f t="shared" ref="K163" si="188">(I163-I164)/J163*100</f>
        <v>0</v>
      </c>
    </row>
    <row r="164" spans="1:11" x14ac:dyDescent="0.2">
      <c r="B164" s="31"/>
      <c r="C164" s="31"/>
      <c r="D164" s="19">
        <v>2.5</v>
      </c>
      <c r="E164" s="19">
        <v>21.9</v>
      </c>
      <c r="F164" s="19">
        <v>10</v>
      </c>
      <c r="G164" s="19">
        <v>1</v>
      </c>
      <c r="H164" s="19">
        <v>18.850000000000001</v>
      </c>
      <c r="I164" s="20">
        <f t="shared" si="186"/>
        <v>29.0450928381963</v>
      </c>
      <c r="J164" s="34"/>
      <c r="K164" s="29"/>
    </row>
    <row r="165" spans="1:11" x14ac:dyDescent="0.2">
      <c r="B165" s="36" t="s">
        <v>63</v>
      </c>
      <c r="C165" s="31" t="s">
        <v>11</v>
      </c>
      <c r="D165" s="19">
        <v>2.5</v>
      </c>
      <c r="E165" s="19">
        <v>21.9</v>
      </c>
      <c r="F165" s="19">
        <v>10</v>
      </c>
      <c r="G165" s="19">
        <v>1</v>
      </c>
      <c r="H165" s="19">
        <v>15.9</v>
      </c>
      <c r="I165" s="20">
        <f t="shared" si="186"/>
        <v>34.4339622641509</v>
      </c>
      <c r="J165" s="34">
        <f t="shared" ref="J165" si="189">(I165+I166)/2</f>
        <v>34.4339622641509</v>
      </c>
      <c r="K165" s="29">
        <f t="shared" ref="K165" si="190">(I165-I166)/J165*100</f>
        <v>0</v>
      </c>
    </row>
    <row r="166" spans="1:11" x14ac:dyDescent="0.2">
      <c r="B166" s="31"/>
      <c r="C166" s="31"/>
      <c r="D166" s="19">
        <v>2.5</v>
      </c>
      <c r="E166" s="19">
        <v>21.9</v>
      </c>
      <c r="F166" s="19">
        <v>10</v>
      </c>
      <c r="G166" s="19">
        <v>1</v>
      </c>
      <c r="H166" s="19">
        <v>15.9</v>
      </c>
      <c r="I166" s="20">
        <f t="shared" si="186"/>
        <v>34.4339622641509</v>
      </c>
      <c r="J166" s="34"/>
      <c r="K166" s="29"/>
    </row>
    <row r="167" spans="1:11" x14ac:dyDescent="0.2">
      <c r="B167" s="36" t="s">
        <v>64</v>
      </c>
      <c r="C167" s="31" t="s">
        <v>11</v>
      </c>
      <c r="D167" s="19">
        <v>2.5</v>
      </c>
      <c r="E167" s="19">
        <v>21.9</v>
      </c>
      <c r="F167" s="19">
        <v>10</v>
      </c>
      <c r="G167" s="19">
        <v>1</v>
      </c>
      <c r="H167" s="19">
        <v>18.850000000000001</v>
      </c>
      <c r="I167" s="20">
        <f t="shared" ref="I167:I186" si="191">(E167*D167*100*G167*1000)/(F167*H167*1000)</f>
        <v>29.0450928381963</v>
      </c>
      <c r="J167" s="34">
        <f t="shared" ref="J167" si="192">(I167+I168)/2</f>
        <v>29.0450928381963</v>
      </c>
      <c r="K167" s="29">
        <f t="shared" ref="K167" si="193">(I167-I168)/J167*100</f>
        <v>0</v>
      </c>
    </row>
    <row r="168" spans="1:11" x14ac:dyDescent="0.2">
      <c r="B168" s="31"/>
      <c r="C168" s="31"/>
      <c r="D168" s="19">
        <v>2.5</v>
      </c>
      <c r="E168" s="19">
        <v>21.9</v>
      </c>
      <c r="F168" s="19">
        <v>10</v>
      </c>
      <c r="G168" s="19">
        <v>1</v>
      </c>
      <c r="H168" s="19">
        <v>18.850000000000001</v>
      </c>
      <c r="I168" s="20">
        <f t="shared" si="191"/>
        <v>29.0450928381963</v>
      </c>
      <c r="J168" s="34"/>
      <c r="K168" s="29"/>
    </row>
    <row r="169" spans="1:11" x14ac:dyDescent="0.2">
      <c r="A169" s="14">
        <v>5.18</v>
      </c>
      <c r="B169" s="36" t="s">
        <v>65</v>
      </c>
      <c r="C169" s="31" t="s">
        <v>11</v>
      </c>
      <c r="D169" s="19">
        <v>2.5</v>
      </c>
      <c r="E169" s="19">
        <v>21.9</v>
      </c>
      <c r="F169" s="19">
        <v>10</v>
      </c>
      <c r="G169" s="19">
        <v>1</v>
      </c>
      <c r="H169" s="19">
        <v>12.8</v>
      </c>
      <c r="I169" s="20">
        <f t="shared" si="191"/>
        <v>42.7734375</v>
      </c>
      <c r="J169" s="32">
        <f t="shared" ref="J169:J173" si="194">(I169+I170)/2</f>
        <v>42.941836860236201</v>
      </c>
      <c r="K169" s="29">
        <f t="shared" ref="K169:K173" si="195">(I169-I170)/J169*100</f>
        <v>-0.78431372549020395</v>
      </c>
    </row>
    <row r="170" spans="1:11" x14ac:dyDescent="0.2">
      <c r="B170" s="31"/>
      <c r="C170" s="31"/>
      <c r="D170" s="19">
        <v>2.5</v>
      </c>
      <c r="E170" s="19">
        <v>21.9</v>
      </c>
      <c r="F170" s="19">
        <v>10</v>
      </c>
      <c r="G170" s="19">
        <v>1</v>
      </c>
      <c r="H170" s="19">
        <v>12.7</v>
      </c>
      <c r="I170" s="20">
        <f t="shared" si="191"/>
        <v>43.110236220472402</v>
      </c>
      <c r="J170" s="32"/>
      <c r="K170" s="29"/>
    </row>
    <row r="171" spans="1:11" x14ac:dyDescent="0.2">
      <c r="B171" s="36" t="s">
        <v>66</v>
      </c>
      <c r="C171" s="31" t="s">
        <v>11</v>
      </c>
      <c r="D171" s="19">
        <v>2.5</v>
      </c>
      <c r="E171" s="19">
        <v>21.9</v>
      </c>
      <c r="F171" s="19">
        <v>10</v>
      </c>
      <c r="G171" s="19">
        <v>1</v>
      </c>
      <c r="H171" s="19">
        <v>12.7</v>
      </c>
      <c r="I171" s="20">
        <f t="shared" si="191"/>
        <v>43.110236220472402</v>
      </c>
      <c r="J171" s="32">
        <f t="shared" si="194"/>
        <v>43.110236220472402</v>
      </c>
      <c r="K171" s="29">
        <f t="shared" si="195"/>
        <v>0</v>
      </c>
    </row>
    <row r="172" spans="1:11" x14ac:dyDescent="0.2">
      <c r="B172" s="31"/>
      <c r="C172" s="31"/>
      <c r="D172" s="19">
        <v>2.5</v>
      </c>
      <c r="E172" s="19">
        <v>21.9</v>
      </c>
      <c r="F172" s="19">
        <v>10</v>
      </c>
      <c r="G172" s="19">
        <v>1</v>
      </c>
      <c r="H172" s="19">
        <v>12.7</v>
      </c>
      <c r="I172" s="20">
        <f t="shared" si="191"/>
        <v>43.110236220472402</v>
      </c>
      <c r="J172" s="32"/>
      <c r="K172" s="29"/>
    </row>
    <row r="173" spans="1:11" x14ac:dyDescent="0.2">
      <c r="B173" s="36" t="s">
        <v>67</v>
      </c>
      <c r="C173" s="31" t="s">
        <v>11</v>
      </c>
      <c r="D173" s="19">
        <v>2.5</v>
      </c>
      <c r="E173" s="19">
        <v>21.9</v>
      </c>
      <c r="F173" s="19">
        <v>10</v>
      </c>
      <c r="G173" s="19">
        <v>1</v>
      </c>
      <c r="H173" s="19">
        <v>12.7</v>
      </c>
      <c r="I173" s="20">
        <f t="shared" si="191"/>
        <v>43.110236220472402</v>
      </c>
      <c r="J173" s="32">
        <f t="shared" si="194"/>
        <v>43.110236220472402</v>
      </c>
      <c r="K173" s="29">
        <f t="shared" si="195"/>
        <v>0</v>
      </c>
    </row>
    <row r="174" spans="1:11" x14ac:dyDescent="0.2">
      <c r="B174" s="31"/>
      <c r="C174" s="31"/>
      <c r="D174" s="19">
        <v>2.5</v>
      </c>
      <c r="E174" s="19">
        <v>21.9</v>
      </c>
      <c r="F174" s="19">
        <v>10</v>
      </c>
      <c r="G174" s="19">
        <v>1</v>
      </c>
      <c r="H174" s="19">
        <v>12.7</v>
      </c>
      <c r="I174" s="20">
        <f t="shared" si="191"/>
        <v>43.110236220472402</v>
      </c>
      <c r="J174" s="32"/>
      <c r="K174" s="29"/>
    </row>
    <row r="175" spans="1:11" x14ac:dyDescent="0.2">
      <c r="B175" s="36" t="s">
        <v>68</v>
      </c>
      <c r="C175" s="31" t="s">
        <v>11</v>
      </c>
      <c r="D175" s="19">
        <v>2.5</v>
      </c>
      <c r="E175" s="19">
        <v>21.9</v>
      </c>
      <c r="F175" s="19">
        <v>10</v>
      </c>
      <c r="G175" s="19">
        <v>1</v>
      </c>
      <c r="H175" s="19">
        <v>12.85</v>
      </c>
      <c r="I175" s="20">
        <f t="shared" si="191"/>
        <v>42.607003891050603</v>
      </c>
      <c r="J175" s="32">
        <f t="shared" ref="J175:J179" si="196">(I175+I176)/2</f>
        <v>42.858620055761499</v>
      </c>
      <c r="K175" s="29">
        <f t="shared" ref="K175:K179" si="197">(I175-I176)/J175*100</f>
        <v>-1.1741682974559799</v>
      </c>
    </row>
    <row r="176" spans="1:11" x14ac:dyDescent="0.2">
      <c r="B176" s="31"/>
      <c r="C176" s="31"/>
      <c r="D176" s="19">
        <v>2.5</v>
      </c>
      <c r="E176" s="19">
        <v>21.9</v>
      </c>
      <c r="F176" s="19">
        <v>10</v>
      </c>
      <c r="G176" s="19">
        <v>1</v>
      </c>
      <c r="H176" s="19">
        <v>12.7</v>
      </c>
      <c r="I176" s="20">
        <f t="shared" si="191"/>
        <v>43.110236220472402</v>
      </c>
      <c r="J176" s="32"/>
      <c r="K176" s="29"/>
    </row>
    <row r="177" spans="1:11" x14ac:dyDescent="0.2">
      <c r="B177" s="36" t="s">
        <v>69</v>
      </c>
      <c r="C177" s="31" t="s">
        <v>11</v>
      </c>
      <c r="D177" s="19">
        <v>2.5</v>
      </c>
      <c r="E177" s="19">
        <v>21.9</v>
      </c>
      <c r="F177" s="19">
        <v>10</v>
      </c>
      <c r="G177" s="19">
        <v>1</v>
      </c>
      <c r="H177" s="19">
        <v>12.7</v>
      </c>
      <c r="I177" s="20">
        <f t="shared" si="191"/>
        <v>43.110236220472402</v>
      </c>
      <c r="J177" s="32">
        <f t="shared" si="196"/>
        <v>43.110236220472402</v>
      </c>
      <c r="K177" s="29">
        <f t="shared" si="197"/>
        <v>0</v>
      </c>
    </row>
    <row r="178" spans="1:11" x14ac:dyDescent="0.2">
      <c r="B178" s="31"/>
      <c r="C178" s="31"/>
      <c r="D178" s="19">
        <v>2.5</v>
      </c>
      <c r="E178" s="19">
        <v>21.9</v>
      </c>
      <c r="F178" s="19">
        <v>10</v>
      </c>
      <c r="G178" s="19">
        <v>1</v>
      </c>
      <c r="H178" s="19">
        <v>12.7</v>
      </c>
      <c r="I178" s="20">
        <f t="shared" si="191"/>
        <v>43.110236220472402</v>
      </c>
      <c r="J178" s="32"/>
      <c r="K178" s="29"/>
    </row>
    <row r="179" spans="1:11" x14ac:dyDescent="0.2">
      <c r="B179" s="36" t="s">
        <v>70</v>
      </c>
      <c r="C179" s="31" t="s">
        <v>11</v>
      </c>
      <c r="D179" s="19">
        <v>2.5</v>
      </c>
      <c r="E179" s="19">
        <v>21.9</v>
      </c>
      <c r="F179" s="19">
        <v>10</v>
      </c>
      <c r="G179" s="19">
        <v>1</v>
      </c>
      <c r="H179" s="19">
        <v>12.7</v>
      </c>
      <c r="I179" s="20">
        <f t="shared" si="191"/>
        <v>43.110236220472402</v>
      </c>
      <c r="J179" s="32">
        <f t="shared" si="196"/>
        <v>43.025706345530303</v>
      </c>
      <c r="K179" s="29">
        <f t="shared" si="197"/>
        <v>0.39292730844795298</v>
      </c>
    </row>
    <row r="180" spans="1:11" x14ac:dyDescent="0.2">
      <c r="B180" s="31"/>
      <c r="C180" s="31"/>
      <c r="D180" s="19">
        <v>2.5</v>
      </c>
      <c r="E180" s="19">
        <v>21.9</v>
      </c>
      <c r="F180" s="19">
        <v>10</v>
      </c>
      <c r="G180" s="19">
        <v>1</v>
      </c>
      <c r="H180" s="19">
        <v>12.75</v>
      </c>
      <c r="I180" s="20">
        <f t="shared" si="191"/>
        <v>42.941176470588204</v>
      </c>
      <c r="J180" s="32"/>
      <c r="K180" s="29"/>
    </row>
    <row r="181" spans="1:11" x14ac:dyDescent="0.2">
      <c r="B181" s="36" t="s">
        <v>71</v>
      </c>
      <c r="C181" s="31" t="s">
        <v>11</v>
      </c>
      <c r="D181" s="19">
        <v>1</v>
      </c>
      <c r="E181" s="19">
        <v>11.1</v>
      </c>
      <c r="F181" s="19">
        <v>10</v>
      </c>
      <c r="G181" s="19">
        <v>1</v>
      </c>
      <c r="H181" s="19">
        <v>12.1</v>
      </c>
      <c r="I181" s="20">
        <f t="shared" si="191"/>
        <v>9.1735537190082592</v>
      </c>
      <c r="J181" s="32">
        <f t="shared" ref="J181:J185" si="198">(I181+I182)/2</f>
        <v>9.2117768595041305</v>
      </c>
      <c r="K181" s="29">
        <f t="shared" ref="K181:K185" si="199">(I181-I182)/J181*100</f>
        <v>-0.829875518672198</v>
      </c>
    </row>
    <row r="182" spans="1:11" x14ac:dyDescent="0.2">
      <c r="B182" s="31"/>
      <c r="C182" s="31"/>
      <c r="D182" s="19">
        <v>1</v>
      </c>
      <c r="E182" s="19">
        <v>11.1</v>
      </c>
      <c r="F182" s="19">
        <v>10</v>
      </c>
      <c r="G182" s="19">
        <v>1</v>
      </c>
      <c r="H182" s="19">
        <v>12</v>
      </c>
      <c r="I182" s="20">
        <f t="shared" si="191"/>
        <v>9.25</v>
      </c>
      <c r="J182" s="32"/>
      <c r="K182" s="29"/>
    </row>
    <row r="183" spans="1:11" x14ac:dyDescent="0.2">
      <c r="A183" s="14">
        <v>6.8</v>
      </c>
      <c r="B183" s="36" t="s">
        <v>72</v>
      </c>
      <c r="C183" s="31" t="s">
        <v>15</v>
      </c>
      <c r="D183" s="19">
        <v>2.5</v>
      </c>
      <c r="E183" s="19">
        <v>21.6</v>
      </c>
      <c r="F183" s="19">
        <v>10</v>
      </c>
      <c r="G183" s="19">
        <v>10</v>
      </c>
      <c r="H183" s="19">
        <v>18.600000000000001</v>
      </c>
      <c r="I183" s="20">
        <f t="shared" si="191"/>
        <v>290.322580645161</v>
      </c>
      <c r="J183" s="32">
        <f t="shared" si="198"/>
        <v>290.322580645161</v>
      </c>
      <c r="K183" s="29">
        <f t="shared" si="199"/>
        <v>0</v>
      </c>
    </row>
    <row r="184" spans="1:11" x14ac:dyDescent="0.2">
      <c r="B184" s="31"/>
      <c r="C184" s="31"/>
      <c r="D184" s="19">
        <v>2.5</v>
      </c>
      <c r="E184" s="19">
        <v>21.6</v>
      </c>
      <c r="F184" s="19">
        <v>10</v>
      </c>
      <c r="G184" s="19">
        <v>10</v>
      </c>
      <c r="H184" s="19">
        <v>18.600000000000001</v>
      </c>
      <c r="I184" s="20">
        <f t="shared" si="191"/>
        <v>290.322580645161</v>
      </c>
      <c r="J184" s="32"/>
      <c r="K184" s="29"/>
    </row>
    <row r="185" spans="1:11" x14ac:dyDescent="0.2">
      <c r="B185" s="36" t="s">
        <v>72</v>
      </c>
      <c r="C185" s="31" t="s">
        <v>11</v>
      </c>
      <c r="D185" s="19">
        <v>2.5</v>
      </c>
      <c r="E185" s="19">
        <v>21.6</v>
      </c>
      <c r="F185" s="19">
        <v>10</v>
      </c>
      <c r="G185" s="19">
        <v>10</v>
      </c>
      <c r="H185" s="19">
        <v>17.600000000000001</v>
      </c>
      <c r="I185" s="20">
        <f t="shared" si="191"/>
        <v>306.81818181818198</v>
      </c>
      <c r="J185" s="32">
        <f t="shared" si="198"/>
        <v>306.81818181818198</v>
      </c>
      <c r="K185" s="29">
        <f t="shared" si="199"/>
        <v>0</v>
      </c>
    </row>
    <row r="186" spans="1:11" x14ac:dyDescent="0.2">
      <c r="B186" s="31"/>
      <c r="C186" s="31"/>
      <c r="D186" s="19">
        <v>2.5</v>
      </c>
      <c r="E186" s="19">
        <v>21.6</v>
      </c>
      <c r="F186" s="19">
        <v>10</v>
      </c>
      <c r="G186" s="19">
        <v>10</v>
      </c>
      <c r="H186" s="19">
        <v>17.600000000000001</v>
      </c>
      <c r="I186" s="20">
        <f t="shared" si="191"/>
        <v>306.81818181818198</v>
      </c>
      <c r="J186" s="32"/>
      <c r="K186" s="29"/>
    </row>
    <row r="187" spans="1:11" x14ac:dyDescent="0.2">
      <c r="A187" s="14">
        <v>6.24</v>
      </c>
      <c r="B187" s="30" t="s">
        <v>224</v>
      </c>
      <c r="C187" s="31" t="s">
        <v>15</v>
      </c>
      <c r="D187" s="19">
        <v>2.5</v>
      </c>
      <c r="E187" s="19">
        <v>21.6</v>
      </c>
      <c r="F187" s="19">
        <v>10</v>
      </c>
      <c r="G187" s="19">
        <v>1</v>
      </c>
      <c r="H187" s="19">
        <v>6.1</v>
      </c>
      <c r="I187" s="20">
        <f t="shared" ref="I187:I190" si="200">(E187*D187*100*G187*1000)/(F187*H187*1000)</f>
        <v>88.52459016393442</v>
      </c>
      <c r="J187" s="32">
        <f t="shared" ref="J187" si="201">(I187+I188)/2</f>
        <v>88.890394255520931</v>
      </c>
      <c r="K187" s="29">
        <f t="shared" ref="K187" si="202">(I187-I188)/J187*100</f>
        <v>-0.82304526748972451</v>
      </c>
    </row>
    <row r="188" spans="1:11" x14ac:dyDescent="0.2">
      <c r="B188" s="31"/>
      <c r="C188" s="31"/>
      <c r="D188" s="19">
        <v>2.5</v>
      </c>
      <c r="E188" s="19">
        <v>21.6</v>
      </c>
      <c r="F188" s="19">
        <v>10</v>
      </c>
      <c r="G188" s="19">
        <v>1</v>
      </c>
      <c r="H188" s="19">
        <v>6.05</v>
      </c>
      <c r="I188" s="20">
        <f t="shared" si="200"/>
        <v>89.256198347107443</v>
      </c>
      <c r="J188" s="32"/>
      <c r="K188" s="29"/>
    </row>
    <row r="189" spans="1:11" x14ac:dyDescent="0.2">
      <c r="A189" s="27" t="s">
        <v>225</v>
      </c>
      <c r="B189" s="30" t="s">
        <v>224</v>
      </c>
      <c r="C189" s="31" t="s">
        <v>11</v>
      </c>
      <c r="D189" s="19">
        <v>2.5</v>
      </c>
      <c r="E189" s="19">
        <v>21.6</v>
      </c>
      <c r="F189" s="19">
        <v>10</v>
      </c>
      <c r="G189" s="19">
        <v>2</v>
      </c>
      <c r="H189" s="19">
        <v>9.15</v>
      </c>
      <c r="I189" s="20">
        <f t="shared" si="200"/>
        <v>118.0327868852459</v>
      </c>
      <c r="J189" s="32" t="e">
        <f t="shared" ref="J189" si="203">(I189+I190)/2</f>
        <v>#VALUE!</v>
      </c>
      <c r="K189" s="29" t="e">
        <f t="shared" ref="K189" si="204">(I189-I190)/J189*100</f>
        <v>#VALUE!</v>
      </c>
    </row>
    <row r="190" spans="1:11" x14ac:dyDescent="0.2">
      <c r="B190" s="31"/>
      <c r="C190" s="31"/>
      <c r="D190" s="19">
        <v>2.5</v>
      </c>
      <c r="E190" s="27" t="s">
        <v>226</v>
      </c>
      <c r="F190" s="19">
        <v>10</v>
      </c>
      <c r="G190" s="19">
        <v>2</v>
      </c>
      <c r="H190" s="19">
        <v>9.0500000000000007</v>
      </c>
      <c r="I190" s="20" t="e">
        <f t="shared" si="200"/>
        <v>#VALUE!</v>
      </c>
      <c r="J190" s="32"/>
      <c r="K190" s="29"/>
    </row>
  </sheetData>
  <mergeCells count="352">
    <mergeCell ref="B2:B3"/>
    <mergeCell ref="B4:B5"/>
    <mergeCell ref="B6:B7"/>
    <mergeCell ref="B9:B10"/>
    <mergeCell ref="B11:B12"/>
    <mergeCell ref="B13:B14"/>
    <mergeCell ref="B15:B16"/>
    <mergeCell ref="B17:B18"/>
    <mergeCell ref="B19:B20"/>
    <mergeCell ref="B21:B22"/>
    <mergeCell ref="B23:B24"/>
    <mergeCell ref="B26:B27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5:B56"/>
    <mergeCell ref="B59:B60"/>
    <mergeCell ref="B61:B62"/>
    <mergeCell ref="B63:B64"/>
    <mergeCell ref="B65:B66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7:B88"/>
    <mergeCell ref="B90:B91"/>
    <mergeCell ref="B92:B93"/>
    <mergeCell ref="B94:B95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C2:C3"/>
    <mergeCell ref="C4:C5"/>
    <mergeCell ref="C6:C7"/>
    <mergeCell ref="C9:C10"/>
    <mergeCell ref="C11:C12"/>
    <mergeCell ref="C13:C14"/>
    <mergeCell ref="C15:C16"/>
    <mergeCell ref="C17:C18"/>
    <mergeCell ref="C19:C20"/>
    <mergeCell ref="C21:C22"/>
    <mergeCell ref="C23:C24"/>
    <mergeCell ref="C26:C27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5:C56"/>
    <mergeCell ref="C59:C60"/>
    <mergeCell ref="C61:C62"/>
    <mergeCell ref="C63:C64"/>
    <mergeCell ref="C65:C66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7:C88"/>
    <mergeCell ref="C90:C91"/>
    <mergeCell ref="C92:C93"/>
    <mergeCell ref="C94:C95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4:C135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C154:C155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J2:J3"/>
    <mergeCell ref="J4:J5"/>
    <mergeCell ref="J6:J7"/>
    <mergeCell ref="J9:J10"/>
    <mergeCell ref="J11:J12"/>
    <mergeCell ref="J13:J14"/>
    <mergeCell ref="J15:J16"/>
    <mergeCell ref="J17:J18"/>
    <mergeCell ref="J19:J20"/>
    <mergeCell ref="J21:J22"/>
    <mergeCell ref="J23:J24"/>
    <mergeCell ref="J26:J27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5:J56"/>
    <mergeCell ref="J59:J60"/>
    <mergeCell ref="J61:J62"/>
    <mergeCell ref="J63:J64"/>
    <mergeCell ref="J65:J66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7:J88"/>
    <mergeCell ref="J90:J91"/>
    <mergeCell ref="J92:J93"/>
    <mergeCell ref="J94:J95"/>
    <mergeCell ref="J97:J98"/>
    <mergeCell ref="J99:J100"/>
    <mergeCell ref="J101:J102"/>
    <mergeCell ref="J103:J104"/>
    <mergeCell ref="J105:J106"/>
    <mergeCell ref="J107:J108"/>
    <mergeCell ref="J109:J110"/>
    <mergeCell ref="J111:J112"/>
    <mergeCell ref="J113:J114"/>
    <mergeCell ref="J115:J116"/>
    <mergeCell ref="J117:J118"/>
    <mergeCell ref="J119:J120"/>
    <mergeCell ref="J121:J122"/>
    <mergeCell ref="J123:J124"/>
    <mergeCell ref="J125:J126"/>
    <mergeCell ref="J127:J128"/>
    <mergeCell ref="J129:J130"/>
    <mergeCell ref="J131:J132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7:J158"/>
    <mergeCell ref="J159:J160"/>
    <mergeCell ref="J161:J162"/>
    <mergeCell ref="J163:J164"/>
    <mergeCell ref="J165:J166"/>
    <mergeCell ref="J167:J168"/>
    <mergeCell ref="J169:J170"/>
    <mergeCell ref="J171:J172"/>
    <mergeCell ref="J173:J174"/>
    <mergeCell ref="J175:J176"/>
    <mergeCell ref="J177:J178"/>
    <mergeCell ref="J179:J180"/>
    <mergeCell ref="J181:J182"/>
    <mergeCell ref="J183:J184"/>
    <mergeCell ref="J185:J186"/>
    <mergeCell ref="K2:K3"/>
    <mergeCell ref="K4:K5"/>
    <mergeCell ref="K6:K7"/>
    <mergeCell ref="K9:K10"/>
    <mergeCell ref="K11:K12"/>
    <mergeCell ref="K13:K14"/>
    <mergeCell ref="K15:K16"/>
    <mergeCell ref="K17:K18"/>
    <mergeCell ref="K19:K20"/>
    <mergeCell ref="K21:K22"/>
    <mergeCell ref="K23:K24"/>
    <mergeCell ref="K26:K27"/>
    <mergeCell ref="K30:K31"/>
    <mergeCell ref="K32:K33"/>
    <mergeCell ref="K34:K35"/>
    <mergeCell ref="K36:K37"/>
    <mergeCell ref="K38:K39"/>
    <mergeCell ref="K40:K41"/>
    <mergeCell ref="K42:K43"/>
    <mergeCell ref="K44:K45"/>
    <mergeCell ref="K46:K47"/>
    <mergeCell ref="K48:K49"/>
    <mergeCell ref="K50:K51"/>
    <mergeCell ref="K52:K53"/>
    <mergeCell ref="K55:K56"/>
    <mergeCell ref="K59:K60"/>
    <mergeCell ref="K61:K62"/>
    <mergeCell ref="K63:K64"/>
    <mergeCell ref="K65:K66"/>
    <mergeCell ref="K68:K69"/>
    <mergeCell ref="K70:K71"/>
    <mergeCell ref="K72:K73"/>
    <mergeCell ref="K74:K75"/>
    <mergeCell ref="K76:K77"/>
    <mergeCell ref="K78:K79"/>
    <mergeCell ref="K80:K81"/>
    <mergeCell ref="K82:K83"/>
    <mergeCell ref="K84:K85"/>
    <mergeCell ref="K87:K88"/>
    <mergeCell ref="K90:K91"/>
    <mergeCell ref="K92:K93"/>
    <mergeCell ref="K94:K95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4:K135"/>
    <mergeCell ref="K136:K137"/>
    <mergeCell ref="K138:K139"/>
    <mergeCell ref="K140:K141"/>
    <mergeCell ref="K142:K143"/>
    <mergeCell ref="K144:K145"/>
    <mergeCell ref="K146:K147"/>
    <mergeCell ref="K148:K149"/>
    <mergeCell ref="K150:K151"/>
    <mergeCell ref="K152:K153"/>
    <mergeCell ref="K154:K155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B187:B188"/>
    <mergeCell ref="C187:C188"/>
    <mergeCell ref="J187:J188"/>
    <mergeCell ref="K187:K188"/>
    <mergeCell ref="B189:B190"/>
    <mergeCell ref="C189:C190"/>
    <mergeCell ref="J189:J190"/>
    <mergeCell ref="K189:K190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79"/>
  <sheetViews>
    <sheetView zoomScale="120" zoomScaleNormal="120" workbookViewId="0">
      <pane ySplit="1" topLeftCell="A159" activePane="bottomLeft" state="frozen"/>
      <selection pane="bottomLeft" activeCell="A176" sqref="A176:XFD179"/>
    </sheetView>
  </sheetViews>
  <sheetFormatPr defaultColWidth="9" defaultRowHeight="14.25" x14ac:dyDescent="0.2"/>
  <cols>
    <col min="1" max="1" width="13" style="14" customWidth="1"/>
    <col min="2" max="2" width="12" style="15" customWidth="1"/>
    <col min="3" max="3" width="10.875" style="14" customWidth="1"/>
    <col min="4" max="4" width="10.75" style="14" customWidth="1"/>
    <col min="5" max="5" width="9.625" style="14" customWidth="1"/>
    <col min="6" max="6" width="9" style="16"/>
    <col min="7" max="7" width="9" style="14"/>
    <col min="8" max="8" width="9" style="16"/>
    <col min="9" max="9" width="13.75" style="17" customWidth="1"/>
    <col min="10" max="10" width="11" style="14" customWidth="1"/>
    <col min="11" max="16384" width="9" style="14"/>
  </cols>
  <sheetData>
    <row r="1" spans="1:10" ht="25.15" customHeight="1" x14ac:dyDescent="0.2">
      <c r="A1" s="14" t="s">
        <v>0</v>
      </c>
      <c r="B1" s="15" t="s">
        <v>1</v>
      </c>
      <c r="C1" s="15" t="s">
        <v>2</v>
      </c>
      <c r="D1" s="14" t="s">
        <v>3</v>
      </c>
      <c r="E1" s="18" t="s">
        <v>4</v>
      </c>
      <c r="F1" s="16" t="s">
        <v>6</v>
      </c>
      <c r="G1" s="16" t="s">
        <v>5</v>
      </c>
      <c r="H1" s="16" t="s">
        <v>7</v>
      </c>
      <c r="I1" s="17" t="s">
        <v>8</v>
      </c>
      <c r="J1" s="16" t="s">
        <v>9</v>
      </c>
    </row>
    <row r="2" spans="1:10" x14ac:dyDescent="0.2">
      <c r="B2" s="36" t="s">
        <v>73</v>
      </c>
      <c r="C2" s="19">
        <v>2.5</v>
      </c>
      <c r="D2" s="19">
        <v>21.7</v>
      </c>
      <c r="E2" s="19">
        <v>10</v>
      </c>
      <c r="F2" s="20">
        <v>21.5</v>
      </c>
      <c r="G2" s="19">
        <v>1</v>
      </c>
      <c r="H2" s="20">
        <f>(C2*(D2-F2)*100*G2*1000)/(E2*10*1000)</f>
        <v>0.499999999999998</v>
      </c>
      <c r="I2" s="34">
        <f>(H2+H3)/2</f>
        <v>0.499999999999998</v>
      </c>
      <c r="J2" s="31">
        <f>(H2-H3)/I2*100</f>
        <v>0</v>
      </c>
    </row>
    <row r="3" spans="1:10" x14ac:dyDescent="0.2">
      <c r="B3" s="31"/>
      <c r="C3" s="19">
        <v>2.5</v>
      </c>
      <c r="D3" s="19">
        <v>21.7</v>
      </c>
      <c r="E3" s="19">
        <v>10</v>
      </c>
      <c r="F3" s="20">
        <v>21.5</v>
      </c>
      <c r="G3" s="19">
        <v>1</v>
      </c>
      <c r="H3" s="20">
        <f t="shared" ref="H3:H4" si="0">(C3*(D3-F3)*100*G3*1000)/(E3*10*1000)</f>
        <v>0.499999999999998</v>
      </c>
      <c r="I3" s="34"/>
      <c r="J3" s="31"/>
    </row>
    <row r="4" spans="1:10" x14ac:dyDescent="0.2">
      <c r="B4" s="36" t="s">
        <v>74</v>
      </c>
      <c r="C4" s="19">
        <v>2.5</v>
      </c>
      <c r="D4" s="19">
        <v>21.7</v>
      </c>
      <c r="E4" s="19">
        <v>10</v>
      </c>
      <c r="F4" s="20">
        <v>21.55</v>
      </c>
      <c r="G4" s="19">
        <v>1</v>
      </c>
      <c r="H4" s="20">
        <f t="shared" si="0"/>
        <v>0.374999999999996</v>
      </c>
      <c r="I4" s="34">
        <f>(H4+H5)/2</f>
        <v>0.374999999999996</v>
      </c>
      <c r="J4" s="31">
        <f>(H4-H5)/I4*100</f>
        <v>0</v>
      </c>
    </row>
    <row r="5" spans="1:10" x14ac:dyDescent="0.2">
      <c r="B5" s="31"/>
      <c r="C5" s="19">
        <v>2.5</v>
      </c>
      <c r="D5" s="19">
        <v>21.7</v>
      </c>
      <c r="E5" s="19">
        <v>10</v>
      </c>
      <c r="F5" s="20">
        <v>21.55</v>
      </c>
      <c r="G5" s="19">
        <v>1</v>
      </c>
      <c r="H5" s="20">
        <f t="shared" ref="H5:H6" si="1">(C5*(D5-F5)*100*G5*1000)/(E5*10*1000)</f>
        <v>0.374999999999996</v>
      </c>
      <c r="I5" s="34"/>
      <c r="J5" s="31"/>
    </row>
    <row r="6" spans="1:10" x14ac:dyDescent="0.2">
      <c r="B6" s="36" t="s">
        <v>75</v>
      </c>
      <c r="C6" s="19">
        <v>2.5</v>
      </c>
      <c r="D6" s="19">
        <v>22.1</v>
      </c>
      <c r="E6" s="19">
        <v>10</v>
      </c>
      <c r="F6" s="20">
        <v>21.2</v>
      </c>
      <c r="G6" s="19">
        <v>1</v>
      </c>
      <c r="H6" s="20">
        <f t="shared" si="1"/>
        <v>2.2500000000000102</v>
      </c>
      <c r="I6" s="34">
        <f>(H6+H7)/2</f>
        <v>2.2500000000000102</v>
      </c>
      <c r="J6" s="31">
        <f t="shared" ref="J6:J8" si="2">(H6-H7)/I6*100</f>
        <v>0</v>
      </c>
    </row>
    <row r="7" spans="1:10" x14ac:dyDescent="0.2">
      <c r="B7" s="31"/>
      <c r="C7" s="19">
        <v>2.5</v>
      </c>
      <c r="D7" s="19">
        <v>22.1</v>
      </c>
      <c r="E7" s="19">
        <v>10</v>
      </c>
      <c r="F7" s="20">
        <v>21.2</v>
      </c>
      <c r="G7" s="19">
        <v>1</v>
      </c>
      <c r="H7" s="20">
        <f t="shared" ref="H7:H8" si="3">(C7*(D7-F7)*100*G7*1000)/(E7*10*1000)</f>
        <v>2.2500000000000102</v>
      </c>
      <c r="I7" s="34"/>
      <c r="J7" s="31"/>
    </row>
    <row r="8" spans="1:10" x14ac:dyDescent="0.2">
      <c r="B8" s="36" t="s">
        <v>76</v>
      </c>
      <c r="C8" s="19">
        <v>2.5</v>
      </c>
      <c r="D8" s="19">
        <v>22.1</v>
      </c>
      <c r="E8" s="19">
        <v>10</v>
      </c>
      <c r="F8" s="20">
        <v>21.8</v>
      </c>
      <c r="G8" s="19">
        <v>1</v>
      </c>
      <c r="H8" s="20">
        <f t="shared" si="3"/>
        <v>0.750000000000002</v>
      </c>
      <c r="I8" s="34">
        <f t="shared" ref="I8" si="4">(H8+H9)/2</f>
        <v>0.375000000000001</v>
      </c>
      <c r="J8" s="31">
        <f t="shared" si="2"/>
        <v>200</v>
      </c>
    </row>
    <row r="9" spans="1:10" x14ac:dyDescent="0.2">
      <c r="B9" s="31"/>
      <c r="C9" s="19">
        <v>2.5</v>
      </c>
      <c r="D9" s="19">
        <v>22.8</v>
      </c>
      <c r="E9" s="19">
        <v>10</v>
      </c>
      <c r="F9" s="20">
        <v>22.8</v>
      </c>
      <c r="G9" s="19">
        <v>1</v>
      </c>
      <c r="H9" s="20">
        <f t="shared" ref="H9:H13" si="5">(C9*(D9-F9)*100*G9*1000)/(E9*10*1000)</f>
        <v>0</v>
      </c>
      <c r="I9" s="34"/>
      <c r="J9" s="31"/>
    </row>
    <row r="10" spans="1:10" x14ac:dyDescent="0.2">
      <c r="B10" s="36" t="s">
        <v>77</v>
      </c>
      <c r="C10" s="19">
        <v>2.5</v>
      </c>
      <c r="D10" s="19">
        <v>22.1</v>
      </c>
      <c r="E10" s="19">
        <v>10</v>
      </c>
      <c r="F10" s="20">
        <v>20.8</v>
      </c>
      <c r="G10" s="19">
        <v>1</v>
      </c>
      <c r="H10" s="20">
        <f t="shared" si="5"/>
        <v>3.25</v>
      </c>
      <c r="I10" s="34">
        <f t="shared" ref="I10" si="6">(H10+H11)/2</f>
        <v>2.875</v>
      </c>
      <c r="J10" s="31">
        <f t="shared" ref="J10" si="7">(H10-H11)/I10*100</f>
        <v>26.0869565217392</v>
      </c>
    </row>
    <row r="11" spans="1:10" x14ac:dyDescent="0.2">
      <c r="B11" s="31"/>
      <c r="C11" s="19">
        <v>2.5</v>
      </c>
      <c r="D11" s="19">
        <v>22.8</v>
      </c>
      <c r="E11" s="19">
        <v>10</v>
      </c>
      <c r="F11" s="20">
        <v>21.8</v>
      </c>
      <c r="G11" s="19">
        <v>1</v>
      </c>
      <c r="H11" s="20">
        <f t="shared" si="5"/>
        <v>2.5</v>
      </c>
      <c r="I11" s="34"/>
      <c r="J11" s="31"/>
    </row>
    <row r="12" spans="1:10" x14ac:dyDescent="0.2">
      <c r="B12" s="36" t="s">
        <v>78</v>
      </c>
      <c r="C12" s="19">
        <v>2.5</v>
      </c>
      <c r="D12" s="19">
        <v>22.1</v>
      </c>
      <c r="E12" s="19">
        <v>10</v>
      </c>
      <c r="F12" s="20">
        <v>21.8</v>
      </c>
      <c r="G12" s="19">
        <v>2</v>
      </c>
      <c r="H12" s="20">
        <f t="shared" si="5"/>
        <v>1.5</v>
      </c>
      <c r="I12" s="34">
        <f t="shared" ref="I12" si="8">(H12+H13)/2</f>
        <v>1.5</v>
      </c>
      <c r="J12" s="31">
        <f>(H12-H13)/I12*200</f>
        <v>0</v>
      </c>
    </row>
    <row r="13" spans="1:10" x14ac:dyDescent="0.2">
      <c r="B13" s="31"/>
      <c r="C13" s="19">
        <v>2.5</v>
      </c>
      <c r="D13" s="19">
        <v>22.8</v>
      </c>
      <c r="E13" s="19">
        <v>10</v>
      </c>
      <c r="F13" s="20">
        <v>22.5</v>
      </c>
      <c r="G13" s="19">
        <v>2</v>
      </c>
      <c r="H13" s="20">
        <f t="shared" si="5"/>
        <v>1.5</v>
      </c>
      <c r="I13" s="34"/>
      <c r="J13" s="31"/>
    </row>
    <row r="15" spans="1:10" x14ac:dyDescent="0.2">
      <c r="B15" s="36" t="s">
        <v>75</v>
      </c>
      <c r="C15" s="19">
        <v>2.5</v>
      </c>
      <c r="D15" s="19">
        <v>22.1</v>
      </c>
      <c r="E15" s="19">
        <v>10</v>
      </c>
      <c r="F15" s="20">
        <v>21.8</v>
      </c>
      <c r="G15" s="19">
        <v>1</v>
      </c>
      <c r="H15" s="20">
        <f>(C15*(D15-F15)*100*G15*1000)/(E15*10*1000)</f>
        <v>0.750000000000002</v>
      </c>
      <c r="I15" s="34">
        <f>(H15+H16)/2</f>
        <v>0.750000000000002</v>
      </c>
      <c r="J15" s="31">
        <f t="shared" ref="J15" si="9">(H15-H16)/I15*100</f>
        <v>0</v>
      </c>
    </row>
    <row r="16" spans="1:10" x14ac:dyDescent="0.2">
      <c r="B16" s="31"/>
      <c r="C16" s="19">
        <v>2.5</v>
      </c>
      <c r="D16" s="19">
        <v>22.1</v>
      </c>
      <c r="E16" s="19">
        <v>10</v>
      </c>
      <c r="F16" s="20">
        <v>21.8</v>
      </c>
      <c r="G16" s="19">
        <v>1</v>
      </c>
      <c r="H16" s="20">
        <f t="shared" ref="H16:H17" si="10">(C16*(D16-F16)*100*G16*1000)/(E16*10*1000)</f>
        <v>0.750000000000002</v>
      </c>
      <c r="I16" s="34"/>
      <c r="J16" s="31"/>
    </row>
    <row r="17" spans="2:10" x14ac:dyDescent="0.2">
      <c r="B17" s="36" t="s">
        <v>79</v>
      </c>
      <c r="C17" s="19">
        <v>2.5</v>
      </c>
      <c r="D17" s="19">
        <v>22.1</v>
      </c>
      <c r="E17" s="19">
        <v>10</v>
      </c>
      <c r="F17" s="20">
        <v>19.5</v>
      </c>
      <c r="G17" s="19">
        <v>1</v>
      </c>
      <c r="H17" s="20">
        <f t="shared" si="10"/>
        <v>6.5</v>
      </c>
      <c r="I17" s="34">
        <f>(H17+H18)/2</f>
        <v>6.5</v>
      </c>
      <c r="J17" s="31">
        <f t="shared" ref="J17" si="11">(H17-H18)/I17*100</f>
        <v>0</v>
      </c>
    </row>
    <row r="18" spans="2:10" x14ac:dyDescent="0.2">
      <c r="B18" s="31"/>
      <c r="C18" s="19">
        <v>2.5</v>
      </c>
      <c r="D18" s="19">
        <v>22.1</v>
      </c>
      <c r="E18" s="19">
        <v>10</v>
      </c>
      <c r="F18" s="20">
        <v>19.5</v>
      </c>
      <c r="G18" s="19">
        <v>1</v>
      </c>
      <c r="H18" s="20">
        <f t="shared" ref="H18:H19" si="12">(C18*(D18-F18)*100*G18*1000)/(E18*10*1000)</f>
        <v>6.5</v>
      </c>
      <c r="I18" s="34"/>
      <c r="J18" s="31"/>
    </row>
    <row r="19" spans="2:10" x14ac:dyDescent="0.2">
      <c r="B19" s="36" t="s">
        <v>80</v>
      </c>
      <c r="C19" s="19">
        <v>2.5</v>
      </c>
      <c r="D19" s="19">
        <v>22.1</v>
      </c>
      <c r="E19" s="19">
        <v>10</v>
      </c>
      <c r="F19" s="20">
        <v>20</v>
      </c>
      <c r="G19" s="19">
        <v>1</v>
      </c>
      <c r="H19" s="20">
        <f t="shared" si="12"/>
        <v>5.25</v>
      </c>
      <c r="I19" s="34">
        <f t="shared" ref="I19:I23" si="13">(H19+H20)/2</f>
        <v>5.25</v>
      </c>
      <c r="J19" s="31">
        <f t="shared" ref="J19" si="14">(H19-H20)/I19*100</f>
        <v>0</v>
      </c>
    </row>
    <row r="20" spans="2:10" x14ac:dyDescent="0.2">
      <c r="B20" s="31"/>
      <c r="C20" s="19">
        <v>2.5</v>
      </c>
      <c r="D20" s="19">
        <v>22.1</v>
      </c>
      <c r="E20" s="19">
        <v>10</v>
      </c>
      <c r="F20" s="20">
        <v>20</v>
      </c>
      <c r="G20" s="19">
        <v>1</v>
      </c>
      <c r="H20" s="20">
        <f t="shared" ref="H20:H21" si="15">(C20*(D20-F20)*100*G20*1000)/(E20*10*1000)</f>
        <v>5.25</v>
      </c>
      <c r="I20" s="34"/>
      <c r="J20" s="31"/>
    </row>
    <row r="21" spans="2:10" x14ac:dyDescent="0.2">
      <c r="B21" s="36" t="s">
        <v>81</v>
      </c>
      <c r="C21" s="19">
        <v>2.5</v>
      </c>
      <c r="D21" s="19">
        <v>22.1</v>
      </c>
      <c r="E21" s="19">
        <v>10</v>
      </c>
      <c r="F21" s="20">
        <v>22</v>
      </c>
      <c r="G21" s="19">
        <v>1</v>
      </c>
      <c r="H21" s="20">
        <f t="shared" si="15"/>
        <v>0.250000000000004</v>
      </c>
      <c r="I21" s="34">
        <f t="shared" si="13"/>
        <v>0.187500000000003</v>
      </c>
      <c r="J21" s="31">
        <f t="shared" ref="J21" si="16">(H21-H22)/I21*100</f>
        <v>66.6666666666667</v>
      </c>
    </row>
    <row r="22" spans="2:10" x14ac:dyDescent="0.2">
      <c r="B22" s="31"/>
      <c r="C22" s="19">
        <v>2.5</v>
      </c>
      <c r="D22" s="19">
        <v>22.1</v>
      </c>
      <c r="E22" s="19">
        <v>10</v>
      </c>
      <c r="F22" s="20">
        <v>22.05</v>
      </c>
      <c r="G22" s="19">
        <v>1</v>
      </c>
      <c r="H22" s="20">
        <f t="shared" ref="H22:H24" si="17">(C22*(D22-F22)*100*G22*1000)/(E22*10*1000)</f>
        <v>0.125000000000002</v>
      </c>
      <c r="I22" s="34"/>
      <c r="J22" s="31"/>
    </row>
    <row r="23" spans="2:10" x14ac:dyDescent="0.2">
      <c r="B23" s="36" t="s">
        <v>82</v>
      </c>
      <c r="C23" s="19">
        <v>2.5</v>
      </c>
      <c r="D23" s="19">
        <v>22.2</v>
      </c>
      <c r="E23" s="19">
        <v>10</v>
      </c>
      <c r="F23" s="20">
        <v>13.2</v>
      </c>
      <c r="G23" s="19">
        <v>1</v>
      </c>
      <c r="H23" s="20">
        <f t="shared" si="17"/>
        <v>22.5</v>
      </c>
      <c r="I23" s="34">
        <f t="shared" si="13"/>
        <v>22.5</v>
      </c>
      <c r="J23" s="31">
        <f>(H23-H24)/I23*100</f>
        <v>0</v>
      </c>
    </row>
    <row r="24" spans="2:10" x14ac:dyDescent="0.2">
      <c r="B24" s="31"/>
      <c r="C24" s="19">
        <v>2.5</v>
      </c>
      <c r="D24" s="19">
        <v>22.2</v>
      </c>
      <c r="E24" s="19">
        <v>10</v>
      </c>
      <c r="F24" s="20">
        <v>13.2</v>
      </c>
      <c r="G24" s="19">
        <v>1</v>
      </c>
      <c r="H24" s="20">
        <f t="shared" si="17"/>
        <v>22.5</v>
      </c>
      <c r="I24" s="34"/>
      <c r="J24" s="31"/>
    </row>
    <row r="26" spans="2:10" x14ac:dyDescent="0.2">
      <c r="B26" s="36" t="s">
        <v>83</v>
      </c>
      <c r="C26" s="19">
        <v>2.5</v>
      </c>
      <c r="D26" s="19">
        <v>22.4</v>
      </c>
      <c r="E26" s="19">
        <v>10</v>
      </c>
      <c r="F26" s="20">
        <v>21.85</v>
      </c>
      <c r="G26" s="19">
        <v>1</v>
      </c>
      <c r="H26" s="20">
        <f t="shared" ref="H26:H27" si="18">(C26*(D26-F26)*100*G26*1000)/(E26*10*1000)</f>
        <v>1.37499999999999</v>
      </c>
      <c r="I26" s="34">
        <f t="shared" ref="I26" si="19">(H26+H27)/2</f>
        <v>1.37499999999999</v>
      </c>
      <c r="J26" s="31">
        <f>(H26-H27)/I26*100</f>
        <v>0</v>
      </c>
    </row>
    <row r="27" spans="2:10" x14ac:dyDescent="0.2">
      <c r="B27" s="31"/>
      <c r="C27" s="19">
        <v>2.5</v>
      </c>
      <c r="D27" s="19">
        <v>22.4</v>
      </c>
      <c r="E27" s="19">
        <v>10</v>
      </c>
      <c r="F27" s="20">
        <v>21.85</v>
      </c>
      <c r="G27" s="19">
        <v>1</v>
      </c>
      <c r="H27" s="20">
        <f t="shared" si="18"/>
        <v>1.37499999999999</v>
      </c>
      <c r="I27" s="34"/>
      <c r="J27" s="31"/>
    </row>
    <row r="28" spans="2:10" x14ac:dyDescent="0.2">
      <c r="B28" s="36" t="s">
        <v>84</v>
      </c>
      <c r="C28" s="19">
        <v>2.5</v>
      </c>
      <c r="D28" s="19">
        <v>22.4</v>
      </c>
      <c r="E28" s="19">
        <v>10</v>
      </c>
      <c r="F28" s="20">
        <v>22.2</v>
      </c>
      <c r="G28" s="19">
        <v>1</v>
      </c>
      <c r="H28" s="20">
        <f t="shared" ref="H28:H29" si="20">(C28*(D28-F28)*100*G28*1000)/(E28*10*1000)</f>
        <v>0.499999999999998</v>
      </c>
      <c r="I28" s="34">
        <f t="shared" ref="I28" si="21">(H28+H29)/2</f>
        <v>0.499999999999998</v>
      </c>
      <c r="J28" s="31">
        <f>(H28-H29)/I28*100</f>
        <v>0</v>
      </c>
    </row>
    <row r="29" spans="2:10" x14ac:dyDescent="0.2">
      <c r="B29" s="31"/>
      <c r="C29" s="19">
        <v>2.5</v>
      </c>
      <c r="D29" s="19">
        <v>22.4</v>
      </c>
      <c r="E29" s="19">
        <v>10</v>
      </c>
      <c r="F29" s="20">
        <v>22.2</v>
      </c>
      <c r="G29" s="19">
        <v>1</v>
      </c>
      <c r="H29" s="20">
        <f t="shared" si="20"/>
        <v>0.499999999999998</v>
      </c>
      <c r="I29" s="34"/>
      <c r="J29" s="31"/>
    </row>
    <row r="31" spans="2:10" x14ac:dyDescent="0.2">
      <c r="B31" s="36" t="s">
        <v>85</v>
      </c>
      <c r="C31" s="19">
        <v>2.5</v>
      </c>
      <c r="D31" s="19">
        <v>22.1</v>
      </c>
      <c r="E31" s="19">
        <v>10</v>
      </c>
      <c r="F31" s="20">
        <v>21</v>
      </c>
      <c r="G31" s="19">
        <v>1</v>
      </c>
      <c r="H31" s="20">
        <f t="shared" ref="H31:H36" si="22">(C31*(D31-F31)*100*G31*1000)/(E31*10*1000)</f>
        <v>2.75</v>
      </c>
      <c r="I31" s="34">
        <f t="shared" ref="I31" si="23">(H31+H32)/2</f>
        <v>2.75</v>
      </c>
      <c r="J31" s="31">
        <f>(H31-H32)/I31*100</f>
        <v>0</v>
      </c>
    </row>
    <row r="32" spans="2:10" x14ac:dyDescent="0.2">
      <c r="B32" s="31"/>
      <c r="C32" s="19">
        <v>2.5</v>
      </c>
      <c r="D32" s="19">
        <v>22.1</v>
      </c>
      <c r="E32" s="19">
        <v>10</v>
      </c>
      <c r="F32" s="20">
        <v>21</v>
      </c>
      <c r="G32" s="19">
        <v>1</v>
      </c>
      <c r="H32" s="20">
        <f t="shared" si="22"/>
        <v>2.75</v>
      </c>
      <c r="I32" s="34"/>
      <c r="J32" s="31"/>
    </row>
    <row r="33" spans="2:10" x14ac:dyDescent="0.2">
      <c r="B33" s="36" t="s">
        <v>86</v>
      </c>
      <c r="C33" s="19">
        <v>2.5</v>
      </c>
      <c r="D33" s="19">
        <v>22.2</v>
      </c>
      <c r="E33" s="19">
        <v>10</v>
      </c>
      <c r="F33" s="20">
        <v>20.65</v>
      </c>
      <c r="G33" s="19">
        <v>1</v>
      </c>
      <c r="H33" s="20">
        <f t="shared" si="22"/>
        <v>3.875</v>
      </c>
      <c r="I33" s="34">
        <f t="shared" ref="I33" si="24">(H33+H34)/2</f>
        <v>3.875</v>
      </c>
      <c r="J33" s="31">
        <f>(H33-H34)/I33*100</f>
        <v>0</v>
      </c>
    </row>
    <row r="34" spans="2:10" x14ac:dyDescent="0.2">
      <c r="B34" s="31"/>
      <c r="C34" s="19">
        <v>2.5</v>
      </c>
      <c r="D34" s="19">
        <v>22.2</v>
      </c>
      <c r="E34" s="19">
        <v>10</v>
      </c>
      <c r="F34" s="20">
        <v>20.65</v>
      </c>
      <c r="G34" s="19">
        <v>1</v>
      </c>
      <c r="H34" s="20">
        <f t="shared" si="22"/>
        <v>3.875</v>
      </c>
      <c r="I34" s="34"/>
      <c r="J34" s="31"/>
    </row>
    <row r="35" spans="2:10" x14ac:dyDescent="0.2">
      <c r="B35" s="36" t="s">
        <v>87</v>
      </c>
      <c r="C35" s="19">
        <v>2.5</v>
      </c>
      <c r="D35" s="19">
        <v>22.2</v>
      </c>
      <c r="E35" s="19">
        <v>10</v>
      </c>
      <c r="F35" s="20">
        <v>20.9</v>
      </c>
      <c r="G35" s="19">
        <v>1</v>
      </c>
      <c r="H35" s="20">
        <f t="shared" si="22"/>
        <v>3.25</v>
      </c>
      <c r="I35" s="34">
        <f t="shared" ref="I35" si="25">(H35+H36)/2</f>
        <v>3.25</v>
      </c>
      <c r="J35" s="31">
        <f>(H35-H36)/I35*100</f>
        <v>0</v>
      </c>
    </row>
    <row r="36" spans="2:10" x14ac:dyDescent="0.2">
      <c r="B36" s="31"/>
      <c r="C36" s="19">
        <v>2.5</v>
      </c>
      <c r="D36" s="19">
        <v>22.2</v>
      </c>
      <c r="E36" s="19">
        <v>10</v>
      </c>
      <c r="F36" s="20">
        <v>20.9</v>
      </c>
      <c r="G36" s="19">
        <v>1</v>
      </c>
      <c r="H36" s="20">
        <f t="shared" si="22"/>
        <v>3.25</v>
      </c>
      <c r="I36" s="34"/>
      <c r="J36" s="31"/>
    </row>
    <row r="37" spans="2:10" x14ac:dyDescent="0.2">
      <c r="B37" s="36" t="s">
        <v>88</v>
      </c>
      <c r="C37" s="19">
        <v>2.5</v>
      </c>
      <c r="D37" s="19">
        <v>22.1</v>
      </c>
      <c r="E37" s="19">
        <v>10</v>
      </c>
      <c r="F37" s="20">
        <v>21.1</v>
      </c>
      <c r="G37" s="19">
        <v>1</v>
      </c>
      <c r="H37" s="20">
        <f t="shared" ref="H37:H38" si="26">(C37*(D37-F37)*100*G37*1000)/(E37*10*1000)</f>
        <v>2.5</v>
      </c>
      <c r="I37" s="34">
        <f t="shared" ref="I37" si="27">(H37+H38)/2</f>
        <v>2.5</v>
      </c>
      <c r="J37" s="31">
        <f>(H37-H38)/I37*100</f>
        <v>0</v>
      </c>
    </row>
    <row r="38" spans="2:10" x14ac:dyDescent="0.2">
      <c r="B38" s="31"/>
      <c r="C38" s="19">
        <v>2.5</v>
      </c>
      <c r="D38" s="19">
        <v>22.1</v>
      </c>
      <c r="E38" s="19">
        <v>10</v>
      </c>
      <c r="F38" s="20">
        <v>21.1</v>
      </c>
      <c r="G38" s="19">
        <v>1</v>
      </c>
      <c r="H38" s="20">
        <f t="shared" si="26"/>
        <v>2.5</v>
      </c>
      <c r="I38" s="34"/>
      <c r="J38" s="31"/>
    </row>
    <row r="39" spans="2:10" x14ac:dyDescent="0.2">
      <c r="B39" s="36" t="s">
        <v>89</v>
      </c>
      <c r="C39" s="19">
        <v>2.5</v>
      </c>
      <c r="D39" s="19">
        <v>22.1</v>
      </c>
      <c r="E39" s="19">
        <v>10</v>
      </c>
      <c r="F39" s="20">
        <v>21.1</v>
      </c>
      <c r="G39" s="19">
        <v>1</v>
      </c>
      <c r="H39" s="20">
        <f t="shared" ref="H39:H40" si="28">(C39*(D39-F39)*100*G39*1000)/(E39*10*1000)</f>
        <v>2.5</v>
      </c>
      <c r="I39" s="34">
        <f t="shared" ref="I39" si="29">(H39+H40)/2</f>
        <v>2.5</v>
      </c>
      <c r="J39" s="31">
        <f>(H39-H40)/I39*100</f>
        <v>0</v>
      </c>
    </row>
    <row r="40" spans="2:10" x14ac:dyDescent="0.2">
      <c r="B40" s="31"/>
      <c r="C40" s="19">
        <v>2.5</v>
      </c>
      <c r="D40" s="19">
        <v>22.1</v>
      </c>
      <c r="E40" s="19">
        <v>10</v>
      </c>
      <c r="F40" s="20">
        <v>21.1</v>
      </c>
      <c r="G40" s="19">
        <v>1</v>
      </c>
      <c r="H40" s="20">
        <f t="shared" si="28"/>
        <v>2.5</v>
      </c>
      <c r="I40" s="34"/>
      <c r="J40" s="31"/>
    </row>
    <row r="41" spans="2:10" x14ac:dyDescent="0.2">
      <c r="B41" s="36" t="s">
        <v>90</v>
      </c>
      <c r="C41" s="19">
        <v>2.5</v>
      </c>
      <c r="D41" s="19">
        <v>22.1</v>
      </c>
      <c r="E41" s="19">
        <v>10</v>
      </c>
      <c r="F41" s="20">
        <v>6.8</v>
      </c>
      <c r="G41" s="19">
        <v>1</v>
      </c>
      <c r="H41" s="20">
        <f t="shared" ref="H41:H42" si="30">(C41*(D41-F41)*100*G41*1000)/(E41*10*1000)</f>
        <v>38.25</v>
      </c>
      <c r="I41" s="34">
        <f t="shared" ref="I41" si="31">(H41+H42)/2</f>
        <v>38.25</v>
      </c>
      <c r="J41" s="31">
        <f>(H41-H42)/I41*100</f>
        <v>0</v>
      </c>
    </row>
    <row r="42" spans="2:10" x14ac:dyDescent="0.2">
      <c r="B42" s="31"/>
      <c r="C42" s="19">
        <v>2.5</v>
      </c>
      <c r="D42" s="19">
        <v>22.1</v>
      </c>
      <c r="E42" s="19">
        <v>10</v>
      </c>
      <c r="F42" s="20">
        <v>6.8</v>
      </c>
      <c r="G42" s="19">
        <v>1</v>
      </c>
      <c r="H42" s="20">
        <f t="shared" si="30"/>
        <v>38.25</v>
      </c>
      <c r="I42" s="34"/>
      <c r="J42" s="31"/>
    </row>
    <row r="43" spans="2:10" x14ac:dyDescent="0.2">
      <c r="B43" s="36" t="s">
        <v>91</v>
      </c>
      <c r="C43" s="19">
        <v>2.5</v>
      </c>
      <c r="D43" s="19">
        <v>22.1</v>
      </c>
      <c r="E43" s="19">
        <v>10</v>
      </c>
      <c r="F43" s="20">
        <v>15.8</v>
      </c>
      <c r="G43" s="19">
        <v>1</v>
      </c>
      <c r="H43" s="20">
        <f t="shared" ref="H43:H44" si="32">(C43*(D43-F43)*100*G43*1000)/(E43*10*1000)</f>
        <v>15.75</v>
      </c>
      <c r="I43" s="34">
        <f t="shared" ref="I43" si="33">(H43+H44)/2</f>
        <v>15.75</v>
      </c>
      <c r="J43" s="31">
        <f>(H43-H44)/I43*100</f>
        <v>0</v>
      </c>
    </row>
    <row r="44" spans="2:10" x14ac:dyDescent="0.2">
      <c r="B44" s="31"/>
      <c r="C44" s="19">
        <v>2.5</v>
      </c>
      <c r="D44" s="19">
        <v>22.1</v>
      </c>
      <c r="E44" s="19">
        <v>10</v>
      </c>
      <c r="F44" s="20">
        <v>15.8</v>
      </c>
      <c r="G44" s="19">
        <v>1</v>
      </c>
      <c r="H44" s="20">
        <f t="shared" si="32"/>
        <v>15.75</v>
      </c>
      <c r="I44" s="34"/>
      <c r="J44" s="31"/>
    </row>
    <row r="45" spans="2:10" x14ac:dyDescent="0.2">
      <c r="B45" s="36" t="s">
        <v>92</v>
      </c>
      <c r="C45" s="19">
        <v>2.5</v>
      </c>
      <c r="D45" s="19">
        <v>21.9</v>
      </c>
      <c r="E45" s="19">
        <v>10</v>
      </c>
      <c r="F45" s="20">
        <v>21.7</v>
      </c>
      <c r="G45" s="19">
        <v>1</v>
      </c>
      <c r="H45" s="20">
        <f t="shared" ref="H45:H48" si="34">(C45*(D45-F45)*100*G45*1000)/(E45*10*1000)</f>
        <v>0.499999999999998</v>
      </c>
      <c r="I45" s="34">
        <f t="shared" ref="I45" si="35">(H45+H46)/2</f>
        <v>0.499999999999998</v>
      </c>
      <c r="J45" s="31">
        <f>(H45-H46)/I45*100</f>
        <v>0</v>
      </c>
    </row>
    <row r="46" spans="2:10" x14ac:dyDescent="0.2">
      <c r="B46" s="31"/>
      <c r="C46" s="19">
        <v>2.5</v>
      </c>
      <c r="D46" s="19">
        <v>21.9</v>
      </c>
      <c r="E46" s="19">
        <v>10</v>
      </c>
      <c r="F46" s="20">
        <v>21.7</v>
      </c>
      <c r="G46" s="19">
        <v>1</v>
      </c>
      <c r="H46" s="20">
        <f t="shared" si="34"/>
        <v>0.499999999999998</v>
      </c>
      <c r="I46" s="34"/>
      <c r="J46" s="31"/>
    </row>
    <row r="47" spans="2:10" x14ac:dyDescent="0.2">
      <c r="B47" s="36" t="s">
        <v>93</v>
      </c>
      <c r="C47" s="19">
        <v>2.5</v>
      </c>
      <c r="D47" s="19">
        <v>21.9</v>
      </c>
      <c r="E47" s="19">
        <v>10</v>
      </c>
      <c r="F47" s="20">
        <v>20.350000000000001</v>
      </c>
      <c r="G47" s="19">
        <v>1</v>
      </c>
      <c r="H47" s="20">
        <f t="shared" si="34"/>
        <v>3.8749999999999898</v>
      </c>
      <c r="I47" s="34">
        <f t="shared" ref="I47" si="36">(H47+H48)/2</f>
        <v>3.8749999999999898</v>
      </c>
      <c r="J47" s="31">
        <f>(H47-H48)/I47*100</f>
        <v>0</v>
      </c>
    </row>
    <row r="48" spans="2:10" x14ac:dyDescent="0.2">
      <c r="B48" s="31"/>
      <c r="C48" s="19">
        <v>2.5</v>
      </c>
      <c r="D48" s="19">
        <v>21.9</v>
      </c>
      <c r="E48" s="19">
        <v>10</v>
      </c>
      <c r="F48" s="20">
        <v>20.350000000000001</v>
      </c>
      <c r="G48" s="19">
        <v>1</v>
      </c>
      <c r="H48" s="20">
        <f t="shared" si="34"/>
        <v>3.8749999999999898</v>
      </c>
      <c r="I48" s="34"/>
      <c r="J48" s="31"/>
    </row>
    <row r="49" spans="1:10" x14ac:dyDescent="0.2">
      <c r="B49" s="36" t="s">
        <v>94</v>
      </c>
      <c r="C49" s="19">
        <v>2.5</v>
      </c>
      <c r="D49" s="19">
        <v>21.9</v>
      </c>
      <c r="E49" s="19">
        <v>10</v>
      </c>
      <c r="F49" s="20">
        <v>19.850000000000001</v>
      </c>
      <c r="G49" s="19">
        <v>1</v>
      </c>
      <c r="H49" s="20">
        <f t="shared" ref="H49:H52" si="37">(C49*(D49-F49)*100*G49*1000)/(E49*10*1000)</f>
        <v>5.1249999999999902</v>
      </c>
      <c r="I49" s="34">
        <f t="shared" ref="I49" si="38">(H49+H50)/2</f>
        <v>5.1249999999999902</v>
      </c>
      <c r="J49" s="31">
        <f>(H49-H50)/I49*100</f>
        <v>0</v>
      </c>
    </row>
    <row r="50" spans="1:10" x14ac:dyDescent="0.2">
      <c r="B50" s="31"/>
      <c r="C50" s="19">
        <v>2.5</v>
      </c>
      <c r="D50" s="19">
        <v>21.9</v>
      </c>
      <c r="E50" s="19">
        <v>10</v>
      </c>
      <c r="F50" s="20">
        <v>19.850000000000001</v>
      </c>
      <c r="G50" s="19">
        <v>1</v>
      </c>
      <c r="H50" s="20">
        <f t="shared" si="37"/>
        <v>5.1249999999999902</v>
      </c>
      <c r="I50" s="34"/>
      <c r="J50" s="31"/>
    </row>
    <row r="51" spans="1:10" x14ac:dyDescent="0.2">
      <c r="B51" s="36" t="s">
        <v>95</v>
      </c>
      <c r="C51" s="19">
        <v>2.5</v>
      </c>
      <c r="D51" s="19">
        <v>21.9</v>
      </c>
      <c r="E51" s="19">
        <v>10</v>
      </c>
      <c r="F51" s="20">
        <v>21.2</v>
      </c>
      <c r="G51" s="19">
        <v>1</v>
      </c>
      <c r="H51" s="20">
        <f t="shared" si="37"/>
        <v>1.75</v>
      </c>
      <c r="I51" s="34">
        <f t="shared" ref="I51" si="39">(H51+H52)/2</f>
        <v>1.75</v>
      </c>
      <c r="J51" s="31">
        <f>(H51-H52)/I51*100</f>
        <v>0</v>
      </c>
    </row>
    <row r="52" spans="1:10" x14ac:dyDescent="0.2">
      <c r="B52" s="31"/>
      <c r="C52" s="19">
        <v>2.5</v>
      </c>
      <c r="D52" s="19">
        <v>21.9</v>
      </c>
      <c r="E52" s="19">
        <v>10</v>
      </c>
      <c r="F52" s="20">
        <v>21.2</v>
      </c>
      <c r="G52" s="19">
        <v>1</v>
      </c>
      <c r="H52" s="20">
        <f t="shared" si="37"/>
        <v>1.75</v>
      </c>
      <c r="I52" s="34"/>
      <c r="J52" s="31"/>
    </row>
    <row r="53" spans="1:10" x14ac:dyDescent="0.2">
      <c r="B53" s="36" t="s">
        <v>96</v>
      </c>
      <c r="C53" s="19">
        <v>2.5</v>
      </c>
      <c r="D53" s="19">
        <v>21.9</v>
      </c>
      <c r="E53" s="19">
        <v>10</v>
      </c>
      <c r="F53" s="20">
        <v>21</v>
      </c>
      <c r="G53" s="19">
        <v>1</v>
      </c>
      <c r="H53" s="20">
        <f t="shared" ref="H53:H54" si="40">(C53*(D53-F53)*100*G53*1000)/(E53*10*1000)</f>
        <v>2.25</v>
      </c>
      <c r="I53" s="34">
        <f t="shared" ref="I53" si="41">(H53+H54)/2</f>
        <v>2.25</v>
      </c>
      <c r="J53" s="31">
        <f>(H53-H54)/I53*100</f>
        <v>0</v>
      </c>
    </row>
    <row r="54" spans="1:10" x14ac:dyDescent="0.2">
      <c r="B54" s="31"/>
      <c r="C54" s="19">
        <v>2.5</v>
      </c>
      <c r="D54" s="19">
        <v>21.9</v>
      </c>
      <c r="E54" s="19">
        <v>10</v>
      </c>
      <c r="F54" s="20">
        <v>21</v>
      </c>
      <c r="G54" s="19">
        <v>1</v>
      </c>
      <c r="H54" s="20">
        <f t="shared" si="40"/>
        <v>2.25</v>
      </c>
      <c r="I54" s="34"/>
      <c r="J54" s="31"/>
    </row>
    <row r="56" spans="1:10" x14ac:dyDescent="0.2">
      <c r="A56" s="14" t="s">
        <v>97</v>
      </c>
      <c r="B56" s="36" t="s">
        <v>98</v>
      </c>
      <c r="C56" s="19">
        <v>2.5</v>
      </c>
      <c r="D56" s="19">
        <v>23</v>
      </c>
      <c r="E56" s="19">
        <v>10</v>
      </c>
      <c r="F56" s="20">
        <v>21.45</v>
      </c>
      <c r="G56" s="19">
        <v>1</v>
      </c>
      <c r="H56" s="20">
        <f t="shared" ref="H56:H57" si="42">(C56*(D56-F56)*100*G56*1000)/(E56*10*1000)</f>
        <v>3.875</v>
      </c>
      <c r="I56" s="34">
        <f t="shared" ref="I56" si="43">(H56+H57)/2</f>
        <v>3.875</v>
      </c>
      <c r="J56" s="31">
        <f>(H56-H57)/I56*100</f>
        <v>0</v>
      </c>
    </row>
    <row r="57" spans="1:10" x14ac:dyDescent="0.2">
      <c r="B57" s="31"/>
      <c r="C57" s="19">
        <v>2.5</v>
      </c>
      <c r="D57" s="19">
        <v>23</v>
      </c>
      <c r="E57" s="19">
        <v>10</v>
      </c>
      <c r="F57" s="20">
        <v>21.45</v>
      </c>
      <c r="G57" s="19">
        <v>1</v>
      </c>
      <c r="H57" s="20">
        <f t="shared" si="42"/>
        <v>3.875</v>
      </c>
      <c r="I57" s="34"/>
      <c r="J57" s="31"/>
    </row>
    <row r="58" spans="1:10" x14ac:dyDescent="0.2">
      <c r="B58" s="36" t="s">
        <v>99</v>
      </c>
      <c r="C58" s="19">
        <v>2.5</v>
      </c>
      <c r="D58" s="19">
        <v>23</v>
      </c>
      <c r="E58" s="19">
        <v>10</v>
      </c>
      <c r="F58" s="20">
        <v>22.75</v>
      </c>
      <c r="G58" s="19">
        <v>1</v>
      </c>
      <c r="H58" s="20">
        <f t="shared" ref="H58:H61" si="44">(C58*(D58-F58)*100*G58*1000)/(E58*10*1000)</f>
        <v>0.625</v>
      </c>
      <c r="I58" s="34">
        <f t="shared" ref="I58" si="45">(H58+H59)/2</f>
        <v>0.625</v>
      </c>
      <c r="J58" s="31">
        <f>(H58-H59)/I58*100</f>
        <v>0</v>
      </c>
    </row>
    <row r="59" spans="1:10" x14ac:dyDescent="0.2">
      <c r="B59" s="31"/>
      <c r="C59" s="19">
        <v>2.5</v>
      </c>
      <c r="D59" s="19">
        <v>23</v>
      </c>
      <c r="E59" s="19">
        <v>10</v>
      </c>
      <c r="F59" s="20">
        <v>22.75</v>
      </c>
      <c r="G59" s="19">
        <v>1</v>
      </c>
      <c r="H59" s="20">
        <f t="shared" si="44"/>
        <v>0.625</v>
      </c>
      <c r="I59" s="34"/>
      <c r="J59" s="31"/>
    </row>
    <row r="60" spans="1:10" ht="25.5" customHeight="1" x14ac:dyDescent="0.2">
      <c r="B60" s="36" t="s">
        <v>98</v>
      </c>
      <c r="C60" s="19">
        <v>2.5</v>
      </c>
      <c r="D60" s="19">
        <v>21.9</v>
      </c>
      <c r="E60" s="19">
        <v>10</v>
      </c>
      <c r="F60" s="20">
        <v>20.350000000000001</v>
      </c>
      <c r="G60" s="19">
        <v>1</v>
      </c>
      <c r="H60" s="20">
        <f t="shared" si="44"/>
        <v>3.8749999999999898</v>
      </c>
      <c r="I60" s="34">
        <f t="shared" ref="I60" si="46">(H60+H61)/2</f>
        <v>3.8749999999999898</v>
      </c>
      <c r="J60" s="31">
        <f>(H60-H61)/I60*100</f>
        <v>0</v>
      </c>
    </row>
    <row r="61" spans="1:10" x14ac:dyDescent="0.2">
      <c r="B61" s="31"/>
      <c r="C61" s="19">
        <v>2.5</v>
      </c>
      <c r="D61" s="19">
        <v>21.9</v>
      </c>
      <c r="E61" s="19">
        <v>10</v>
      </c>
      <c r="F61" s="20">
        <v>20.350000000000001</v>
      </c>
      <c r="G61" s="19">
        <v>1</v>
      </c>
      <c r="H61" s="20">
        <f t="shared" si="44"/>
        <v>3.8749999999999898</v>
      </c>
      <c r="I61" s="34"/>
      <c r="J61" s="31"/>
    </row>
    <row r="62" spans="1:10" x14ac:dyDescent="0.2">
      <c r="B62" s="36" t="s">
        <v>99</v>
      </c>
      <c r="C62" s="19">
        <v>2.5</v>
      </c>
      <c r="D62" s="19">
        <v>21.9</v>
      </c>
      <c r="E62" s="19">
        <v>10</v>
      </c>
      <c r="F62" s="20">
        <v>21.65</v>
      </c>
      <c r="G62" s="19">
        <v>1</v>
      </c>
      <c r="H62" s="20">
        <f t="shared" ref="H62:H63" si="47">(C62*(D62-F62)*100*G62*1000)/(E62*10*1000)</f>
        <v>0.625</v>
      </c>
      <c r="I62" s="34">
        <f t="shared" ref="I62" si="48">(H62+H63)/2</f>
        <v>0.625</v>
      </c>
      <c r="J62" s="31">
        <f>(H62-H63)/I62*100</f>
        <v>0</v>
      </c>
    </row>
    <row r="63" spans="1:10" x14ac:dyDescent="0.2">
      <c r="B63" s="31"/>
      <c r="C63" s="19">
        <v>2.5</v>
      </c>
      <c r="D63" s="19">
        <v>21.9</v>
      </c>
      <c r="E63" s="19">
        <v>10</v>
      </c>
      <c r="F63" s="20">
        <v>21.65</v>
      </c>
      <c r="G63" s="19">
        <v>1</v>
      </c>
      <c r="H63" s="20">
        <f t="shared" si="47"/>
        <v>0.625</v>
      </c>
      <c r="I63" s="34"/>
      <c r="J63" s="31"/>
    </row>
    <row r="66" spans="2:10" x14ac:dyDescent="0.2">
      <c r="B66" s="36" t="s">
        <v>100</v>
      </c>
      <c r="C66" s="19">
        <v>2.5</v>
      </c>
      <c r="D66" s="19">
        <v>21.9</v>
      </c>
      <c r="E66" s="19">
        <v>10</v>
      </c>
      <c r="F66" s="20">
        <v>18.649999999999999</v>
      </c>
      <c r="G66" s="19">
        <v>1</v>
      </c>
      <c r="H66" s="20">
        <f t="shared" ref="H66:H69" si="49">(C66*(D66-F66)*100*G66*1000)/(E66*10*1000)</f>
        <v>8.125</v>
      </c>
      <c r="I66" s="34">
        <f t="shared" ref="I66" si="50">(H66+H67)/2</f>
        <v>8.125</v>
      </c>
      <c r="J66" s="31">
        <f>(H66-H67)/I66*100</f>
        <v>0</v>
      </c>
    </row>
    <row r="67" spans="2:10" x14ac:dyDescent="0.2">
      <c r="B67" s="31"/>
      <c r="C67" s="19">
        <v>2.5</v>
      </c>
      <c r="D67" s="19">
        <v>21.9</v>
      </c>
      <c r="E67" s="19">
        <v>10</v>
      </c>
      <c r="F67" s="20">
        <v>18.649999999999999</v>
      </c>
      <c r="G67" s="19">
        <v>1</v>
      </c>
      <c r="H67" s="20">
        <f t="shared" si="49"/>
        <v>8.125</v>
      </c>
      <c r="I67" s="34"/>
      <c r="J67" s="31"/>
    </row>
    <row r="68" spans="2:10" x14ac:dyDescent="0.2">
      <c r="B68" s="36" t="s">
        <v>101</v>
      </c>
      <c r="C68" s="19">
        <v>2.5</v>
      </c>
      <c r="D68" s="19">
        <v>21.9</v>
      </c>
      <c r="E68" s="19">
        <v>10</v>
      </c>
      <c r="F68" s="20">
        <v>19.8</v>
      </c>
      <c r="G68" s="19">
        <v>1</v>
      </c>
      <c r="H68" s="20">
        <f t="shared" si="49"/>
        <v>5.2499999999999902</v>
      </c>
      <c r="I68" s="34">
        <f t="shared" ref="I68" si="51">(H68+H69)/2</f>
        <v>5.2499999999999902</v>
      </c>
      <c r="J68" s="31">
        <f>(H68-H69)/I68*100</f>
        <v>0</v>
      </c>
    </row>
    <row r="69" spans="2:10" x14ac:dyDescent="0.2">
      <c r="B69" s="31"/>
      <c r="C69" s="19">
        <v>2.5</v>
      </c>
      <c r="D69" s="19">
        <v>21.9</v>
      </c>
      <c r="E69" s="19">
        <v>10</v>
      </c>
      <c r="F69" s="20">
        <v>19.8</v>
      </c>
      <c r="G69" s="19">
        <v>1</v>
      </c>
      <c r="H69" s="20">
        <f t="shared" si="49"/>
        <v>5.2499999999999902</v>
      </c>
      <c r="I69" s="34"/>
      <c r="J69" s="31"/>
    </row>
    <row r="71" spans="2:10" x14ac:dyDescent="0.2">
      <c r="B71" s="36" t="s">
        <v>102</v>
      </c>
      <c r="C71" s="19">
        <v>2.5</v>
      </c>
      <c r="D71" s="19">
        <v>21.9</v>
      </c>
      <c r="E71" s="19">
        <v>10</v>
      </c>
      <c r="F71" s="20">
        <v>18.7</v>
      </c>
      <c r="G71" s="19">
        <v>1</v>
      </c>
      <c r="H71" s="20">
        <f t="shared" ref="H71:H74" si="52">(C71*(D71-F71)*100*G71*1000)/(E71*10*1000)</f>
        <v>8</v>
      </c>
      <c r="I71" s="34">
        <f t="shared" ref="I71" si="53">(H71+H72)/2</f>
        <v>8</v>
      </c>
      <c r="J71" s="31">
        <f>(H71-H72)/I71*100</f>
        <v>0</v>
      </c>
    </row>
    <row r="72" spans="2:10" x14ac:dyDescent="0.2">
      <c r="B72" s="31"/>
      <c r="C72" s="19">
        <v>2.5</v>
      </c>
      <c r="D72" s="19">
        <v>21.9</v>
      </c>
      <c r="E72" s="19">
        <v>10</v>
      </c>
      <c r="F72" s="20">
        <v>18.7</v>
      </c>
      <c r="G72" s="19">
        <v>1</v>
      </c>
      <c r="H72" s="20">
        <f t="shared" si="52"/>
        <v>8</v>
      </c>
      <c r="I72" s="34"/>
      <c r="J72" s="31"/>
    </row>
    <row r="73" spans="2:10" x14ac:dyDescent="0.2">
      <c r="B73" s="36" t="s">
        <v>103</v>
      </c>
      <c r="C73" s="19">
        <v>2.5</v>
      </c>
      <c r="D73" s="19">
        <v>21.9</v>
      </c>
      <c r="E73" s="19">
        <v>10</v>
      </c>
      <c r="F73" s="20">
        <v>20.05</v>
      </c>
      <c r="G73" s="19">
        <v>1</v>
      </c>
      <c r="H73" s="20">
        <f t="shared" si="52"/>
        <v>4.6249999999999902</v>
      </c>
      <c r="I73" s="34">
        <f t="shared" ref="I73" si="54">(H73+H74)/2</f>
        <v>4.6249999999999902</v>
      </c>
      <c r="J73" s="31">
        <f>(H73-H74)/I73*100</f>
        <v>0</v>
      </c>
    </row>
    <row r="74" spans="2:10" x14ac:dyDescent="0.2">
      <c r="B74" s="31"/>
      <c r="C74" s="19">
        <v>2.5</v>
      </c>
      <c r="D74" s="19">
        <v>21.9</v>
      </c>
      <c r="E74" s="19">
        <v>10</v>
      </c>
      <c r="F74" s="20">
        <v>20.05</v>
      </c>
      <c r="G74" s="19">
        <v>1</v>
      </c>
      <c r="H74" s="20">
        <f t="shared" si="52"/>
        <v>4.6249999999999902</v>
      </c>
      <c r="I74" s="34"/>
      <c r="J74" s="31"/>
    </row>
    <row r="75" spans="2:10" x14ac:dyDescent="0.2">
      <c r="B75" s="36" t="s">
        <v>104</v>
      </c>
      <c r="C75" s="19">
        <v>2.5</v>
      </c>
      <c r="D75" s="19">
        <v>22.8</v>
      </c>
      <c r="E75" s="19">
        <v>10</v>
      </c>
      <c r="F75" s="20">
        <v>19.600000000000001</v>
      </c>
      <c r="G75" s="19">
        <v>1</v>
      </c>
      <c r="H75" s="20">
        <f t="shared" ref="H75:H76" si="55">(C75*(D75-F75)*100*G75*1000)/(E75*10*1000)</f>
        <v>8</v>
      </c>
      <c r="I75" s="34">
        <f t="shared" ref="I75" si="56">(H75+H76)/2</f>
        <v>7.9375</v>
      </c>
      <c r="J75" s="31">
        <f>(H75-H76)/I75*100</f>
        <v>1.5748031496061901</v>
      </c>
    </row>
    <row r="76" spans="2:10" x14ac:dyDescent="0.2">
      <c r="B76" s="31"/>
      <c r="C76" s="19">
        <v>2.5</v>
      </c>
      <c r="D76" s="19">
        <v>22.8</v>
      </c>
      <c r="E76" s="19">
        <v>10</v>
      </c>
      <c r="F76" s="20">
        <v>19.649999999999999</v>
      </c>
      <c r="G76" s="19">
        <v>1</v>
      </c>
      <c r="H76" s="20">
        <f t="shared" si="55"/>
        <v>7.8750000000000098</v>
      </c>
      <c r="I76" s="34"/>
      <c r="J76" s="31"/>
    </row>
    <row r="77" spans="2:10" ht="39.75" customHeight="1" x14ac:dyDescent="0.2"/>
    <row r="78" spans="2:10" x14ac:dyDescent="0.2">
      <c r="B78" s="36" t="s">
        <v>105</v>
      </c>
      <c r="C78" s="19">
        <v>2.5</v>
      </c>
      <c r="D78" s="19">
        <v>21.9</v>
      </c>
      <c r="E78" s="19">
        <v>10</v>
      </c>
      <c r="F78" s="20">
        <v>21.2</v>
      </c>
      <c r="G78" s="19">
        <v>1</v>
      </c>
      <c r="H78" s="20">
        <f t="shared" ref="H78:H81" si="57">(C78*(D78-F78)*100*G78*1000)/(E78*10*1000)</f>
        <v>1.75</v>
      </c>
      <c r="I78" s="34">
        <f t="shared" ref="I78" si="58">(H78+H79)/2</f>
        <v>1.75</v>
      </c>
      <c r="J78" s="31">
        <f>(H78-H79)/I78*100</f>
        <v>0</v>
      </c>
    </row>
    <row r="79" spans="2:10" x14ac:dyDescent="0.2">
      <c r="B79" s="31"/>
      <c r="C79" s="19">
        <v>2.5</v>
      </c>
      <c r="D79" s="19">
        <v>21.9</v>
      </c>
      <c r="E79" s="19">
        <v>10</v>
      </c>
      <c r="F79" s="20">
        <v>21.2</v>
      </c>
      <c r="G79" s="19">
        <v>1</v>
      </c>
      <c r="H79" s="20">
        <f t="shared" si="57"/>
        <v>1.75</v>
      </c>
      <c r="I79" s="34"/>
      <c r="J79" s="31"/>
    </row>
    <row r="80" spans="2:10" x14ac:dyDescent="0.2">
      <c r="B80" s="36" t="s">
        <v>106</v>
      </c>
      <c r="C80" s="19">
        <v>2.5</v>
      </c>
      <c r="D80" s="19">
        <v>21.9</v>
      </c>
      <c r="E80" s="19">
        <v>10</v>
      </c>
      <c r="F80" s="20">
        <v>21.5</v>
      </c>
      <c r="G80" s="19">
        <v>1</v>
      </c>
      <c r="H80" s="20">
        <f t="shared" si="57"/>
        <v>0.999999999999997</v>
      </c>
      <c r="I80" s="34">
        <f t="shared" ref="I80" si="59">(H80+H81)/2</f>
        <v>0.999999999999997</v>
      </c>
      <c r="J80" s="31">
        <f>(H80-H81)/I80*100</f>
        <v>0</v>
      </c>
    </row>
    <row r="81" spans="1:10" x14ac:dyDescent="0.2">
      <c r="B81" s="31"/>
      <c r="C81" s="19">
        <v>2.5</v>
      </c>
      <c r="D81" s="19">
        <v>21.9</v>
      </c>
      <c r="E81" s="19">
        <v>10</v>
      </c>
      <c r="F81" s="20">
        <v>21.5</v>
      </c>
      <c r="G81" s="19">
        <v>1</v>
      </c>
      <c r="H81" s="20">
        <f t="shared" si="57"/>
        <v>0.999999999999997</v>
      </c>
      <c r="I81" s="34"/>
      <c r="J81" s="31"/>
    </row>
    <row r="82" spans="1:10" x14ac:dyDescent="0.2">
      <c r="B82" s="36" t="s">
        <v>36</v>
      </c>
      <c r="C82" s="19">
        <v>2.5</v>
      </c>
      <c r="D82" s="19">
        <v>21.9</v>
      </c>
      <c r="E82" s="19">
        <v>10</v>
      </c>
      <c r="F82" s="20">
        <v>10.9</v>
      </c>
      <c r="G82" s="19">
        <v>1</v>
      </c>
      <c r="H82" s="20">
        <f t="shared" ref="H82:H83" si="60">(C82*(D82-F82)*100*G82*1000)/(E82*10*1000)</f>
        <v>27.5</v>
      </c>
      <c r="I82" s="34">
        <f t="shared" ref="I82" si="61">(H82+H83)/2</f>
        <v>27.5</v>
      </c>
      <c r="J82" s="31">
        <f>(H82-H83)/I82*100</f>
        <v>0</v>
      </c>
    </row>
    <row r="83" spans="1:10" x14ac:dyDescent="0.2">
      <c r="B83" s="31"/>
      <c r="C83" s="19">
        <v>2.5</v>
      </c>
      <c r="D83" s="19">
        <v>21.9</v>
      </c>
      <c r="E83" s="19">
        <v>10</v>
      </c>
      <c r="F83" s="20">
        <v>10.9</v>
      </c>
      <c r="G83" s="19">
        <v>1</v>
      </c>
      <c r="H83" s="20">
        <f t="shared" si="60"/>
        <v>27.5</v>
      </c>
      <c r="I83" s="34"/>
      <c r="J83" s="31"/>
    </row>
    <row r="85" spans="1:10" x14ac:dyDescent="0.2">
      <c r="A85" s="14" t="s">
        <v>107</v>
      </c>
      <c r="B85" s="36" t="s">
        <v>108</v>
      </c>
      <c r="C85" s="19">
        <v>2.5</v>
      </c>
      <c r="D85" s="19">
        <v>21.9</v>
      </c>
      <c r="E85" s="19">
        <v>10</v>
      </c>
      <c r="F85" s="20">
        <v>21.2</v>
      </c>
      <c r="G85" s="19">
        <v>1</v>
      </c>
      <c r="H85" s="20">
        <f t="shared" ref="H85:H88" si="62">(C85*(D85-F85)*100*G85*1000)/(E85*10*1000)</f>
        <v>1.75</v>
      </c>
      <c r="I85" s="34">
        <f t="shared" ref="I85" si="63">(H85+H86)/2</f>
        <v>1.75</v>
      </c>
      <c r="J85" s="31">
        <f>(H85-H86)/I85*100</f>
        <v>0</v>
      </c>
    </row>
    <row r="86" spans="1:10" x14ac:dyDescent="0.2">
      <c r="B86" s="31"/>
      <c r="C86" s="19">
        <v>2.5</v>
      </c>
      <c r="D86" s="19">
        <v>21.9</v>
      </c>
      <c r="E86" s="19">
        <v>10</v>
      </c>
      <c r="F86" s="20">
        <v>21.2</v>
      </c>
      <c r="G86" s="19">
        <v>1</v>
      </c>
      <c r="H86" s="20">
        <f t="shared" si="62"/>
        <v>1.75</v>
      </c>
      <c r="I86" s="34"/>
      <c r="J86" s="31"/>
    </row>
    <row r="87" spans="1:10" x14ac:dyDescent="0.2">
      <c r="B87" s="36" t="s">
        <v>109</v>
      </c>
      <c r="C87" s="19">
        <v>2.5</v>
      </c>
      <c r="D87" s="19">
        <v>21.9</v>
      </c>
      <c r="E87" s="19">
        <v>10</v>
      </c>
      <c r="F87" s="20">
        <v>21.4</v>
      </c>
      <c r="G87" s="19">
        <v>1</v>
      </c>
      <c r="H87" s="20">
        <f t="shared" si="62"/>
        <v>1.25</v>
      </c>
      <c r="I87" s="34">
        <f t="shared" ref="I87" si="64">(H87+H88)/2</f>
        <v>1.25</v>
      </c>
      <c r="J87" s="31">
        <f>(H87-H88)/I87*100</f>
        <v>0</v>
      </c>
    </row>
    <row r="88" spans="1:10" x14ac:dyDescent="0.2">
      <c r="B88" s="31"/>
      <c r="C88" s="19">
        <v>2.5</v>
      </c>
      <c r="D88" s="19">
        <v>21.9</v>
      </c>
      <c r="E88" s="19">
        <v>10</v>
      </c>
      <c r="F88" s="20">
        <v>21.4</v>
      </c>
      <c r="G88" s="19">
        <v>1</v>
      </c>
      <c r="H88" s="20">
        <f t="shared" si="62"/>
        <v>1.25</v>
      </c>
      <c r="I88" s="34"/>
      <c r="J88" s="31"/>
    </row>
    <row r="90" spans="1:10" x14ac:dyDescent="0.2">
      <c r="B90" s="36" t="s">
        <v>110</v>
      </c>
      <c r="C90" s="19">
        <v>2.5</v>
      </c>
      <c r="D90" s="19">
        <v>21.9</v>
      </c>
      <c r="E90" s="19">
        <v>10</v>
      </c>
      <c r="F90" s="20">
        <v>7.5</v>
      </c>
      <c r="G90" s="19">
        <v>1</v>
      </c>
      <c r="H90" s="20">
        <f t="shared" ref="H90:H93" si="65">(C90*(D90-F90)*100*G90*1000)/(E90*10*1000)</f>
        <v>36</v>
      </c>
      <c r="I90" s="34">
        <f t="shared" ref="I90" si="66">(H90+H91)/2</f>
        <v>35.8125</v>
      </c>
      <c r="J90" s="31">
        <f>(H90-H91)/I90*100</f>
        <v>1.04712041884819</v>
      </c>
    </row>
    <row r="91" spans="1:10" x14ac:dyDescent="0.2">
      <c r="B91" s="31"/>
      <c r="C91" s="19">
        <v>2.5</v>
      </c>
      <c r="D91" s="19">
        <v>21.9</v>
      </c>
      <c r="E91" s="19">
        <v>10</v>
      </c>
      <c r="F91" s="20">
        <v>7.65</v>
      </c>
      <c r="G91" s="19">
        <v>1</v>
      </c>
      <c r="H91" s="20">
        <f t="shared" si="65"/>
        <v>35.625</v>
      </c>
      <c r="I91" s="34"/>
      <c r="J91" s="31"/>
    </row>
    <row r="92" spans="1:10" x14ac:dyDescent="0.2">
      <c r="B92" s="36" t="s">
        <v>111</v>
      </c>
      <c r="C92" s="19">
        <v>2.5</v>
      </c>
      <c r="D92" s="19">
        <v>21.9</v>
      </c>
      <c r="E92" s="19">
        <v>10</v>
      </c>
      <c r="F92" s="20">
        <v>16.850000000000001</v>
      </c>
      <c r="G92" s="19">
        <v>1</v>
      </c>
      <c r="H92" s="20">
        <f t="shared" si="65"/>
        <v>12.625</v>
      </c>
      <c r="I92" s="34">
        <f t="shared" ref="I92" si="67">(H92+H93)/2</f>
        <v>12.5625</v>
      </c>
      <c r="J92" s="31">
        <f>(H92-H93)/I92*100</f>
        <v>0.99502487562183395</v>
      </c>
    </row>
    <row r="93" spans="1:10" x14ac:dyDescent="0.2">
      <c r="B93" s="31"/>
      <c r="C93" s="19">
        <v>2.5</v>
      </c>
      <c r="D93" s="19">
        <v>21.9</v>
      </c>
      <c r="E93" s="19">
        <v>10</v>
      </c>
      <c r="F93" s="20">
        <v>16.899999999999999</v>
      </c>
      <c r="G93" s="19">
        <v>1</v>
      </c>
      <c r="H93" s="20">
        <f t="shared" si="65"/>
        <v>12.5</v>
      </c>
      <c r="I93" s="34"/>
      <c r="J93" s="31"/>
    </row>
    <row r="94" spans="1:10" x14ac:dyDescent="0.2">
      <c r="B94" s="36" t="s">
        <v>112</v>
      </c>
      <c r="C94" s="19">
        <v>2.5</v>
      </c>
      <c r="D94" s="19">
        <v>21.9</v>
      </c>
      <c r="E94" s="19">
        <v>10</v>
      </c>
      <c r="F94" s="20">
        <v>21</v>
      </c>
      <c r="G94" s="19">
        <v>1</v>
      </c>
      <c r="H94" s="20">
        <f t="shared" ref="H94:H97" si="68">(C94*(D94-F94)*100*G94*1000)/(E94*10*1000)</f>
        <v>2.25</v>
      </c>
      <c r="I94" s="34">
        <f t="shared" ref="I94" si="69">(H94+H95)/2</f>
        <v>2.25</v>
      </c>
      <c r="J94" s="31">
        <f>(H94-H95)/I94*100</f>
        <v>0</v>
      </c>
    </row>
    <row r="95" spans="1:10" x14ac:dyDescent="0.2">
      <c r="B95" s="31"/>
      <c r="C95" s="19">
        <v>2.5</v>
      </c>
      <c r="D95" s="19">
        <v>21.9</v>
      </c>
      <c r="E95" s="19">
        <v>10</v>
      </c>
      <c r="F95" s="20">
        <v>21</v>
      </c>
      <c r="G95" s="19">
        <v>1</v>
      </c>
      <c r="H95" s="20">
        <f t="shared" si="68"/>
        <v>2.25</v>
      </c>
      <c r="I95" s="34"/>
      <c r="J95" s="31"/>
    </row>
    <row r="96" spans="1:10" x14ac:dyDescent="0.2">
      <c r="B96" s="36" t="s">
        <v>113</v>
      </c>
      <c r="C96" s="19">
        <v>2.5</v>
      </c>
      <c r="D96" s="19">
        <v>21.9</v>
      </c>
      <c r="E96" s="19">
        <v>10</v>
      </c>
      <c r="F96" s="20">
        <v>21.2</v>
      </c>
      <c r="G96" s="19">
        <v>1</v>
      </c>
      <c r="H96" s="20">
        <f t="shared" si="68"/>
        <v>1.75</v>
      </c>
      <c r="I96" s="34">
        <f t="shared" ref="I96" si="70">(H96+H97)/2</f>
        <v>1.75</v>
      </c>
      <c r="J96" s="31">
        <f>(H96-H97)/I96*100</f>
        <v>0</v>
      </c>
    </row>
    <row r="97" spans="2:10" x14ac:dyDescent="0.2">
      <c r="B97" s="31"/>
      <c r="C97" s="19">
        <v>2.5</v>
      </c>
      <c r="D97" s="19">
        <v>21.9</v>
      </c>
      <c r="E97" s="19">
        <v>10</v>
      </c>
      <c r="F97" s="20">
        <v>21.2</v>
      </c>
      <c r="G97" s="19">
        <v>1</v>
      </c>
      <c r="H97" s="20">
        <f t="shared" si="68"/>
        <v>1.75</v>
      </c>
      <c r="I97" s="34"/>
      <c r="J97" s="31"/>
    </row>
    <row r="98" spans="2:10" x14ac:dyDescent="0.2">
      <c r="B98" s="36" t="s">
        <v>114</v>
      </c>
      <c r="C98" s="19">
        <v>2.5</v>
      </c>
      <c r="D98" s="19">
        <v>21.9</v>
      </c>
      <c r="E98" s="19">
        <v>10</v>
      </c>
      <c r="F98" s="20">
        <v>20.7</v>
      </c>
      <c r="G98" s="19">
        <v>1</v>
      </c>
      <c r="H98" s="20">
        <f t="shared" ref="H98:H101" si="71">(C98*(D98-F98)*100*G98*1000)/(E98*10*1000)</f>
        <v>3</v>
      </c>
      <c r="I98" s="34">
        <f t="shared" ref="I98" si="72">(H98+H99)/2</f>
        <v>3</v>
      </c>
      <c r="J98" s="31">
        <f>(H98-H99)/I98*100</f>
        <v>0</v>
      </c>
    </row>
    <row r="99" spans="2:10" x14ac:dyDescent="0.2">
      <c r="B99" s="31"/>
      <c r="C99" s="19">
        <v>2.5</v>
      </c>
      <c r="D99" s="19">
        <v>21.9</v>
      </c>
      <c r="E99" s="19">
        <v>10</v>
      </c>
      <c r="F99" s="20">
        <v>20.7</v>
      </c>
      <c r="G99" s="19">
        <v>1</v>
      </c>
      <c r="H99" s="20">
        <f t="shared" si="71"/>
        <v>3</v>
      </c>
      <c r="I99" s="34"/>
      <c r="J99" s="31"/>
    </row>
    <row r="100" spans="2:10" x14ac:dyDescent="0.2">
      <c r="B100" s="36" t="s">
        <v>115</v>
      </c>
      <c r="C100" s="19">
        <v>2.5</v>
      </c>
      <c r="D100" s="19">
        <v>21.9</v>
      </c>
      <c r="E100" s="19">
        <v>10</v>
      </c>
      <c r="F100" s="20">
        <v>20.9</v>
      </c>
      <c r="G100" s="19">
        <v>1</v>
      </c>
      <c r="H100" s="20">
        <f t="shared" si="71"/>
        <v>2.5</v>
      </c>
      <c r="I100" s="34">
        <f t="shared" ref="I100" si="73">(H100+H101)/2</f>
        <v>2.5</v>
      </c>
      <c r="J100" s="31">
        <f>(H100-H101)/I100*100</f>
        <v>0</v>
      </c>
    </row>
    <row r="101" spans="2:10" x14ac:dyDescent="0.2">
      <c r="B101" s="31"/>
      <c r="C101" s="19">
        <v>2.5</v>
      </c>
      <c r="D101" s="19">
        <v>21.9</v>
      </c>
      <c r="E101" s="19">
        <v>10</v>
      </c>
      <c r="F101" s="20">
        <v>20.9</v>
      </c>
      <c r="G101" s="19">
        <v>1</v>
      </c>
      <c r="H101" s="20">
        <f t="shared" si="71"/>
        <v>2.5</v>
      </c>
      <c r="I101" s="34"/>
      <c r="J101" s="31"/>
    </row>
    <row r="102" spans="2:10" x14ac:dyDescent="0.2">
      <c r="B102" s="36" t="s">
        <v>116</v>
      </c>
      <c r="C102" s="19">
        <v>2.5</v>
      </c>
      <c r="D102" s="19">
        <v>21.9</v>
      </c>
      <c r="E102" s="19">
        <v>10</v>
      </c>
      <c r="F102" s="20">
        <v>21.6</v>
      </c>
      <c r="G102" s="19">
        <v>1</v>
      </c>
      <c r="H102" s="20">
        <f t="shared" ref="H102:H103" si="74">(C102*(D102-F102)*100*G102*1000)/(E102*10*1000)</f>
        <v>0.74999999999999301</v>
      </c>
      <c r="I102" s="34">
        <f t="shared" ref="I102" si="75">(H102+H103)/2</f>
        <v>0.74999999999999301</v>
      </c>
      <c r="J102" s="31">
        <f>(H102-H103)/I102*100</f>
        <v>0</v>
      </c>
    </row>
    <row r="103" spans="2:10" x14ac:dyDescent="0.2">
      <c r="B103" s="31"/>
      <c r="C103" s="19">
        <v>2.5</v>
      </c>
      <c r="D103" s="19">
        <v>21.9</v>
      </c>
      <c r="E103" s="19">
        <v>10</v>
      </c>
      <c r="F103" s="20">
        <v>21.6</v>
      </c>
      <c r="G103" s="19">
        <v>1</v>
      </c>
      <c r="H103" s="20">
        <f t="shared" si="74"/>
        <v>0.74999999999999301</v>
      </c>
      <c r="I103" s="34"/>
      <c r="J103" s="31"/>
    </row>
    <row r="104" spans="2:10" x14ac:dyDescent="0.2">
      <c r="B104" s="36" t="s">
        <v>117</v>
      </c>
      <c r="C104" s="19">
        <v>1</v>
      </c>
      <c r="D104" s="19">
        <v>10.8</v>
      </c>
      <c r="E104" s="19">
        <v>10</v>
      </c>
      <c r="F104" s="20">
        <v>9.6999999999999993</v>
      </c>
      <c r="G104" s="19">
        <v>1</v>
      </c>
      <c r="H104" s="20">
        <f t="shared" ref="H104:H109" si="76">(C104*(D104-F104)*100*G104*1000)/(E104*10*1000)</f>
        <v>1.1000000000000001</v>
      </c>
      <c r="I104" s="34">
        <f t="shared" ref="I104" si="77">(H104+H105)/2</f>
        <v>1.1000000000000001</v>
      </c>
      <c r="J104" s="31">
        <f>(H104-H105)/I104*100</f>
        <v>0</v>
      </c>
    </row>
    <row r="105" spans="2:10" x14ac:dyDescent="0.2">
      <c r="B105" s="31"/>
      <c r="C105" s="19">
        <v>1</v>
      </c>
      <c r="D105" s="19">
        <v>10.8</v>
      </c>
      <c r="E105" s="19">
        <v>10</v>
      </c>
      <c r="F105" s="20">
        <v>9.6999999999999993</v>
      </c>
      <c r="G105" s="19">
        <v>1</v>
      </c>
      <c r="H105" s="20">
        <f t="shared" si="76"/>
        <v>1.1000000000000001</v>
      </c>
      <c r="I105" s="34"/>
      <c r="J105" s="31"/>
    </row>
    <row r="106" spans="2:10" x14ac:dyDescent="0.2">
      <c r="B106" s="36" t="s">
        <v>118</v>
      </c>
      <c r="C106" s="19">
        <v>2.5</v>
      </c>
      <c r="D106" s="19">
        <v>20.3</v>
      </c>
      <c r="E106" s="19">
        <v>10</v>
      </c>
      <c r="F106" s="20">
        <v>18.75</v>
      </c>
      <c r="G106" s="19">
        <v>1</v>
      </c>
      <c r="H106" s="20">
        <f t="shared" si="76"/>
        <v>3.875</v>
      </c>
      <c r="I106" s="34">
        <f t="shared" ref="I106" si="78">(H106+H107)/2</f>
        <v>3.875</v>
      </c>
      <c r="J106" s="31">
        <f>(H106-H107)/I106*100</f>
        <v>0</v>
      </c>
    </row>
    <row r="107" spans="2:10" x14ac:dyDescent="0.2">
      <c r="B107" s="31"/>
      <c r="C107" s="19">
        <v>2.5</v>
      </c>
      <c r="D107" s="19">
        <v>20.3</v>
      </c>
      <c r="E107" s="19">
        <v>10</v>
      </c>
      <c r="F107" s="20">
        <v>18.75</v>
      </c>
      <c r="G107" s="19">
        <v>1</v>
      </c>
      <c r="H107" s="20">
        <f t="shared" si="76"/>
        <v>3.875</v>
      </c>
      <c r="I107" s="34"/>
      <c r="J107" s="31"/>
    </row>
    <row r="108" spans="2:10" x14ac:dyDescent="0.2">
      <c r="B108" s="36" t="s">
        <v>119</v>
      </c>
      <c r="C108" s="19">
        <v>2.5</v>
      </c>
      <c r="D108" s="19">
        <v>20.3</v>
      </c>
      <c r="E108" s="19">
        <v>10</v>
      </c>
      <c r="F108" s="20">
        <v>19.399999999999999</v>
      </c>
      <c r="G108" s="19">
        <v>1</v>
      </c>
      <c r="H108" s="20">
        <f t="shared" si="76"/>
        <v>2.2500000000000102</v>
      </c>
      <c r="I108" s="34">
        <f t="shared" ref="I108" si="79">(H108+H109)/2</f>
        <v>2.2500000000000102</v>
      </c>
      <c r="J108" s="31">
        <f>(H108-H109)/I108*100</f>
        <v>0</v>
      </c>
    </row>
    <row r="109" spans="2:10" ht="15.75" customHeight="1" x14ac:dyDescent="0.2">
      <c r="B109" s="31"/>
      <c r="C109" s="19">
        <v>2.5</v>
      </c>
      <c r="D109" s="19">
        <v>20.3</v>
      </c>
      <c r="E109" s="19">
        <v>10</v>
      </c>
      <c r="F109" s="20">
        <v>19.399999999999999</v>
      </c>
      <c r="G109" s="19">
        <v>1</v>
      </c>
      <c r="H109" s="20">
        <f t="shared" si="76"/>
        <v>2.2500000000000102</v>
      </c>
      <c r="I109" s="34"/>
      <c r="J109" s="31"/>
    </row>
    <row r="110" spans="2:10" x14ac:dyDescent="0.2">
      <c r="B110" s="36" t="s">
        <v>120</v>
      </c>
      <c r="C110" s="19">
        <v>1</v>
      </c>
      <c r="D110" s="19">
        <v>11</v>
      </c>
      <c r="E110" s="19">
        <v>10</v>
      </c>
      <c r="F110" s="20">
        <v>9.0500000000000007</v>
      </c>
      <c r="G110" s="19">
        <v>1</v>
      </c>
      <c r="H110" s="20">
        <f t="shared" ref="H110:H115" si="80">(C110*(D110-F110)*100*G110*1000)/(E110*10*1000)</f>
        <v>1.95</v>
      </c>
      <c r="I110" s="34">
        <f t="shared" ref="I110" si="81">(H110+H111)/2</f>
        <v>1.925</v>
      </c>
      <c r="J110" s="31">
        <f>(H110-H111)/I110*100</f>
        <v>2.5974025974025499</v>
      </c>
    </row>
    <row r="111" spans="2:10" x14ac:dyDescent="0.2">
      <c r="B111" s="31"/>
      <c r="C111" s="19">
        <v>1</v>
      </c>
      <c r="D111" s="19">
        <v>11</v>
      </c>
      <c r="E111" s="19">
        <v>10</v>
      </c>
      <c r="F111" s="20">
        <v>9.1</v>
      </c>
      <c r="G111" s="19">
        <v>1</v>
      </c>
      <c r="H111" s="20">
        <f t="shared" si="80"/>
        <v>1.9</v>
      </c>
      <c r="I111" s="34"/>
      <c r="J111" s="31"/>
    </row>
    <row r="112" spans="2:10" x14ac:dyDescent="0.2">
      <c r="B112" s="36" t="s">
        <v>121</v>
      </c>
      <c r="C112" s="19">
        <v>1</v>
      </c>
      <c r="D112" s="19">
        <v>11</v>
      </c>
      <c r="E112" s="19">
        <v>10</v>
      </c>
      <c r="F112" s="20">
        <v>9</v>
      </c>
      <c r="G112" s="19">
        <v>1</v>
      </c>
      <c r="H112" s="20">
        <f t="shared" si="80"/>
        <v>2</v>
      </c>
      <c r="I112" s="34">
        <f t="shared" ref="I112" si="82">(H112+H113)/2</f>
        <v>2</v>
      </c>
      <c r="J112" s="31">
        <f>(H112-H113)/I112*100</f>
        <v>0</v>
      </c>
    </row>
    <row r="113" spans="2:10" x14ac:dyDescent="0.2">
      <c r="B113" s="31"/>
      <c r="C113" s="19">
        <v>1</v>
      </c>
      <c r="D113" s="19">
        <v>11</v>
      </c>
      <c r="E113" s="19">
        <v>10</v>
      </c>
      <c r="F113" s="20">
        <v>9</v>
      </c>
      <c r="G113" s="19">
        <v>1</v>
      </c>
      <c r="H113" s="20">
        <f t="shared" si="80"/>
        <v>2</v>
      </c>
      <c r="I113" s="34"/>
      <c r="J113" s="31"/>
    </row>
    <row r="114" spans="2:10" ht="24" customHeight="1" x14ac:dyDescent="0.2">
      <c r="B114" s="36" t="s">
        <v>122</v>
      </c>
      <c r="C114" s="19">
        <v>2.5</v>
      </c>
      <c r="D114" s="19">
        <v>22.1</v>
      </c>
      <c r="E114" s="19">
        <v>10</v>
      </c>
      <c r="F114" s="20">
        <v>20.8</v>
      </c>
      <c r="G114" s="19">
        <v>1</v>
      </c>
      <c r="H114" s="20">
        <f t="shared" si="80"/>
        <v>3.25</v>
      </c>
      <c r="I114" s="34">
        <f t="shared" ref="I114" si="83">(H114+H115)/2</f>
        <v>3.25</v>
      </c>
      <c r="J114" s="31">
        <f>(H114-H115)/I114*100</f>
        <v>0</v>
      </c>
    </row>
    <row r="115" spans="2:10" x14ac:dyDescent="0.2">
      <c r="B115" s="31"/>
      <c r="C115" s="19">
        <v>2.5</v>
      </c>
      <c r="D115" s="19">
        <v>22.1</v>
      </c>
      <c r="E115" s="19">
        <v>10</v>
      </c>
      <c r="F115" s="20">
        <v>20.8</v>
      </c>
      <c r="G115" s="19">
        <v>1</v>
      </c>
      <c r="H115" s="20">
        <f t="shared" si="80"/>
        <v>3.25</v>
      </c>
      <c r="I115" s="34"/>
      <c r="J115" s="31"/>
    </row>
    <row r="116" spans="2:10" x14ac:dyDescent="0.2">
      <c r="B116" s="36" t="s">
        <v>122</v>
      </c>
      <c r="C116" s="19">
        <v>2.5</v>
      </c>
      <c r="D116" s="19">
        <v>22.1</v>
      </c>
      <c r="E116" s="19">
        <v>10</v>
      </c>
      <c r="F116" s="20">
        <v>20.7</v>
      </c>
      <c r="G116" s="19">
        <v>1</v>
      </c>
      <c r="H116" s="20">
        <f t="shared" ref="H116:H117" si="84">(C116*(D116-F116)*100*G116*1000)/(E116*10*1000)</f>
        <v>3.5000000000000102</v>
      </c>
      <c r="I116" s="34">
        <f t="shared" ref="I116" si="85">(H116+H117)/2</f>
        <v>3.5000000000000102</v>
      </c>
      <c r="J116" s="31">
        <f>(H116-H117)/I116*100</f>
        <v>0</v>
      </c>
    </row>
    <row r="117" spans="2:10" x14ac:dyDescent="0.2">
      <c r="B117" s="31"/>
      <c r="C117" s="19">
        <v>2.5</v>
      </c>
      <c r="D117" s="19">
        <v>22.1</v>
      </c>
      <c r="E117" s="19">
        <v>10</v>
      </c>
      <c r="F117" s="20">
        <v>20.7</v>
      </c>
      <c r="G117" s="19">
        <v>1</v>
      </c>
      <c r="H117" s="20">
        <f t="shared" si="84"/>
        <v>3.5000000000000102</v>
      </c>
      <c r="I117" s="34"/>
      <c r="J117" s="31"/>
    </row>
    <row r="118" spans="2:10" x14ac:dyDescent="0.2">
      <c r="B118" s="36" t="s">
        <v>123</v>
      </c>
      <c r="C118" s="19">
        <v>1</v>
      </c>
      <c r="D118" s="19">
        <v>11</v>
      </c>
      <c r="E118" s="19">
        <v>10</v>
      </c>
      <c r="F118" s="20">
        <v>8.3000000000000007</v>
      </c>
      <c r="G118" s="19">
        <v>1</v>
      </c>
      <c r="H118" s="20">
        <f t="shared" ref="H118:H119" si="86">(C118*(D118-F118)*100*G118*1000)/(E118*10*1000)</f>
        <v>2.7</v>
      </c>
      <c r="I118" s="34">
        <f t="shared" ref="I118" si="87">(H118+H119)/2</f>
        <v>2.7</v>
      </c>
      <c r="J118" s="31">
        <f>(H118-H119)/I118*100</f>
        <v>0</v>
      </c>
    </row>
    <row r="119" spans="2:10" x14ac:dyDescent="0.2">
      <c r="B119" s="31"/>
      <c r="C119" s="19">
        <v>1</v>
      </c>
      <c r="D119" s="19">
        <v>11</v>
      </c>
      <c r="E119" s="19">
        <v>10</v>
      </c>
      <c r="F119" s="20">
        <v>8.3000000000000007</v>
      </c>
      <c r="G119" s="19">
        <v>1</v>
      </c>
      <c r="H119" s="20">
        <f t="shared" si="86"/>
        <v>2.7</v>
      </c>
      <c r="I119" s="34"/>
      <c r="J119" s="31"/>
    </row>
    <row r="120" spans="2:10" x14ac:dyDescent="0.2">
      <c r="B120" s="36" t="s">
        <v>124</v>
      </c>
      <c r="C120" s="19">
        <v>2.5</v>
      </c>
      <c r="D120" s="19">
        <v>22.1</v>
      </c>
      <c r="E120" s="19">
        <v>10</v>
      </c>
      <c r="F120" s="20">
        <v>21.15</v>
      </c>
      <c r="G120" s="19">
        <v>1</v>
      </c>
      <c r="H120" s="20">
        <f t="shared" ref="H120:H125" si="88">(C120*(D120-F120)*100*G120*1000)/(E120*10*1000)</f>
        <v>2.3750000000000102</v>
      </c>
      <c r="I120" s="34">
        <f t="shared" ref="I120" si="89">(H120+H121)/2</f>
        <v>2.3750000000000102</v>
      </c>
      <c r="J120" s="31">
        <f>(H120-H121)/I120*100</f>
        <v>0</v>
      </c>
    </row>
    <row r="121" spans="2:10" x14ac:dyDescent="0.2">
      <c r="B121" s="31"/>
      <c r="C121" s="19">
        <v>2.5</v>
      </c>
      <c r="D121" s="19">
        <v>22.1</v>
      </c>
      <c r="E121" s="19">
        <v>10</v>
      </c>
      <c r="F121" s="20">
        <v>21.15</v>
      </c>
      <c r="G121" s="19">
        <v>1</v>
      </c>
      <c r="H121" s="20">
        <f t="shared" si="88"/>
        <v>2.3750000000000102</v>
      </c>
      <c r="I121" s="34"/>
      <c r="J121" s="31"/>
    </row>
    <row r="122" spans="2:10" x14ac:dyDescent="0.2">
      <c r="B122" s="36" t="s">
        <v>123</v>
      </c>
      <c r="C122" s="19">
        <v>2.5</v>
      </c>
      <c r="D122" s="19">
        <v>22.1</v>
      </c>
      <c r="E122" s="19">
        <v>10</v>
      </c>
      <c r="F122" s="20">
        <v>11.3</v>
      </c>
      <c r="G122" s="19">
        <v>1</v>
      </c>
      <c r="H122" s="20">
        <f t="shared" si="88"/>
        <v>27</v>
      </c>
      <c r="I122" s="34">
        <f t="shared" ref="I122" si="90">(H122+H123)/2</f>
        <v>27</v>
      </c>
      <c r="J122" s="31">
        <f>(H122-H123)/I122*100</f>
        <v>0</v>
      </c>
    </row>
    <row r="123" spans="2:10" x14ac:dyDescent="0.2">
      <c r="B123" s="31"/>
      <c r="C123" s="19">
        <v>2.5</v>
      </c>
      <c r="D123" s="19">
        <v>22.1</v>
      </c>
      <c r="E123" s="19">
        <v>10</v>
      </c>
      <c r="F123" s="20">
        <v>11.3</v>
      </c>
      <c r="G123" s="19">
        <v>1</v>
      </c>
      <c r="H123" s="20">
        <f t="shared" si="88"/>
        <v>27</v>
      </c>
      <c r="I123" s="34"/>
      <c r="J123" s="31"/>
    </row>
    <row r="124" spans="2:10" x14ac:dyDescent="0.2">
      <c r="B124" s="36" t="s">
        <v>125</v>
      </c>
      <c r="C124" s="19">
        <v>2.5</v>
      </c>
      <c r="D124" s="19">
        <v>22.1</v>
      </c>
      <c r="E124" s="19">
        <v>10</v>
      </c>
      <c r="F124" s="20">
        <v>11.55</v>
      </c>
      <c r="G124" s="19">
        <v>1</v>
      </c>
      <c r="H124" s="20">
        <f t="shared" si="88"/>
        <v>26.375</v>
      </c>
      <c r="I124" s="34">
        <f t="shared" ref="I124" si="91">(H124+H125)/2</f>
        <v>26.375</v>
      </c>
      <c r="J124" s="31">
        <f>(H124-H125)/I124*100</f>
        <v>0</v>
      </c>
    </row>
    <row r="125" spans="2:10" x14ac:dyDescent="0.2">
      <c r="B125" s="31"/>
      <c r="C125" s="19">
        <v>2.5</v>
      </c>
      <c r="D125" s="19">
        <v>22.1</v>
      </c>
      <c r="E125" s="19">
        <v>10</v>
      </c>
      <c r="F125" s="20">
        <v>11.55</v>
      </c>
      <c r="G125" s="19">
        <v>1</v>
      </c>
      <c r="H125" s="20">
        <f t="shared" si="88"/>
        <v>26.375</v>
      </c>
      <c r="I125" s="34"/>
      <c r="J125" s="31"/>
    </row>
    <row r="126" spans="2:10" x14ac:dyDescent="0.2">
      <c r="B126" s="36" t="s">
        <v>118</v>
      </c>
      <c r="C126" s="19">
        <v>2.5</v>
      </c>
      <c r="D126" s="19">
        <v>21.7</v>
      </c>
      <c r="E126" s="19">
        <v>10</v>
      </c>
      <c r="F126" s="20">
        <v>20.149999999999999</v>
      </c>
      <c r="G126" s="19">
        <v>1</v>
      </c>
      <c r="H126" s="20">
        <f t="shared" ref="H126:H129" si="92">(C126*(D126-F126)*100*G126*1000)/(E126*10*1000)</f>
        <v>3.875</v>
      </c>
      <c r="I126" s="34">
        <f t="shared" ref="I126" si="93">(H126+H127)/2</f>
        <v>3.875</v>
      </c>
      <c r="J126" s="31">
        <f>(H126-H127)/I126*100</f>
        <v>0</v>
      </c>
    </row>
    <row r="127" spans="2:10" x14ac:dyDescent="0.2">
      <c r="B127" s="31"/>
      <c r="C127" s="19">
        <v>2.5</v>
      </c>
      <c r="D127" s="19">
        <v>21.7</v>
      </c>
      <c r="E127" s="19">
        <v>10</v>
      </c>
      <c r="F127" s="20">
        <v>20.149999999999999</v>
      </c>
      <c r="G127" s="19">
        <v>1</v>
      </c>
      <c r="H127" s="20">
        <f t="shared" si="92"/>
        <v>3.875</v>
      </c>
      <c r="I127" s="34"/>
      <c r="J127" s="31"/>
    </row>
    <row r="128" spans="2:10" x14ac:dyDescent="0.2">
      <c r="B128" s="36" t="s">
        <v>126</v>
      </c>
      <c r="C128" s="19">
        <v>2.5</v>
      </c>
      <c r="D128" s="19">
        <v>21.7</v>
      </c>
      <c r="E128" s="19">
        <v>10</v>
      </c>
      <c r="F128" s="20">
        <v>21.55</v>
      </c>
      <c r="G128" s="19">
        <v>1</v>
      </c>
      <c r="H128" s="20">
        <f t="shared" si="92"/>
        <v>0.374999999999996</v>
      </c>
      <c r="I128" s="34">
        <f t="shared" ref="I128" si="94">(H128+H129)/2</f>
        <v>0.374999999999996</v>
      </c>
      <c r="J128" s="31">
        <f>(H128-H129)/I128*100</f>
        <v>0</v>
      </c>
    </row>
    <row r="129" spans="1:10" x14ac:dyDescent="0.2">
      <c r="B129" s="31"/>
      <c r="C129" s="19">
        <v>2.5</v>
      </c>
      <c r="D129" s="19">
        <v>21.7</v>
      </c>
      <c r="E129" s="19">
        <v>10</v>
      </c>
      <c r="F129" s="20">
        <v>21.55</v>
      </c>
      <c r="G129" s="19">
        <v>1</v>
      </c>
      <c r="H129" s="20">
        <f t="shared" si="92"/>
        <v>0.374999999999996</v>
      </c>
      <c r="I129" s="34"/>
      <c r="J129" s="31"/>
    </row>
    <row r="130" spans="1:10" x14ac:dyDescent="0.2">
      <c r="B130" s="36" t="s">
        <v>127</v>
      </c>
      <c r="C130" s="19">
        <v>2.5</v>
      </c>
      <c r="D130" s="19">
        <v>21.7</v>
      </c>
      <c r="E130" s="19">
        <v>10</v>
      </c>
      <c r="F130" s="20">
        <v>21.6</v>
      </c>
      <c r="G130" s="19">
        <v>1</v>
      </c>
      <c r="H130" s="20">
        <f t="shared" ref="H130:H135" si="95">(C130*(D130-F130)*100*G130*1000)/(E130*10*1000)</f>
        <v>0.249999999999995</v>
      </c>
      <c r="I130" s="34">
        <f t="shared" ref="I130" si="96">(H130+H131)/2</f>
        <v>0.249999999999995</v>
      </c>
      <c r="J130" s="31">
        <f>(H130-H131)/I130*100</f>
        <v>0</v>
      </c>
    </row>
    <row r="131" spans="1:10" x14ac:dyDescent="0.2">
      <c r="B131" s="31"/>
      <c r="C131" s="19">
        <v>2.5</v>
      </c>
      <c r="D131" s="19">
        <v>21.7</v>
      </c>
      <c r="E131" s="19">
        <v>10</v>
      </c>
      <c r="F131" s="20">
        <v>21.6</v>
      </c>
      <c r="G131" s="19">
        <v>1</v>
      </c>
      <c r="H131" s="20">
        <f t="shared" si="95"/>
        <v>0.249999999999995</v>
      </c>
      <c r="I131" s="34"/>
      <c r="J131" s="31"/>
    </row>
    <row r="132" spans="1:10" x14ac:dyDescent="0.2">
      <c r="A132" s="14">
        <v>12.12</v>
      </c>
      <c r="B132" s="36" t="s">
        <v>128</v>
      </c>
      <c r="C132" s="19">
        <v>1</v>
      </c>
      <c r="D132" s="19">
        <v>11.1</v>
      </c>
      <c r="E132" s="19">
        <v>10</v>
      </c>
      <c r="F132" s="20">
        <v>10.9</v>
      </c>
      <c r="G132" s="19">
        <v>1</v>
      </c>
      <c r="H132" s="20">
        <f t="shared" si="95"/>
        <v>0.19999999999999901</v>
      </c>
      <c r="I132" s="34">
        <f t="shared" ref="I132" si="97">(H132+H133)/2</f>
        <v>0.19999999999999901</v>
      </c>
      <c r="J132" s="31">
        <f>(H132-H133)/I132*100</f>
        <v>0</v>
      </c>
    </row>
    <row r="133" spans="1:10" x14ac:dyDescent="0.2">
      <c r="B133" s="31"/>
      <c r="C133" s="19">
        <v>1</v>
      </c>
      <c r="D133" s="19">
        <v>11.1</v>
      </c>
      <c r="E133" s="19">
        <v>10</v>
      </c>
      <c r="F133" s="20">
        <v>10.9</v>
      </c>
      <c r="G133" s="19">
        <v>1</v>
      </c>
      <c r="H133" s="20">
        <f t="shared" si="95"/>
        <v>0.19999999999999901</v>
      </c>
      <c r="I133" s="34"/>
      <c r="J133" s="31"/>
    </row>
    <row r="134" spans="1:10" x14ac:dyDescent="0.2">
      <c r="B134" s="36" t="s">
        <v>129</v>
      </c>
      <c r="C134" s="19">
        <v>1</v>
      </c>
      <c r="D134" s="19">
        <v>11.1</v>
      </c>
      <c r="E134" s="19">
        <v>10</v>
      </c>
      <c r="F134" s="20">
        <v>10.9</v>
      </c>
      <c r="G134" s="19">
        <v>1</v>
      </c>
      <c r="H134" s="20">
        <f t="shared" si="95"/>
        <v>0.19999999999999901</v>
      </c>
      <c r="I134" s="34">
        <f t="shared" ref="I134" si="98">(H134+H135)/2</f>
        <v>0.19999999999999901</v>
      </c>
      <c r="J134" s="31">
        <f>(H134-H135)/I134*100</f>
        <v>0</v>
      </c>
    </row>
    <row r="135" spans="1:10" x14ac:dyDescent="0.2">
      <c r="B135" s="31"/>
      <c r="C135" s="19">
        <v>1</v>
      </c>
      <c r="D135" s="19">
        <v>11.1</v>
      </c>
      <c r="E135" s="19">
        <v>10</v>
      </c>
      <c r="F135" s="20">
        <v>10.9</v>
      </c>
      <c r="G135" s="19">
        <v>1</v>
      </c>
      <c r="H135" s="20">
        <f t="shared" si="95"/>
        <v>0.19999999999999901</v>
      </c>
      <c r="I135" s="34"/>
      <c r="J135" s="31"/>
    </row>
    <row r="136" spans="1:10" x14ac:dyDescent="0.2">
      <c r="B136" s="36" t="s">
        <v>130</v>
      </c>
      <c r="C136" s="19">
        <v>1</v>
      </c>
      <c r="D136" s="19">
        <v>11.1</v>
      </c>
      <c r="E136" s="19">
        <v>10</v>
      </c>
      <c r="F136" s="20">
        <v>11</v>
      </c>
      <c r="G136" s="19">
        <v>1</v>
      </c>
      <c r="H136" s="20">
        <f t="shared" ref="H136:H143" si="99">(C136*(D136-F136)*100*G136*1000)/(E136*10*1000)</f>
        <v>9.9999999999999603E-2</v>
      </c>
      <c r="I136" s="34">
        <f t="shared" ref="I136" si="100">(H136+H137)/2</f>
        <v>9.9999999999999603E-2</v>
      </c>
      <c r="J136" s="31">
        <f>(H136-H137)/I136*100</f>
        <v>0</v>
      </c>
    </row>
    <row r="137" spans="1:10" x14ac:dyDescent="0.2">
      <c r="B137" s="31"/>
      <c r="C137" s="19">
        <v>1</v>
      </c>
      <c r="D137" s="19">
        <v>11.1</v>
      </c>
      <c r="E137" s="19">
        <v>10</v>
      </c>
      <c r="F137" s="20">
        <v>11</v>
      </c>
      <c r="G137" s="19">
        <v>1</v>
      </c>
      <c r="H137" s="20">
        <f t="shared" si="99"/>
        <v>9.9999999999999603E-2</v>
      </c>
      <c r="I137" s="34"/>
      <c r="J137" s="31"/>
    </row>
    <row r="138" spans="1:10" x14ac:dyDescent="0.2">
      <c r="A138" s="14">
        <v>12.12</v>
      </c>
      <c r="B138" s="36" t="s">
        <v>128</v>
      </c>
      <c r="C138" s="19">
        <v>2.5</v>
      </c>
      <c r="D138" s="19">
        <v>21.7</v>
      </c>
      <c r="E138" s="19">
        <v>10</v>
      </c>
      <c r="F138" s="20">
        <v>21.65</v>
      </c>
      <c r="G138" s="19">
        <v>1</v>
      </c>
      <c r="H138" s="20">
        <f t="shared" si="99"/>
        <v>0.125000000000002</v>
      </c>
      <c r="I138" s="34">
        <f t="shared" ref="I138" si="101">(H138+H139)/2</f>
        <v>0.125000000000002</v>
      </c>
      <c r="J138" s="31">
        <f>(H138-H139)/I138*100</f>
        <v>0</v>
      </c>
    </row>
    <row r="139" spans="1:10" x14ac:dyDescent="0.2">
      <c r="B139" s="31"/>
      <c r="C139" s="19">
        <v>2.5</v>
      </c>
      <c r="D139" s="19">
        <v>21.7</v>
      </c>
      <c r="E139" s="19">
        <v>10</v>
      </c>
      <c r="F139" s="20">
        <v>21.65</v>
      </c>
      <c r="G139" s="19">
        <v>1</v>
      </c>
      <c r="H139" s="20">
        <f t="shared" si="99"/>
        <v>0.125000000000002</v>
      </c>
      <c r="I139" s="34"/>
      <c r="J139" s="31"/>
    </row>
    <row r="140" spans="1:10" x14ac:dyDescent="0.2">
      <c r="B140" s="36" t="s">
        <v>129</v>
      </c>
      <c r="C140" s="19">
        <v>2.5</v>
      </c>
      <c r="D140" s="19">
        <v>21.7</v>
      </c>
      <c r="E140" s="19">
        <v>10</v>
      </c>
      <c r="F140" s="20">
        <v>21.65</v>
      </c>
      <c r="G140" s="19">
        <v>1</v>
      </c>
      <c r="H140" s="20">
        <f t="shared" si="99"/>
        <v>0.125000000000002</v>
      </c>
      <c r="I140" s="34">
        <f t="shared" ref="I140" si="102">(H140+H141)/2</f>
        <v>0.125000000000002</v>
      </c>
      <c r="J140" s="31">
        <f>(H140-H141)/I140*100</f>
        <v>0</v>
      </c>
    </row>
    <row r="141" spans="1:10" x14ac:dyDescent="0.2">
      <c r="B141" s="31"/>
      <c r="C141" s="19">
        <v>2.5</v>
      </c>
      <c r="D141" s="19">
        <v>21.7</v>
      </c>
      <c r="E141" s="19">
        <v>10</v>
      </c>
      <c r="F141" s="20">
        <v>21.65</v>
      </c>
      <c r="G141" s="19">
        <v>1</v>
      </c>
      <c r="H141" s="20">
        <f t="shared" si="99"/>
        <v>0.125000000000002</v>
      </c>
      <c r="I141" s="34"/>
      <c r="J141" s="31"/>
    </row>
    <row r="142" spans="1:10" x14ac:dyDescent="0.2">
      <c r="B142" s="36" t="s">
        <v>130</v>
      </c>
      <c r="C142" s="19">
        <v>1</v>
      </c>
      <c r="D142" s="19">
        <v>11</v>
      </c>
      <c r="E142" s="19">
        <v>10</v>
      </c>
      <c r="F142" s="20">
        <v>9.9</v>
      </c>
      <c r="G142" s="19">
        <v>1</v>
      </c>
      <c r="H142" s="20">
        <f t="shared" si="99"/>
        <v>1.1000000000000001</v>
      </c>
      <c r="I142" s="34">
        <f t="shared" ref="I142" si="103">(H142+H143)/2</f>
        <v>1.1000000000000001</v>
      </c>
      <c r="J142" s="31">
        <f>(H142-H143)/I142*100</f>
        <v>0</v>
      </c>
    </row>
    <row r="143" spans="1:10" x14ac:dyDescent="0.2">
      <c r="B143" s="31"/>
      <c r="C143" s="19">
        <v>1</v>
      </c>
      <c r="D143" s="19">
        <v>11</v>
      </c>
      <c r="E143" s="19">
        <v>10</v>
      </c>
      <c r="F143" s="20">
        <v>9.9</v>
      </c>
      <c r="G143" s="19">
        <v>1</v>
      </c>
      <c r="H143" s="20">
        <f t="shared" si="99"/>
        <v>1.1000000000000001</v>
      </c>
      <c r="I143" s="34"/>
      <c r="J143" s="31"/>
    </row>
    <row r="144" spans="1:10" x14ac:dyDescent="0.2">
      <c r="A144" s="14">
        <v>12.15</v>
      </c>
      <c r="B144" s="36" t="s">
        <v>131</v>
      </c>
      <c r="C144" s="19">
        <v>2.5</v>
      </c>
      <c r="D144" s="19">
        <v>21.6</v>
      </c>
      <c r="E144" s="19">
        <v>10</v>
      </c>
      <c r="F144" s="20">
        <v>19.8</v>
      </c>
      <c r="G144" s="19">
        <v>1</v>
      </c>
      <c r="H144" s="20">
        <f t="shared" ref="H144:H145" si="104">(C144*(D144-F144)*100*G144*1000)/(E144*10*1000)</f>
        <v>4.5</v>
      </c>
      <c r="I144" s="34">
        <f t="shared" ref="I144" si="105">(H144+H145)/2</f>
        <v>4.5</v>
      </c>
      <c r="J144" s="31">
        <f>(H144-H145)/I144*100</f>
        <v>0</v>
      </c>
    </row>
    <row r="145" spans="1:10" x14ac:dyDescent="0.2">
      <c r="B145" s="31"/>
      <c r="C145" s="19">
        <v>2.5</v>
      </c>
      <c r="D145" s="19">
        <v>21.6</v>
      </c>
      <c r="E145" s="19">
        <v>10</v>
      </c>
      <c r="F145" s="20">
        <v>19.8</v>
      </c>
      <c r="G145" s="19">
        <v>1</v>
      </c>
      <c r="H145" s="20">
        <f t="shared" si="104"/>
        <v>4.5</v>
      </c>
      <c r="I145" s="34"/>
      <c r="J145" s="31"/>
    </row>
    <row r="146" spans="1:10" x14ac:dyDescent="0.2">
      <c r="B146" s="36" t="s">
        <v>132</v>
      </c>
      <c r="C146" s="19">
        <v>2.5</v>
      </c>
      <c r="D146" s="19">
        <v>21.6</v>
      </c>
      <c r="E146" s="19">
        <v>10</v>
      </c>
      <c r="F146" s="20">
        <v>20.05</v>
      </c>
      <c r="G146" s="19">
        <v>1</v>
      </c>
      <c r="H146" s="20">
        <f t="shared" ref="H146:H149" si="106">(C146*(D146-F146)*100*G146*1000)/(E146*10*1000)</f>
        <v>3.875</v>
      </c>
      <c r="I146" s="34">
        <f t="shared" ref="I146" si="107">(H146+H147)/2</f>
        <v>3.875</v>
      </c>
      <c r="J146" s="31">
        <f>(H146-H147)/I146*100</f>
        <v>0</v>
      </c>
    </row>
    <row r="147" spans="1:10" x14ac:dyDescent="0.2">
      <c r="B147" s="31"/>
      <c r="C147" s="19">
        <v>2.5</v>
      </c>
      <c r="D147" s="19">
        <v>21.6</v>
      </c>
      <c r="E147" s="19">
        <v>10</v>
      </c>
      <c r="F147" s="20">
        <v>20.05</v>
      </c>
      <c r="G147" s="19">
        <v>1</v>
      </c>
      <c r="H147" s="20">
        <f t="shared" si="106"/>
        <v>3.875</v>
      </c>
      <c r="I147" s="34"/>
      <c r="J147" s="31"/>
    </row>
    <row r="148" spans="1:10" ht="39" customHeight="1" x14ac:dyDescent="0.2">
      <c r="B148" s="36" t="s">
        <v>133</v>
      </c>
      <c r="C148" s="19">
        <v>2.5</v>
      </c>
      <c r="D148" s="19">
        <v>21.7</v>
      </c>
      <c r="E148" s="19">
        <v>10</v>
      </c>
      <c r="F148" s="20">
        <v>20.95</v>
      </c>
      <c r="G148" s="19">
        <v>1</v>
      </c>
      <c r="H148" s="20">
        <f t="shared" si="106"/>
        <v>1.875</v>
      </c>
      <c r="I148" s="34">
        <f t="shared" ref="I148" si="108">(H148+H149)/2</f>
        <v>1.875</v>
      </c>
      <c r="J148" s="31">
        <f>(H148-H149)/I148*100</f>
        <v>0</v>
      </c>
    </row>
    <row r="149" spans="1:10" x14ac:dyDescent="0.2">
      <c r="B149" s="31"/>
      <c r="C149" s="19">
        <v>2.5</v>
      </c>
      <c r="D149" s="19">
        <v>21.7</v>
      </c>
      <c r="E149" s="19">
        <v>10</v>
      </c>
      <c r="F149" s="20">
        <v>20.95</v>
      </c>
      <c r="G149" s="19">
        <v>1</v>
      </c>
      <c r="H149" s="20">
        <f t="shared" si="106"/>
        <v>1.875</v>
      </c>
      <c r="I149" s="34"/>
      <c r="J149" s="31"/>
    </row>
    <row r="150" spans="1:10" x14ac:dyDescent="0.2">
      <c r="B150" s="36" t="s">
        <v>134</v>
      </c>
      <c r="C150" s="19">
        <v>2.5</v>
      </c>
      <c r="D150" s="19">
        <v>21.7</v>
      </c>
      <c r="E150" s="19">
        <v>10</v>
      </c>
      <c r="F150" s="20">
        <v>21.25</v>
      </c>
      <c r="G150" s="19">
        <v>1</v>
      </c>
      <c r="H150" s="20">
        <f t="shared" ref="H150:H175" si="109">(C150*(D150-F150)*100*G150*1000)/(E150*10*1000)</f>
        <v>1.125</v>
      </c>
      <c r="I150" s="34">
        <f t="shared" ref="I150" si="110">(H150+H151)/2</f>
        <v>1.125</v>
      </c>
      <c r="J150" s="31">
        <f>(H150-H151)/I150*100</f>
        <v>0</v>
      </c>
    </row>
    <row r="151" spans="1:10" x14ac:dyDescent="0.2">
      <c r="B151" s="31"/>
      <c r="C151" s="19">
        <v>2.5</v>
      </c>
      <c r="D151" s="19">
        <v>21.7</v>
      </c>
      <c r="E151" s="19">
        <v>10</v>
      </c>
      <c r="F151" s="20">
        <v>21.25</v>
      </c>
      <c r="G151" s="19">
        <v>1</v>
      </c>
      <c r="H151" s="20">
        <f t="shared" si="109"/>
        <v>1.125</v>
      </c>
      <c r="I151" s="34"/>
      <c r="J151" s="31"/>
    </row>
    <row r="152" spans="1:10" x14ac:dyDescent="0.2">
      <c r="A152" s="14">
        <v>12.22</v>
      </c>
      <c r="B152" s="36" t="s">
        <v>135</v>
      </c>
      <c r="C152" s="19">
        <v>2.5</v>
      </c>
      <c r="D152" s="19">
        <v>21.6</v>
      </c>
      <c r="E152" s="19">
        <v>10</v>
      </c>
      <c r="F152" s="20">
        <v>19.07</v>
      </c>
      <c r="G152" s="19">
        <v>1</v>
      </c>
      <c r="H152" s="20">
        <f t="shared" si="109"/>
        <v>6.3250000000000002</v>
      </c>
      <c r="I152" s="34">
        <f t="shared" ref="I152" si="111">(H152+H153)/2</f>
        <v>6.2874999999999996</v>
      </c>
      <c r="J152" s="31">
        <f>(H152-H153)/I152*100</f>
        <v>1.1928429423459599</v>
      </c>
    </row>
    <row r="153" spans="1:10" x14ac:dyDescent="0.2">
      <c r="B153" s="31"/>
      <c r="C153" s="19">
        <v>2.5</v>
      </c>
      <c r="D153" s="19">
        <v>21.6</v>
      </c>
      <c r="E153" s="19">
        <v>10</v>
      </c>
      <c r="F153" s="20">
        <v>19.100000000000001</v>
      </c>
      <c r="G153" s="19">
        <v>1</v>
      </c>
      <c r="H153" s="20">
        <f t="shared" si="109"/>
        <v>6.25</v>
      </c>
      <c r="I153" s="34"/>
      <c r="J153" s="31"/>
    </row>
    <row r="154" spans="1:10" x14ac:dyDescent="0.2">
      <c r="B154" s="36" t="s">
        <v>136</v>
      </c>
      <c r="C154" s="19">
        <v>2.5</v>
      </c>
      <c r="D154" s="19">
        <v>21.6</v>
      </c>
      <c r="E154" s="19">
        <v>10</v>
      </c>
      <c r="F154" s="20">
        <v>19.5</v>
      </c>
      <c r="G154" s="19">
        <v>1</v>
      </c>
      <c r="H154" s="20">
        <f t="shared" si="109"/>
        <v>5.25</v>
      </c>
      <c r="I154" s="34">
        <f t="shared" ref="I154" si="112">(H154+H155)/2</f>
        <v>5.25</v>
      </c>
      <c r="J154" s="31">
        <f>(H154-H155)/I154*100</f>
        <v>0</v>
      </c>
    </row>
    <row r="155" spans="1:10" x14ac:dyDescent="0.2">
      <c r="B155" s="31"/>
      <c r="C155" s="19">
        <v>2.5</v>
      </c>
      <c r="D155" s="19">
        <v>21.6</v>
      </c>
      <c r="E155" s="19">
        <v>10</v>
      </c>
      <c r="F155" s="20">
        <v>19.5</v>
      </c>
      <c r="G155" s="19">
        <v>1</v>
      </c>
      <c r="H155" s="20">
        <f t="shared" si="109"/>
        <v>5.25</v>
      </c>
      <c r="I155" s="34"/>
      <c r="J155" s="31"/>
    </row>
    <row r="156" spans="1:10" x14ac:dyDescent="0.2">
      <c r="B156" s="36" t="s">
        <v>137</v>
      </c>
      <c r="C156" s="19">
        <v>2.5</v>
      </c>
      <c r="D156" s="19">
        <v>21.3</v>
      </c>
      <c r="E156" s="19">
        <v>10</v>
      </c>
      <c r="F156" s="20">
        <v>20.100000000000001</v>
      </c>
      <c r="G156" s="19">
        <v>1</v>
      </c>
      <c r="H156" s="20">
        <f t="shared" si="109"/>
        <v>3</v>
      </c>
      <c r="I156" s="34">
        <f t="shared" ref="I156" si="113">(H156+H157)/2</f>
        <v>3</v>
      </c>
      <c r="J156" s="31">
        <f>(H156-H157)/I156*100</f>
        <v>0</v>
      </c>
    </row>
    <row r="157" spans="1:10" x14ac:dyDescent="0.2">
      <c r="B157" s="31"/>
      <c r="C157" s="19">
        <v>2.5</v>
      </c>
      <c r="D157" s="19">
        <v>21.3</v>
      </c>
      <c r="E157" s="19">
        <v>10</v>
      </c>
      <c r="F157" s="20">
        <v>20.100000000000001</v>
      </c>
      <c r="G157" s="19">
        <v>1</v>
      </c>
      <c r="H157" s="20">
        <f t="shared" si="109"/>
        <v>3</v>
      </c>
      <c r="I157" s="34"/>
      <c r="J157" s="31"/>
    </row>
    <row r="158" spans="1:10" x14ac:dyDescent="0.2">
      <c r="B158" s="36" t="s">
        <v>138</v>
      </c>
      <c r="C158" s="19">
        <v>2.5</v>
      </c>
      <c r="D158" s="19">
        <v>21.3</v>
      </c>
      <c r="E158" s="19">
        <v>10</v>
      </c>
      <c r="F158" s="20">
        <v>20.100000000000001</v>
      </c>
      <c r="G158" s="19">
        <v>1</v>
      </c>
      <c r="H158" s="20">
        <f t="shared" si="109"/>
        <v>3</v>
      </c>
      <c r="I158" s="34">
        <f t="shared" ref="I158" si="114">(H158+H159)/2</f>
        <v>3</v>
      </c>
      <c r="J158" s="31">
        <f>(H158-H159)/I158*100</f>
        <v>0</v>
      </c>
    </row>
    <row r="159" spans="1:10" x14ac:dyDescent="0.2">
      <c r="B159" s="31"/>
      <c r="C159" s="19">
        <v>2.5</v>
      </c>
      <c r="D159" s="19">
        <v>21.3</v>
      </c>
      <c r="E159" s="19">
        <v>10</v>
      </c>
      <c r="F159" s="20">
        <v>20.100000000000001</v>
      </c>
      <c r="G159" s="19">
        <v>1</v>
      </c>
      <c r="H159" s="20">
        <f t="shared" si="109"/>
        <v>3</v>
      </c>
      <c r="I159" s="34"/>
      <c r="J159" s="31"/>
    </row>
    <row r="160" spans="1:10" x14ac:dyDescent="0.2">
      <c r="B160" s="36" t="s">
        <v>139</v>
      </c>
      <c r="C160" s="19">
        <v>2.5</v>
      </c>
      <c r="D160" s="19">
        <v>21.9</v>
      </c>
      <c r="E160" s="19">
        <v>10</v>
      </c>
      <c r="F160" s="20">
        <v>20.9</v>
      </c>
      <c r="G160" s="19">
        <v>1</v>
      </c>
      <c r="H160" s="20">
        <f t="shared" si="109"/>
        <v>2.5</v>
      </c>
      <c r="I160" s="34">
        <f t="shared" ref="I160" si="115">(H160+H161)/2</f>
        <v>2.5</v>
      </c>
      <c r="J160" s="31">
        <f>(H160-H161)/I160*100</f>
        <v>0</v>
      </c>
    </row>
    <row r="161" spans="1:10" x14ac:dyDescent="0.2">
      <c r="B161" s="31"/>
      <c r="C161" s="19">
        <v>2.5</v>
      </c>
      <c r="D161" s="19">
        <v>21.9</v>
      </c>
      <c r="E161" s="19">
        <v>10</v>
      </c>
      <c r="F161" s="20">
        <v>20.9</v>
      </c>
      <c r="G161" s="19">
        <v>1</v>
      </c>
      <c r="H161" s="20">
        <f t="shared" si="109"/>
        <v>2.5</v>
      </c>
      <c r="I161" s="34"/>
      <c r="J161" s="31"/>
    </row>
    <row r="162" spans="1:10" x14ac:dyDescent="0.2">
      <c r="B162" s="36" t="s">
        <v>140</v>
      </c>
      <c r="C162" s="19">
        <v>2.5</v>
      </c>
      <c r="D162" s="19">
        <v>21.9</v>
      </c>
      <c r="E162" s="19">
        <v>10</v>
      </c>
      <c r="F162" s="20">
        <v>20.8</v>
      </c>
      <c r="G162" s="19">
        <v>1</v>
      </c>
      <c r="H162" s="20">
        <f t="shared" si="109"/>
        <v>2.7499999999999898</v>
      </c>
      <c r="I162" s="34">
        <f t="shared" ref="I162" si="116">(H162+H163)/2</f>
        <v>2.7499999999999898</v>
      </c>
      <c r="J162" s="31">
        <f>(H162-H163)/I162*100</f>
        <v>0</v>
      </c>
    </row>
    <row r="163" spans="1:10" x14ac:dyDescent="0.2">
      <c r="B163" s="31"/>
      <c r="C163" s="19">
        <v>2.5</v>
      </c>
      <c r="D163" s="19">
        <v>21.9</v>
      </c>
      <c r="E163" s="19">
        <v>10</v>
      </c>
      <c r="F163" s="20">
        <v>20.8</v>
      </c>
      <c r="G163" s="19">
        <v>1</v>
      </c>
      <c r="H163" s="20">
        <f t="shared" si="109"/>
        <v>2.7499999999999898</v>
      </c>
      <c r="I163" s="34"/>
      <c r="J163" s="31"/>
    </row>
    <row r="164" spans="1:10" x14ac:dyDescent="0.2">
      <c r="B164" s="36" t="s">
        <v>141</v>
      </c>
      <c r="C164" s="19">
        <v>2.5</v>
      </c>
      <c r="D164" s="19">
        <v>21.9</v>
      </c>
      <c r="E164" s="19">
        <v>10</v>
      </c>
      <c r="F164" s="20">
        <v>20.5</v>
      </c>
      <c r="G164" s="19">
        <v>1</v>
      </c>
      <c r="H164" s="20">
        <f t="shared" si="109"/>
        <v>3.5</v>
      </c>
      <c r="I164" s="34">
        <f t="shared" ref="I164" si="117">(H164+H165)/2</f>
        <v>3.5</v>
      </c>
      <c r="J164" s="31">
        <f>(H164-H165)/I164*100</f>
        <v>0</v>
      </c>
    </row>
    <row r="165" spans="1:10" x14ac:dyDescent="0.2">
      <c r="B165" s="31"/>
      <c r="C165" s="19">
        <v>2.5</v>
      </c>
      <c r="D165" s="19">
        <v>21.9</v>
      </c>
      <c r="E165" s="19">
        <v>10</v>
      </c>
      <c r="F165" s="20">
        <v>20.5</v>
      </c>
      <c r="G165" s="19">
        <v>1</v>
      </c>
      <c r="H165" s="20">
        <f t="shared" si="109"/>
        <v>3.5</v>
      </c>
      <c r="I165" s="34"/>
      <c r="J165" s="31"/>
    </row>
    <row r="166" spans="1:10" x14ac:dyDescent="0.2">
      <c r="B166" s="36" t="s">
        <v>142</v>
      </c>
      <c r="C166" s="19">
        <v>2.5</v>
      </c>
      <c r="D166" s="19">
        <v>21.9</v>
      </c>
      <c r="E166" s="19">
        <v>10</v>
      </c>
      <c r="F166" s="20">
        <v>20.149999999999999</v>
      </c>
      <c r="G166" s="19">
        <v>1</v>
      </c>
      <c r="H166" s="20">
        <f t="shared" si="109"/>
        <v>4.375</v>
      </c>
      <c r="I166" s="34">
        <f t="shared" ref="I166" si="118">(H166+H167)/2</f>
        <v>4.375</v>
      </c>
      <c r="J166" s="31">
        <f>(H166-H167)/I166*100</f>
        <v>0</v>
      </c>
    </row>
    <row r="167" spans="1:10" x14ac:dyDescent="0.2">
      <c r="B167" s="31"/>
      <c r="C167" s="19">
        <v>2.5</v>
      </c>
      <c r="D167" s="19">
        <v>21.9</v>
      </c>
      <c r="E167" s="19">
        <v>10</v>
      </c>
      <c r="F167" s="20">
        <v>20.149999999999999</v>
      </c>
      <c r="G167" s="19">
        <v>1</v>
      </c>
      <c r="H167" s="20">
        <f t="shared" si="109"/>
        <v>4.375</v>
      </c>
      <c r="I167" s="34"/>
      <c r="J167" s="31"/>
    </row>
    <row r="168" spans="1:10" x14ac:dyDescent="0.2">
      <c r="B168" s="36" t="s">
        <v>143</v>
      </c>
      <c r="C168" s="19">
        <v>2.5</v>
      </c>
      <c r="D168" s="19">
        <v>21.9</v>
      </c>
      <c r="E168" s="19">
        <v>10</v>
      </c>
      <c r="F168" s="20">
        <v>20.7</v>
      </c>
      <c r="G168" s="19">
        <v>1</v>
      </c>
      <c r="H168" s="20">
        <f t="shared" si="109"/>
        <v>3</v>
      </c>
      <c r="I168" s="34">
        <f t="shared" ref="I168" si="119">(H168+H169)/2</f>
        <v>3</v>
      </c>
      <c r="J168" s="31">
        <f>(H168-H169)/I168*100</f>
        <v>0</v>
      </c>
    </row>
    <row r="169" spans="1:10" x14ac:dyDescent="0.2">
      <c r="B169" s="31"/>
      <c r="C169" s="19">
        <v>2.5</v>
      </c>
      <c r="D169" s="19">
        <v>21.9</v>
      </c>
      <c r="E169" s="19">
        <v>10</v>
      </c>
      <c r="F169" s="20">
        <v>20.7</v>
      </c>
      <c r="G169" s="19">
        <v>1</v>
      </c>
      <c r="H169" s="20">
        <f t="shared" si="109"/>
        <v>3</v>
      </c>
      <c r="I169" s="34"/>
      <c r="J169" s="31"/>
    </row>
    <row r="170" spans="1:10" x14ac:dyDescent="0.2">
      <c r="B170" s="36" t="s">
        <v>144</v>
      </c>
      <c r="C170" s="19">
        <v>2.5</v>
      </c>
      <c r="D170" s="19">
        <v>21.9</v>
      </c>
      <c r="E170" s="19">
        <v>10</v>
      </c>
      <c r="F170" s="20">
        <v>20.6</v>
      </c>
      <c r="G170" s="19">
        <v>1</v>
      </c>
      <c r="H170" s="20">
        <f t="shared" si="109"/>
        <v>3.2499999999999898</v>
      </c>
      <c r="I170" s="34">
        <f t="shared" ref="I170" si="120">(H170+H171)/2</f>
        <v>3.2499999999999898</v>
      </c>
      <c r="J170" s="31">
        <f>(H170-H171)/I170*100</f>
        <v>0</v>
      </c>
    </row>
    <row r="171" spans="1:10" x14ac:dyDescent="0.2">
      <c r="B171" s="31"/>
      <c r="C171" s="19">
        <v>2.5</v>
      </c>
      <c r="D171" s="19">
        <v>21.9</v>
      </c>
      <c r="E171" s="19">
        <v>10</v>
      </c>
      <c r="F171" s="20">
        <v>20.6</v>
      </c>
      <c r="G171" s="19">
        <v>1</v>
      </c>
      <c r="H171" s="20">
        <f t="shared" si="109"/>
        <v>3.2499999999999898</v>
      </c>
      <c r="I171" s="34"/>
      <c r="J171" s="31"/>
    </row>
    <row r="172" spans="1:10" x14ac:dyDescent="0.2">
      <c r="B172" s="36" t="s">
        <v>145</v>
      </c>
      <c r="C172" s="19">
        <v>2.5</v>
      </c>
      <c r="D172" s="19">
        <v>21.4</v>
      </c>
      <c r="E172" s="19">
        <v>10</v>
      </c>
      <c r="F172" s="20">
        <v>20.399999999999999</v>
      </c>
      <c r="G172" s="19">
        <v>1</v>
      </c>
      <c r="H172" s="20">
        <f t="shared" si="109"/>
        <v>2.5</v>
      </c>
      <c r="I172" s="34">
        <f t="shared" ref="I172" si="121">(H172+H173)/2</f>
        <v>2.5</v>
      </c>
      <c r="J172" s="31">
        <f>(H172-H173)/I172*100</f>
        <v>0</v>
      </c>
    </row>
    <row r="173" spans="1:10" x14ac:dyDescent="0.2">
      <c r="B173" s="31"/>
      <c r="C173" s="19">
        <v>2.5</v>
      </c>
      <c r="D173" s="19">
        <v>21.4</v>
      </c>
      <c r="E173" s="19">
        <v>10</v>
      </c>
      <c r="F173" s="20">
        <v>20.399999999999999</v>
      </c>
      <c r="G173" s="19">
        <v>1</v>
      </c>
      <c r="H173" s="20">
        <f t="shared" si="109"/>
        <v>2.5</v>
      </c>
      <c r="I173" s="34"/>
      <c r="J173" s="31"/>
    </row>
    <row r="174" spans="1:10" x14ac:dyDescent="0.2">
      <c r="B174" s="36" t="s">
        <v>146</v>
      </c>
      <c r="C174" s="19">
        <v>2.5</v>
      </c>
      <c r="D174" s="19">
        <v>21.4</v>
      </c>
      <c r="E174" s="19">
        <v>10</v>
      </c>
      <c r="F174" s="20">
        <v>21.4</v>
      </c>
      <c r="G174" s="19">
        <v>1</v>
      </c>
      <c r="H174" s="20">
        <f t="shared" si="109"/>
        <v>0</v>
      </c>
      <c r="I174" s="34">
        <f t="shared" ref="I174" si="122">(H174+H175)/2</f>
        <v>0</v>
      </c>
      <c r="J174" s="31" t="e">
        <f>(H174-H175)/I174*100</f>
        <v>#DIV/0!</v>
      </c>
    </row>
    <row r="175" spans="1:10" x14ac:dyDescent="0.2">
      <c r="B175" s="31"/>
      <c r="C175" s="19">
        <v>2.5</v>
      </c>
      <c r="D175" s="19">
        <v>21.4</v>
      </c>
      <c r="E175" s="19">
        <v>10</v>
      </c>
      <c r="F175" s="20">
        <v>21.4</v>
      </c>
      <c r="G175" s="19">
        <v>1</v>
      </c>
      <c r="H175" s="20">
        <f t="shared" si="109"/>
        <v>0</v>
      </c>
      <c r="I175" s="34"/>
      <c r="J175" s="31"/>
    </row>
    <row r="176" spans="1:10" x14ac:dyDescent="0.2">
      <c r="A176" s="14">
        <v>3.23</v>
      </c>
      <c r="B176" s="36" t="s">
        <v>147</v>
      </c>
      <c r="C176" s="19">
        <v>2.5</v>
      </c>
      <c r="D176" s="19">
        <v>21.6</v>
      </c>
      <c r="E176" s="19">
        <v>10</v>
      </c>
      <c r="F176" s="20">
        <v>20.5</v>
      </c>
      <c r="G176" s="19">
        <v>1</v>
      </c>
      <c r="H176" s="20">
        <f t="shared" ref="H176:H179" si="123">(C176*(D176-F176)*100*G176*1000)/(E176*10*1000)</f>
        <v>2.75</v>
      </c>
      <c r="I176" s="34">
        <f t="shared" ref="I176" si="124">(H176+H177)/2</f>
        <v>2.75</v>
      </c>
      <c r="J176" s="31">
        <f>(H176-H177)/I176*100</f>
        <v>0</v>
      </c>
    </row>
    <row r="177" spans="2:10" x14ac:dyDescent="0.2">
      <c r="B177" s="31"/>
      <c r="C177" s="19">
        <v>2.5</v>
      </c>
      <c r="D177" s="19">
        <v>21.6</v>
      </c>
      <c r="E177" s="19">
        <v>10</v>
      </c>
      <c r="F177" s="20">
        <v>20.5</v>
      </c>
      <c r="G177" s="19">
        <v>1</v>
      </c>
      <c r="H177" s="20">
        <f t="shared" si="123"/>
        <v>2.75</v>
      </c>
      <c r="I177" s="34"/>
      <c r="J177" s="31"/>
    </row>
    <row r="178" spans="2:10" x14ac:dyDescent="0.2">
      <c r="B178" s="36" t="s">
        <v>148</v>
      </c>
      <c r="C178" s="19">
        <v>2.5</v>
      </c>
      <c r="D178" s="19">
        <v>21.6</v>
      </c>
      <c r="E178" s="19">
        <v>10</v>
      </c>
      <c r="F178" s="20">
        <v>20.45</v>
      </c>
      <c r="G178" s="19">
        <v>1</v>
      </c>
      <c r="H178" s="20">
        <f t="shared" si="123"/>
        <v>2.8750000000000102</v>
      </c>
      <c r="I178" s="34">
        <f t="shared" ref="I178" si="125">(H178+H179)/2</f>
        <v>2.8750000000000102</v>
      </c>
      <c r="J178" s="31">
        <f>(H178-H179)/I178*100</f>
        <v>0</v>
      </c>
    </row>
    <row r="179" spans="2:10" x14ac:dyDescent="0.2">
      <c r="B179" s="31"/>
      <c r="C179" s="19">
        <v>2.5</v>
      </c>
      <c r="D179" s="19">
        <v>21.6</v>
      </c>
      <c r="E179" s="19">
        <v>10</v>
      </c>
      <c r="F179" s="20">
        <v>20.45</v>
      </c>
      <c r="G179" s="19">
        <v>1</v>
      </c>
      <c r="H179" s="20">
        <f t="shared" si="123"/>
        <v>2.8750000000000102</v>
      </c>
      <c r="I179" s="34"/>
      <c r="J179" s="31"/>
    </row>
  </sheetData>
  <mergeCells count="252">
    <mergeCell ref="B2:B3"/>
    <mergeCell ref="B4:B5"/>
    <mergeCell ref="B6:B7"/>
    <mergeCell ref="B8:B9"/>
    <mergeCell ref="B10:B11"/>
    <mergeCell ref="B12:B13"/>
    <mergeCell ref="B15:B16"/>
    <mergeCell ref="B17:B18"/>
    <mergeCell ref="B19:B20"/>
    <mergeCell ref="B21:B22"/>
    <mergeCell ref="B23:B24"/>
    <mergeCell ref="B26:B27"/>
    <mergeCell ref="B28:B29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6:B57"/>
    <mergeCell ref="B58:B59"/>
    <mergeCell ref="B60:B61"/>
    <mergeCell ref="B62:B63"/>
    <mergeCell ref="B66:B67"/>
    <mergeCell ref="B68:B69"/>
    <mergeCell ref="B71:B72"/>
    <mergeCell ref="B73:B74"/>
    <mergeCell ref="B75:B76"/>
    <mergeCell ref="B78:B79"/>
    <mergeCell ref="B80:B81"/>
    <mergeCell ref="B82:B83"/>
    <mergeCell ref="B85:B86"/>
    <mergeCell ref="B87:B88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I2:I3"/>
    <mergeCell ref="I4:I5"/>
    <mergeCell ref="I6:I7"/>
    <mergeCell ref="I8:I9"/>
    <mergeCell ref="I10:I11"/>
    <mergeCell ref="I12:I13"/>
    <mergeCell ref="I15:I16"/>
    <mergeCell ref="I17:I18"/>
    <mergeCell ref="I19:I20"/>
    <mergeCell ref="I21:I22"/>
    <mergeCell ref="I23:I24"/>
    <mergeCell ref="I26:I27"/>
    <mergeCell ref="I28:I29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6:I57"/>
    <mergeCell ref="I58:I59"/>
    <mergeCell ref="I60:I61"/>
    <mergeCell ref="I62:I63"/>
    <mergeCell ref="I66:I67"/>
    <mergeCell ref="I68:I69"/>
    <mergeCell ref="I71:I72"/>
    <mergeCell ref="I73:I74"/>
    <mergeCell ref="I75:I76"/>
    <mergeCell ref="I78:I79"/>
    <mergeCell ref="I80:I81"/>
    <mergeCell ref="I82:I83"/>
    <mergeCell ref="I85:I86"/>
    <mergeCell ref="I87:I88"/>
    <mergeCell ref="I90:I91"/>
    <mergeCell ref="I92:I93"/>
    <mergeCell ref="I94:I95"/>
    <mergeCell ref="I96:I97"/>
    <mergeCell ref="I98:I99"/>
    <mergeCell ref="I100:I101"/>
    <mergeCell ref="I102:I103"/>
    <mergeCell ref="I104:I105"/>
    <mergeCell ref="I106:I107"/>
    <mergeCell ref="I108:I109"/>
    <mergeCell ref="I110:I111"/>
    <mergeCell ref="I112:I113"/>
    <mergeCell ref="I114:I115"/>
    <mergeCell ref="I116:I117"/>
    <mergeCell ref="I118:I119"/>
    <mergeCell ref="I120:I121"/>
    <mergeCell ref="I122:I123"/>
    <mergeCell ref="I124:I125"/>
    <mergeCell ref="I126:I127"/>
    <mergeCell ref="I128:I129"/>
    <mergeCell ref="I130:I131"/>
    <mergeCell ref="I132:I133"/>
    <mergeCell ref="I134:I135"/>
    <mergeCell ref="I136:I137"/>
    <mergeCell ref="I138:I139"/>
    <mergeCell ref="I140:I141"/>
    <mergeCell ref="I142:I143"/>
    <mergeCell ref="I144:I145"/>
    <mergeCell ref="I146:I147"/>
    <mergeCell ref="I148:I149"/>
    <mergeCell ref="I150:I151"/>
    <mergeCell ref="I152:I153"/>
    <mergeCell ref="I154:I155"/>
    <mergeCell ref="I156:I157"/>
    <mergeCell ref="I158:I159"/>
    <mergeCell ref="I160:I161"/>
    <mergeCell ref="I162:I163"/>
    <mergeCell ref="I164:I165"/>
    <mergeCell ref="I166:I167"/>
    <mergeCell ref="I168:I169"/>
    <mergeCell ref="I170:I171"/>
    <mergeCell ref="I172:I173"/>
    <mergeCell ref="I174:I175"/>
    <mergeCell ref="I176:I177"/>
    <mergeCell ref="I178:I179"/>
    <mergeCell ref="J2:J3"/>
    <mergeCell ref="J4:J5"/>
    <mergeCell ref="J6:J7"/>
    <mergeCell ref="J8:J9"/>
    <mergeCell ref="J10:J11"/>
    <mergeCell ref="J12:J13"/>
    <mergeCell ref="J15:J16"/>
    <mergeCell ref="J17:J18"/>
    <mergeCell ref="J19:J20"/>
    <mergeCell ref="J21:J22"/>
    <mergeCell ref="J23:J24"/>
    <mergeCell ref="J26:J27"/>
    <mergeCell ref="J28:J29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6:J57"/>
    <mergeCell ref="J58:J59"/>
    <mergeCell ref="J60:J61"/>
    <mergeCell ref="J62:J63"/>
    <mergeCell ref="J66:J67"/>
    <mergeCell ref="J68:J69"/>
    <mergeCell ref="J71:J72"/>
    <mergeCell ref="J73:J74"/>
    <mergeCell ref="J75:J76"/>
    <mergeCell ref="J78:J79"/>
    <mergeCell ref="J80:J81"/>
    <mergeCell ref="J82:J83"/>
    <mergeCell ref="J85:J86"/>
    <mergeCell ref="J87:J88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74:J175"/>
    <mergeCell ref="J176:J177"/>
    <mergeCell ref="J178:J179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</mergeCells>
  <phoneticPr fontId="3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74"/>
  <sheetViews>
    <sheetView tabSelected="1" workbookViewId="0">
      <pane ySplit="1" topLeftCell="A69" activePane="bottomLeft" state="frozen"/>
      <selection pane="bottomLeft" activeCell="H75" sqref="H75"/>
    </sheetView>
  </sheetViews>
  <sheetFormatPr defaultColWidth="9" defaultRowHeight="30" customHeight="1" x14ac:dyDescent="0.2"/>
  <cols>
    <col min="1" max="1" width="9" style="4"/>
    <col min="2" max="2" width="12.5" style="5" customWidth="1"/>
    <col min="3" max="3" width="12.125" style="5" customWidth="1"/>
    <col min="4" max="8" width="9" style="5"/>
    <col min="9" max="9" width="9" style="6"/>
    <col min="10" max="10" width="11.75" style="5" customWidth="1"/>
    <col min="11" max="16384" width="9" style="5"/>
  </cols>
  <sheetData>
    <row r="1" spans="1:10" ht="30" customHeight="1" x14ac:dyDescent="0.2">
      <c r="C1" s="5" t="s">
        <v>149</v>
      </c>
      <c r="D1" s="5" t="s">
        <v>150</v>
      </c>
      <c r="E1" s="5" t="s">
        <v>151</v>
      </c>
      <c r="F1" s="7" t="s">
        <v>152</v>
      </c>
      <c r="G1" s="7" t="s">
        <v>153</v>
      </c>
      <c r="H1" s="7" t="s">
        <v>154</v>
      </c>
      <c r="I1" s="12" t="s">
        <v>155</v>
      </c>
      <c r="J1" s="7" t="s">
        <v>156</v>
      </c>
    </row>
    <row r="2" spans="1:10" ht="30" customHeight="1" x14ac:dyDescent="0.2">
      <c r="A2" s="4" t="s">
        <v>157</v>
      </c>
      <c r="B2" s="5" t="s">
        <v>158</v>
      </c>
      <c r="C2" s="5">
        <v>0.99080000000000001</v>
      </c>
      <c r="D2" s="5">
        <v>0.98270000000000002</v>
      </c>
      <c r="E2" s="5">
        <f>(((C2*1000)-(D2*1000))+1000)/1000</f>
        <v>1.0081</v>
      </c>
      <c r="F2" s="5">
        <v>20.9</v>
      </c>
      <c r="G2" s="5">
        <v>2.8</v>
      </c>
      <c r="H2" s="5">
        <v>2.2999999999999998</v>
      </c>
      <c r="I2" s="6">
        <f t="shared" ref="I2:I13" si="0">(G2-H2)*0.95</f>
        <v>0.47499999999999998</v>
      </c>
      <c r="J2" s="5">
        <f t="shared" ref="J2:J11" si="1">F2-H2-I2</f>
        <v>18.125</v>
      </c>
    </row>
    <row r="3" spans="1:10" ht="30" customHeight="1" x14ac:dyDescent="0.2">
      <c r="A3" s="4" t="s">
        <v>159</v>
      </c>
      <c r="B3" s="5" t="s">
        <v>160</v>
      </c>
      <c r="C3" s="5">
        <v>1.018</v>
      </c>
      <c r="D3" s="5">
        <v>0.98970000000000002</v>
      </c>
      <c r="E3" s="5">
        <f>(((C3*1000)-(D3*1000))+1000)/1000</f>
        <v>1.0283</v>
      </c>
      <c r="F3" s="5">
        <v>73.3</v>
      </c>
      <c r="G3" s="5">
        <v>54.3</v>
      </c>
      <c r="H3" s="5">
        <v>53.5</v>
      </c>
      <c r="I3" s="6">
        <f t="shared" si="0"/>
        <v>0.75999999999999701</v>
      </c>
      <c r="J3" s="5">
        <f t="shared" si="1"/>
        <v>19.04</v>
      </c>
    </row>
    <row r="4" spans="1:10" ht="30" customHeight="1" x14ac:dyDescent="0.2">
      <c r="A4" s="4" t="s">
        <v>161</v>
      </c>
      <c r="B4" s="5" t="s">
        <v>162</v>
      </c>
      <c r="C4" s="5">
        <v>0.99029999999999996</v>
      </c>
      <c r="D4" s="5">
        <v>0.98250000000000004</v>
      </c>
      <c r="E4" s="5">
        <f>(((C4*1000)-(D4*1000))+1000)/1000</f>
        <v>1.0078</v>
      </c>
      <c r="F4" s="5">
        <v>20.100000000000001</v>
      </c>
      <c r="G4" s="5">
        <v>2.5</v>
      </c>
      <c r="H4" s="5">
        <v>2.2999999999999998</v>
      </c>
      <c r="I4" s="6">
        <f t="shared" si="0"/>
        <v>0.19</v>
      </c>
      <c r="J4" s="5">
        <f t="shared" si="1"/>
        <v>17.61</v>
      </c>
    </row>
    <row r="5" spans="1:10" ht="30" customHeight="1" x14ac:dyDescent="0.2">
      <c r="A5" s="4" t="s">
        <v>163</v>
      </c>
      <c r="B5" s="5" t="s">
        <v>164</v>
      </c>
      <c r="C5" s="5">
        <v>0.99099999999999999</v>
      </c>
      <c r="D5" s="5">
        <v>0.9829</v>
      </c>
      <c r="E5" s="5">
        <f>(((C5*1000)-(D5*1000))+1000)/1000</f>
        <v>1.0081</v>
      </c>
      <c r="F5" s="5">
        <v>20.9</v>
      </c>
      <c r="G5" s="5">
        <v>2</v>
      </c>
      <c r="H5" s="5">
        <v>1.8</v>
      </c>
      <c r="I5" s="6">
        <f t="shared" si="0"/>
        <v>0.19</v>
      </c>
      <c r="J5" s="5">
        <f t="shared" si="1"/>
        <v>18.91</v>
      </c>
    </row>
    <row r="6" spans="1:10" ht="30" customHeight="1" x14ac:dyDescent="0.2">
      <c r="A6" s="8" t="s">
        <v>165</v>
      </c>
      <c r="B6" s="7" t="s">
        <v>166</v>
      </c>
      <c r="C6" s="5">
        <v>0.98870000000000002</v>
      </c>
      <c r="D6" s="5">
        <v>0.98089999999999999</v>
      </c>
      <c r="E6" s="5">
        <f t="shared" ref="E6:E11" si="2">(((C6*1000)-(D6*1000))+1000)/1000</f>
        <v>1.0078</v>
      </c>
      <c r="F6" s="5">
        <v>20</v>
      </c>
      <c r="G6" s="5">
        <v>5</v>
      </c>
      <c r="H6" s="5">
        <v>4.8</v>
      </c>
      <c r="I6" s="6">
        <f t="shared" si="0"/>
        <v>0.19</v>
      </c>
      <c r="J6" s="5">
        <f t="shared" si="1"/>
        <v>15.01</v>
      </c>
    </row>
    <row r="7" spans="1:10" ht="30" customHeight="1" x14ac:dyDescent="0.2">
      <c r="A7" s="8" t="s">
        <v>167</v>
      </c>
      <c r="B7" s="7" t="s">
        <v>168</v>
      </c>
      <c r="C7" s="5">
        <v>0.98880000000000001</v>
      </c>
      <c r="D7" s="5">
        <v>0.98160000000000003</v>
      </c>
      <c r="E7" s="5">
        <f t="shared" si="2"/>
        <v>1.0072000000000001</v>
      </c>
      <c r="F7" s="5">
        <v>18.5</v>
      </c>
      <c r="G7" s="5">
        <v>4.8</v>
      </c>
      <c r="H7" s="5">
        <v>4.5</v>
      </c>
      <c r="I7" s="6">
        <f t="shared" si="0"/>
        <v>0.28499999999999998</v>
      </c>
      <c r="J7" s="5">
        <f t="shared" si="1"/>
        <v>13.715</v>
      </c>
    </row>
    <row r="8" spans="1:10" ht="30" customHeight="1" x14ac:dyDescent="0.2">
      <c r="A8" s="8" t="s">
        <v>169</v>
      </c>
      <c r="B8" s="7" t="s">
        <v>170</v>
      </c>
      <c r="C8" s="5">
        <v>0.95450000000000002</v>
      </c>
      <c r="D8" s="5">
        <v>0.95050000000000001</v>
      </c>
      <c r="E8" s="5">
        <f t="shared" si="2"/>
        <v>1.004</v>
      </c>
      <c r="F8" s="5">
        <v>10.3</v>
      </c>
      <c r="G8" s="5">
        <v>8.1999999999999993</v>
      </c>
      <c r="H8" s="5">
        <v>7.2</v>
      </c>
      <c r="I8" s="6">
        <f t="shared" si="0"/>
        <v>0.94999999999999896</v>
      </c>
      <c r="J8" s="5">
        <f t="shared" si="1"/>
        <v>2.15</v>
      </c>
    </row>
    <row r="9" spans="1:10" ht="30" customHeight="1" x14ac:dyDescent="0.2">
      <c r="A9" s="8" t="s">
        <v>171</v>
      </c>
      <c r="B9" s="7" t="s">
        <v>172</v>
      </c>
      <c r="C9" s="5">
        <v>1.0046999999999999</v>
      </c>
      <c r="D9" s="5">
        <v>0.98399999999999999</v>
      </c>
      <c r="E9" s="5">
        <f t="shared" si="2"/>
        <v>1.0206999999999999</v>
      </c>
      <c r="F9" s="5">
        <v>53.5</v>
      </c>
      <c r="G9" s="5">
        <v>5.3</v>
      </c>
      <c r="H9" s="5">
        <v>4.3</v>
      </c>
      <c r="I9" s="6">
        <f t="shared" si="0"/>
        <v>0.95</v>
      </c>
      <c r="J9" s="5">
        <f t="shared" si="1"/>
        <v>48.25</v>
      </c>
    </row>
    <row r="10" spans="1:10" ht="30" customHeight="1" x14ac:dyDescent="0.2">
      <c r="A10" s="8" t="s">
        <v>173</v>
      </c>
      <c r="B10" s="7" t="s">
        <v>174</v>
      </c>
      <c r="C10" s="5">
        <v>1.0164</v>
      </c>
      <c r="D10" s="5">
        <v>0.98329999999999995</v>
      </c>
      <c r="E10" s="5">
        <f t="shared" si="2"/>
        <v>1.0330999999999999</v>
      </c>
      <c r="F10" s="5">
        <v>85.8</v>
      </c>
      <c r="G10" s="5">
        <v>58.2</v>
      </c>
      <c r="H10" s="5">
        <v>55.2</v>
      </c>
      <c r="I10" s="6">
        <f t="shared" si="0"/>
        <v>2.85</v>
      </c>
      <c r="J10" s="5">
        <f t="shared" si="1"/>
        <v>27.75</v>
      </c>
    </row>
    <row r="11" spans="1:10" ht="30" customHeight="1" x14ac:dyDescent="0.2">
      <c r="A11" s="8" t="s">
        <v>175</v>
      </c>
      <c r="B11" s="7" t="s">
        <v>176</v>
      </c>
      <c r="C11" s="5">
        <v>1.0382</v>
      </c>
      <c r="D11" s="5">
        <v>0.98750000000000004</v>
      </c>
      <c r="E11" s="5">
        <f t="shared" si="2"/>
        <v>1.0507</v>
      </c>
      <c r="F11" s="5">
        <v>131.30000000000001</v>
      </c>
      <c r="G11" s="5">
        <v>111.1</v>
      </c>
      <c r="H11" s="5">
        <v>98.1</v>
      </c>
      <c r="I11" s="6">
        <f t="shared" si="0"/>
        <v>12.35</v>
      </c>
      <c r="J11" s="5">
        <f t="shared" si="1"/>
        <v>20.85</v>
      </c>
    </row>
    <row r="12" spans="1:10" ht="30" customHeight="1" x14ac:dyDescent="0.2">
      <c r="A12" s="8" t="s">
        <v>177</v>
      </c>
      <c r="B12" s="7" t="s">
        <v>178</v>
      </c>
      <c r="C12" s="5">
        <v>0.99739999999999995</v>
      </c>
      <c r="D12" s="5">
        <v>0.98260000000000003</v>
      </c>
      <c r="E12" s="5">
        <f t="shared" ref="E12:E17" si="3">ROUND((((C12*1000)-(D12*1000))+1000)/1000,4)</f>
        <v>1.0147999999999999</v>
      </c>
      <c r="F12" s="5">
        <v>38.299999999999997</v>
      </c>
      <c r="G12" s="5">
        <v>14.6</v>
      </c>
      <c r="H12" s="5">
        <v>14.5</v>
      </c>
      <c r="I12" s="6">
        <f t="shared" si="0"/>
        <v>9.4999999999999696E-2</v>
      </c>
      <c r="J12" s="11">
        <f t="shared" ref="J12:J18" si="4">ROUND(F12-H12-I12,2)</f>
        <v>23.71</v>
      </c>
    </row>
    <row r="13" spans="1:10" ht="30" customHeight="1" x14ac:dyDescent="0.2">
      <c r="A13" s="4" t="s">
        <v>179</v>
      </c>
      <c r="B13" s="5" t="s">
        <v>180</v>
      </c>
      <c r="C13" s="5">
        <v>1.0199</v>
      </c>
      <c r="D13" s="5">
        <v>0.98450000000000004</v>
      </c>
      <c r="E13" s="5">
        <f t="shared" si="3"/>
        <v>1.0354000000000001</v>
      </c>
      <c r="F13" s="5">
        <v>91.7</v>
      </c>
      <c r="G13" s="5">
        <v>77.5</v>
      </c>
      <c r="H13" s="5">
        <v>77.5</v>
      </c>
      <c r="I13" s="6">
        <f t="shared" si="0"/>
        <v>0</v>
      </c>
      <c r="J13" s="5">
        <f t="shared" si="4"/>
        <v>14.2</v>
      </c>
    </row>
    <row r="14" spans="1:10" ht="30" customHeight="1" x14ac:dyDescent="0.2">
      <c r="A14" s="4" t="s">
        <v>181</v>
      </c>
      <c r="B14" s="5" t="s">
        <v>182</v>
      </c>
      <c r="C14" s="5">
        <v>1.0277000000000001</v>
      </c>
      <c r="D14" s="5">
        <v>0.98870000000000002</v>
      </c>
      <c r="E14" s="5">
        <f t="shared" si="3"/>
        <v>1.0389999999999999</v>
      </c>
      <c r="F14" s="5">
        <v>101.1</v>
      </c>
      <c r="G14" s="5">
        <v>80.7</v>
      </c>
      <c r="H14" s="5">
        <v>80.7</v>
      </c>
      <c r="I14" s="6">
        <f t="shared" ref="I14" si="5">(G14-H14)*0.95</f>
        <v>0</v>
      </c>
      <c r="J14" s="5">
        <f t="shared" si="4"/>
        <v>20.399999999999999</v>
      </c>
    </row>
    <row r="15" spans="1:10" ht="30" customHeight="1" x14ac:dyDescent="0.2">
      <c r="A15" s="4" t="s">
        <v>183</v>
      </c>
      <c r="B15" s="5" t="s">
        <v>182</v>
      </c>
      <c r="C15" s="5">
        <v>0.99199999999999999</v>
      </c>
      <c r="D15" s="5">
        <v>0.99970000000000003</v>
      </c>
      <c r="E15" s="5">
        <f t="shared" si="3"/>
        <v>0.99229999999999996</v>
      </c>
      <c r="F15" s="5">
        <v>0</v>
      </c>
      <c r="G15" s="5">
        <v>1.2</v>
      </c>
      <c r="H15" s="5">
        <v>0</v>
      </c>
      <c r="I15" s="6">
        <f t="shared" ref="I15" si="6">(G15-H15)*0.95</f>
        <v>1.1399999999999999</v>
      </c>
      <c r="J15" s="5">
        <f t="shared" si="4"/>
        <v>-1.1399999999999999</v>
      </c>
    </row>
    <row r="16" spans="1:10" ht="30" customHeight="1" x14ac:dyDescent="0.2">
      <c r="A16" s="4" t="s">
        <v>184</v>
      </c>
      <c r="B16" s="5" t="s">
        <v>185</v>
      </c>
      <c r="C16" s="5">
        <v>1.0004</v>
      </c>
      <c r="D16" s="5">
        <v>0.98180000000000001</v>
      </c>
      <c r="E16" s="5">
        <f t="shared" si="3"/>
        <v>1.0185999999999999</v>
      </c>
      <c r="F16" s="5">
        <v>48.1</v>
      </c>
      <c r="G16" s="5">
        <v>6.5</v>
      </c>
      <c r="H16" s="5">
        <v>5.3</v>
      </c>
      <c r="I16" s="6">
        <f t="shared" ref="I16" si="7">(G16-H16)*0.95</f>
        <v>1.1399999999999999</v>
      </c>
      <c r="J16" s="5">
        <f t="shared" si="4"/>
        <v>41.66</v>
      </c>
    </row>
    <row r="17" spans="1:10" ht="30" customHeight="1" x14ac:dyDescent="0.2">
      <c r="A17" s="4" t="s">
        <v>18</v>
      </c>
      <c r="B17" s="5" t="s">
        <v>186</v>
      </c>
      <c r="C17" s="5">
        <v>1.0274000000000001</v>
      </c>
      <c r="D17" s="5">
        <v>0.94550000000000001</v>
      </c>
      <c r="E17" s="5">
        <f t="shared" si="3"/>
        <v>1.0819000000000001</v>
      </c>
      <c r="F17" s="5">
        <v>213.3</v>
      </c>
      <c r="G17" s="5">
        <v>89.1</v>
      </c>
      <c r="H17" s="5">
        <v>30.1</v>
      </c>
      <c r="I17" s="6">
        <f t="shared" ref="I17:I18" si="8">(G17-H17)*0.95</f>
        <v>56.05</v>
      </c>
      <c r="J17" s="5">
        <f t="shared" si="4"/>
        <v>127.15</v>
      </c>
    </row>
    <row r="18" spans="1:10" ht="30" customHeight="1" x14ac:dyDescent="0.2">
      <c r="A18" s="4" t="s">
        <v>18</v>
      </c>
      <c r="B18" s="5" t="s">
        <v>186</v>
      </c>
      <c r="C18" s="5">
        <v>1.0274000000000001</v>
      </c>
      <c r="D18" s="5">
        <v>0.94550000000000001</v>
      </c>
      <c r="E18" s="5">
        <f t="shared" ref="E18" si="9">ROUND((((C18*1000)-(D18*1000))+1000)/1000,4)</f>
        <v>1.0819000000000001</v>
      </c>
      <c r="F18" s="5">
        <v>213.3</v>
      </c>
      <c r="G18" s="5">
        <v>89.1</v>
      </c>
      <c r="H18" s="5">
        <v>30.1</v>
      </c>
      <c r="I18" s="6">
        <f t="shared" si="8"/>
        <v>56.05</v>
      </c>
      <c r="J18" s="5">
        <f t="shared" si="4"/>
        <v>127.15</v>
      </c>
    </row>
    <row r="19" spans="1:10" ht="30" customHeight="1" x14ac:dyDescent="0.2">
      <c r="A19" s="8" t="s">
        <v>187</v>
      </c>
      <c r="B19" s="7" t="s">
        <v>188</v>
      </c>
      <c r="C19" s="5">
        <v>0.98909999999999998</v>
      </c>
      <c r="D19" s="5">
        <v>0.98129999999999995</v>
      </c>
      <c r="E19" s="5">
        <f t="shared" ref="E19" si="10">ROUND((((C19*1000)-(D19*1000))+1000)/1000,4)</f>
        <v>1.0078</v>
      </c>
      <c r="F19" s="5">
        <v>20.100000000000001</v>
      </c>
      <c r="G19" s="5">
        <v>1.4</v>
      </c>
      <c r="H19" s="5">
        <v>0.5</v>
      </c>
      <c r="I19" s="6">
        <f t="shared" ref="I19:I21" si="11">(G19-H19)*0.95</f>
        <v>0.85499999999999998</v>
      </c>
      <c r="J19" s="5">
        <f t="shared" ref="J19:J20" si="12">ROUND(F19-H19-I19,2)</f>
        <v>18.75</v>
      </c>
    </row>
    <row r="20" spans="1:10" ht="30" customHeight="1" x14ac:dyDescent="0.2">
      <c r="A20" s="8" t="s">
        <v>189</v>
      </c>
      <c r="B20" s="7" t="s">
        <v>190</v>
      </c>
      <c r="C20" s="5">
        <v>0.99819999999999998</v>
      </c>
      <c r="D20" s="5">
        <v>0.98050000000000004</v>
      </c>
      <c r="E20" s="5">
        <f t="shared" ref="E20:E22" si="13">ROUND((((C20*1000)-(D20*1000))+1000)/1000,4)</f>
        <v>1.0177</v>
      </c>
      <c r="F20" s="5">
        <v>45.7</v>
      </c>
      <c r="G20" s="5">
        <v>3.9</v>
      </c>
      <c r="H20" s="5">
        <v>3.3</v>
      </c>
      <c r="I20" s="6">
        <f t="shared" si="11"/>
        <v>0.56999999999999995</v>
      </c>
      <c r="J20" s="5">
        <f t="shared" si="12"/>
        <v>41.83</v>
      </c>
    </row>
    <row r="21" spans="1:10" s="3" customFormat="1" ht="30" customHeight="1" x14ac:dyDescent="0.2">
      <c r="A21" s="9" t="s">
        <v>26</v>
      </c>
      <c r="C21" s="3">
        <v>1.01</v>
      </c>
      <c r="D21" s="3">
        <v>0.99399999999999999</v>
      </c>
      <c r="E21" s="3">
        <f t="shared" si="13"/>
        <v>1.016</v>
      </c>
      <c r="F21" s="3">
        <v>41.3</v>
      </c>
      <c r="G21" s="3">
        <v>26.3</v>
      </c>
      <c r="H21" s="3">
        <v>24.6</v>
      </c>
      <c r="I21" s="13">
        <f t="shared" si="11"/>
        <v>1.615</v>
      </c>
      <c r="J21" s="3">
        <f t="shared" ref="J21:J23" si="14">ROUND(F21-H21-I21,2)</f>
        <v>15.09</v>
      </c>
    </row>
    <row r="22" spans="1:10" ht="30" customHeight="1" x14ac:dyDescent="0.2">
      <c r="A22" s="4" t="s">
        <v>27</v>
      </c>
      <c r="B22" s="7"/>
      <c r="C22" s="5">
        <v>1.0349999999999999</v>
      </c>
      <c r="D22" s="5">
        <v>0.99229999999999996</v>
      </c>
      <c r="E22" s="5">
        <f t="shared" si="13"/>
        <v>1.0427</v>
      </c>
      <c r="F22" s="5">
        <v>110.8</v>
      </c>
      <c r="G22" s="5">
        <v>79.7</v>
      </c>
      <c r="H22" s="5">
        <v>73.400000000000006</v>
      </c>
      <c r="I22" s="6">
        <f t="shared" ref="I22:I23" si="15">(G22-H22)*0.95</f>
        <v>5.9850000000000003</v>
      </c>
      <c r="J22" s="5">
        <f t="shared" si="14"/>
        <v>31.42</v>
      </c>
    </row>
    <row r="23" spans="1:10" ht="30" customHeight="1" x14ac:dyDescent="0.2">
      <c r="A23" s="4" t="s">
        <v>28</v>
      </c>
      <c r="B23" s="7"/>
      <c r="C23" s="5">
        <v>1.032</v>
      </c>
      <c r="D23" s="5">
        <v>0.99219999999999997</v>
      </c>
      <c r="E23" s="5">
        <f t="shared" ref="E23:E24" si="16">ROUND((((C23*1000)-(D23*1000))+1000)/1000,4)</f>
        <v>1.0398000000000001</v>
      </c>
      <c r="F23" s="5">
        <v>103.2</v>
      </c>
      <c r="G23" s="5">
        <v>84.6</v>
      </c>
      <c r="H23" s="5">
        <v>77.8</v>
      </c>
      <c r="I23" s="6">
        <f t="shared" si="15"/>
        <v>6.46</v>
      </c>
      <c r="J23" s="5">
        <f t="shared" si="14"/>
        <v>18.940000000000001</v>
      </c>
    </row>
    <row r="24" spans="1:10" ht="30" customHeight="1" x14ac:dyDescent="0.2">
      <c r="A24" s="4" t="s">
        <v>191</v>
      </c>
      <c r="B24" s="7"/>
      <c r="C24" s="5">
        <v>0.97389999999999999</v>
      </c>
      <c r="D24" s="5">
        <v>0.95079999999999998</v>
      </c>
      <c r="E24" s="5">
        <f t="shared" si="16"/>
        <v>1.0230999999999999</v>
      </c>
      <c r="F24" s="5">
        <v>59.8</v>
      </c>
      <c r="G24" s="5">
        <v>38.299999999999997</v>
      </c>
      <c r="H24" s="5">
        <v>15.7</v>
      </c>
      <c r="I24" s="6">
        <f t="shared" ref="I24:I25" si="17">(G24-H24)*0.95</f>
        <v>21.47</v>
      </c>
      <c r="J24" s="5">
        <f t="shared" ref="J24:J31" si="18">ROUND(F24-H24-I24,2)</f>
        <v>22.63</v>
      </c>
    </row>
    <row r="25" spans="1:10" ht="33.75" customHeight="1" x14ac:dyDescent="0.2">
      <c r="A25" s="4" t="s">
        <v>29</v>
      </c>
      <c r="B25" s="7"/>
      <c r="C25" s="5">
        <v>1.0406</v>
      </c>
      <c r="D25" s="5">
        <v>0.98260000000000003</v>
      </c>
      <c r="E25" s="5">
        <f t="shared" ref="E25:E26" si="19">ROUND((((C25*1000)-(D25*1000))+1000)/1000,4)</f>
        <v>1.0580000000000001</v>
      </c>
      <c r="F25" s="5">
        <v>150.69999999999999</v>
      </c>
      <c r="G25" s="5">
        <v>56.2</v>
      </c>
      <c r="H25" s="5">
        <v>52.6</v>
      </c>
      <c r="I25" s="6">
        <f t="shared" si="17"/>
        <v>3.42</v>
      </c>
      <c r="J25" s="5">
        <f t="shared" si="18"/>
        <v>94.68</v>
      </c>
    </row>
    <row r="26" spans="1:10" ht="30" customHeight="1" x14ac:dyDescent="0.2">
      <c r="A26" s="4" t="s">
        <v>192</v>
      </c>
      <c r="B26" s="7"/>
      <c r="C26" s="5">
        <v>0.9587</v>
      </c>
      <c r="D26" s="5">
        <v>0.95699999999999996</v>
      </c>
      <c r="E26" s="5">
        <f t="shared" si="19"/>
        <v>1.0017</v>
      </c>
      <c r="F26" s="5">
        <v>4.4000000000000004</v>
      </c>
      <c r="G26" s="5">
        <v>3.9</v>
      </c>
      <c r="H26" s="5">
        <v>1.8</v>
      </c>
      <c r="I26" s="6">
        <f t="shared" ref="I26:I27" si="20">(G26-H26)*0.95</f>
        <v>1.9950000000000001</v>
      </c>
      <c r="J26" s="5">
        <f t="shared" si="18"/>
        <v>0.61</v>
      </c>
    </row>
    <row r="27" spans="1:10" ht="30" customHeight="1" x14ac:dyDescent="0.2">
      <c r="A27" s="4" t="s">
        <v>193</v>
      </c>
      <c r="B27" s="7"/>
      <c r="C27" s="5">
        <v>0.96160000000000001</v>
      </c>
      <c r="D27" s="5">
        <v>0.95950000000000002</v>
      </c>
      <c r="E27" s="5">
        <f t="shared" ref="E27" si="21">ROUND((((C27*1000)-(D27*1000))+1000)/1000,4)</f>
        <v>1.0021</v>
      </c>
      <c r="F27" s="5">
        <v>5.4</v>
      </c>
      <c r="G27" s="5">
        <v>5.0999999999999996</v>
      </c>
      <c r="H27" s="5">
        <v>2.2999999999999998</v>
      </c>
      <c r="I27" s="6">
        <f t="shared" si="20"/>
        <v>2.66</v>
      </c>
    </row>
    <row r="28" spans="1:10" ht="30" customHeight="1" x14ac:dyDescent="0.2">
      <c r="J28" s="5">
        <f t="shared" si="18"/>
        <v>0</v>
      </c>
    </row>
    <row r="29" spans="1:10" ht="30" customHeight="1" x14ac:dyDescent="0.2">
      <c r="A29" s="4" t="s">
        <v>31</v>
      </c>
      <c r="B29" s="7"/>
      <c r="C29" s="5">
        <v>1.0209999999999999</v>
      </c>
      <c r="D29" s="5">
        <v>0.98240000000000005</v>
      </c>
      <c r="E29" s="5">
        <f t="shared" ref="E29:E31" si="22">ROUND((((C29*1000)-(D29*1000))+1000)/1000,4)</f>
        <v>1.0386</v>
      </c>
      <c r="F29" s="5">
        <v>100.1</v>
      </c>
      <c r="G29" s="5">
        <v>81.7</v>
      </c>
      <c r="H29" s="5">
        <v>77.099999999999994</v>
      </c>
      <c r="I29" s="6">
        <f>(G29-H29)*0.95</f>
        <v>4.3700000000000099</v>
      </c>
      <c r="J29" s="5">
        <f t="shared" si="18"/>
        <v>18.63</v>
      </c>
    </row>
    <row r="30" spans="1:10" ht="30" customHeight="1" x14ac:dyDescent="0.2">
      <c r="A30" s="4" t="s">
        <v>194</v>
      </c>
      <c r="B30" s="7"/>
      <c r="C30" s="5">
        <v>0.98799999999999999</v>
      </c>
      <c r="D30" s="5">
        <v>0.98050000000000004</v>
      </c>
      <c r="E30" s="5">
        <f t="shared" si="22"/>
        <v>1.0075000000000001</v>
      </c>
      <c r="F30" s="5">
        <v>19.3</v>
      </c>
      <c r="G30" s="5">
        <v>3.9</v>
      </c>
      <c r="H30" s="5">
        <v>0.6</v>
      </c>
      <c r="I30" s="6">
        <f t="shared" ref="I30:I31" si="23">(G30-H30)*0.95</f>
        <v>3.1349999999999998</v>
      </c>
      <c r="J30" s="5">
        <f t="shared" si="18"/>
        <v>15.57</v>
      </c>
    </row>
    <row r="31" spans="1:10" ht="30" customHeight="1" x14ac:dyDescent="0.2">
      <c r="A31" s="4" t="s">
        <v>32</v>
      </c>
      <c r="B31" s="7"/>
      <c r="C31" s="5">
        <v>1.04</v>
      </c>
      <c r="D31" s="5">
        <v>0.98599999999999999</v>
      </c>
      <c r="E31" s="5">
        <f t="shared" si="22"/>
        <v>1.054</v>
      </c>
      <c r="F31" s="5">
        <v>137.6</v>
      </c>
      <c r="G31" s="5">
        <v>121.7</v>
      </c>
      <c r="H31" s="5">
        <v>109.5</v>
      </c>
      <c r="I31" s="6">
        <f t="shared" si="23"/>
        <v>11.59</v>
      </c>
      <c r="J31" s="5">
        <f t="shared" si="18"/>
        <v>16.510000000000002</v>
      </c>
    </row>
    <row r="32" spans="1:10" ht="30" customHeight="1" x14ac:dyDescent="0.2">
      <c r="A32" s="4" t="s">
        <v>195</v>
      </c>
      <c r="B32" s="7"/>
      <c r="C32" s="5">
        <v>0.996</v>
      </c>
      <c r="D32" s="5">
        <v>0.9849</v>
      </c>
      <c r="E32" s="5">
        <f t="shared" ref="E32:E33" si="24">ROUND((((C32*1000)-(D32*1000))+1000)/1000,4)</f>
        <v>1.0111000000000001</v>
      </c>
      <c r="F32" s="5">
        <v>28.7</v>
      </c>
      <c r="G32" s="5">
        <v>8.1</v>
      </c>
      <c r="H32" s="5">
        <v>8</v>
      </c>
      <c r="I32" s="6">
        <f t="shared" ref="I32" si="25">(G32-H32)*0.95</f>
        <v>9.4999999999999696E-2</v>
      </c>
      <c r="J32" s="5">
        <f t="shared" ref="J32:J33" si="26">ROUND(F32-H32-I32,2)</f>
        <v>20.61</v>
      </c>
    </row>
    <row r="33" spans="1:10" ht="30" customHeight="1" x14ac:dyDescent="0.2">
      <c r="A33" s="4" t="s">
        <v>196</v>
      </c>
      <c r="B33" s="7"/>
      <c r="C33" s="5">
        <v>0.99570000000000003</v>
      </c>
      <c r="D33" s="5">
        <v>0.9849</v>
      </c>
      <c r="E33" s="5">
        <f t="shared" si="24"/>
        <v>1.0107999999999999</v>
      </c>
      <c r="F33" s="5">
        <v>27.9</v>
      </c>
      <c r="G33" s="5">
        <v>5.2</v>
      </c>
      <c r="H33" s="5">
        <v>4.5999999999999996</v>
      </c>
      <c r="I33" s="6">
        <f t="shared" ref="I33:I40" si="27">(G33-H33)*0.95</f>
        <v>0.57000000000000095</v>
      </c>
      <c r="J33" s="5">
        <f t="shared" si="26"/>
        <v>22.73</v>
      </c>
    </row>
    <row r="34" spans="1:10" ht="30" customHeight="1" x14ac:dyDescent="0.2">
      <c r="A34" s="4" t="s">
        <v>34</v>
      </c>
      <c r="B34" s="7"/>
      <c r="C34" s="5">
        <v>0.99319999999999997</v>
      </c>
      <c r="D34" s="5">
        <v>0.97850000000000004</v>
      </c>
      <c r="E34" s="5">
        <f t="shared" ref="E34" si="28">ROUND((((C34*1000)-(D34*1000))+1000)/1000,4)</f>
        <v>1.0146999999999999</v>
      </c>
      <c r="F34" s="5">
        <v>38</v>
      </c>
      <c r="G34" s="5">
        <v>1.8</v>
      </c>
      <c r="H34" s="5">
        <v>1</v>
      </c>
      <c r="I34" s="6">
        <f t="shared" si="27"/>
        <v>0.76</v>
      </c>
      <c r="J34" s="5">
        <f t="shared" ref="J34" si="29">ROUND(F34-H34-I34,2)</f>
        <v>36.24</v>
      </c>
    </row>
    <row r="35" spans="1:10" ht="30" customHeight="1" x14ac:dyDescent="0.2">
      <c r="A35" s="4" t="s">
        <v>35</v>
      </c>
      <c r="B35" s="7"/>
      <c r="C35" s="5">
        <v>0.99319999999999997</v>
      </c>
      <c r="D35" s="5">
        <v>0.97850000000000004</v>
      </c>
      <c r="E35" s="5">
        <f t="shared" ref="E35" si="30">ROUND((((C35*1000)-(D35*1000))+1000)/1000,4)</f>
        <v>1.0146999999999999</v>
      </c>
      <c r="F35" s="5">
        <v>38</v>
      </c>
      <c r="G35" s="5">
        <v>1.8</v>
      </c>
      <c r="H35" s="5">
        <v>1</v>
      </c>
      <c r="I35" s="6">
        <f t="shared" si="27"/>
        <v>0.76</v>
      </c>
      <c r="J35" s="5">
        <f t="shared" ref="J35" si="31">ROUND(F35-H35-I35,2)</f>
        <v>36.24</v>
      </c>
    </row>
    <row r="36" spans="1:10" ht="30" customHeight="1" x14ac:dyDescent="0.2">
      <c r="A36" s="4" t="s">
        <v>197</v>
      </c>
      <c r="B36" s="7"/>
      <c r="C36" s="5">
        <v>1.0044999999999999</v>
      </c>
      <c r="D36" s="5">
        <v>0.9889</v>
      </c>
      <c r="E36" s="5">
        <f t="shared" ref="E36" si="32">ROUND((((C36*1000)-(D36*1000))+1000)/1000,4)</f>
        <v>1.0156000000000001</v>
      </c>
      <c r="F36" s="5">
        <v>40.4</v>
      </c>
      <c r="G36" s="5">
        <v>1.8</v>
      </c>
      <c r="H36" s="5">
        <v>1.3</v>
      </c>
      <c r="I36" s="6">
        <f t="shared" si="27"/>
        <v>0.47499999999999998</v>
      </c>
      <c r="J36" s="5">
        <f t="shared" ref="J36" si="33">F36-H36-I36</f>
        <v>38.625</v>
      </c>
    </row>
    <row r="37" spans="1:10" ht="30" customHeight="1" x14ac:dyDescent="0.2">
      <c r="A37" s="4" t="s">
        <v>198</v>
      </c>
      <c r="B37" s="7"/>
      <c r="C37" s="5">
        <v>0.97119999999999995</v>
      </c>
      <c r="D37" s="5">
        <v>0.9486</v>
      </c>
      <c r="E37" s="5">
        <f t="shared" ref="E37" si="34">ROUND((((C37*1000)-(D37*1000))+1000)/1000,4)</f>
        <v>1.0226</v>
      </c>
      <c r="F37" s="5">
        <v>58.5</v>
      </c>
      <c r="G37" s="5">
        <v>36</v>
      </c>
      <c r="H37" s="5">
        <v>13</v>
      </c>
      <c r="I37" s="6">
        <f t="shared" si="27"/>
        <v>21.85</v>
      </c>
      <c r="J37" s="5">
        <f t="shared" ref="J37" si="35">F37-H37-I37</f>
        <v>23.65</v>
      </c>
    </row>
    <row r="38" spans="1:10" ht="30" customHeight="1" x14ac:dyDescent="0.2">
      <c r="A38" s="4" t="s">
        <v>37</v>
      </c>
      <c r="B38" s="7"/>
      <c r="C38" s="5">
        <v>1.0008999999999999</v>
      </c>
      <c r="D38" s="5">
        <v>0.97899999999999998</v>
      </c>
      <c r="E38" s="5">
        <f t="shared" ref="E38" si="36">ROUND((((C38*1000)-(D38*1000))+1000)/1000,4)</f>
        <v>1.0219</v>
      </c>
      <c r="F38" s="5">
        <v>56.6</v>
      </c>
      <c r="G38" s="5">
        <v>33.299999999999997</v>
      </c>
      <c r="H38" s="5">
        <v>33.200000000000003</v>
      </c>
      <c r="I38" s="6">
        <f t="shared" si="27"/>
        <v>9.4999999999994603E-2</v>
      </c>
      <c r="J38" s="11">
        <f t="shared" ref="J38" si="37">F38-H38-I38</f>
        <v>23.305</v>
      </c>
    </row>
    <row r="39" spans="1:10" ht="30" customHeight="1" x14ac:dyDescent="0.2">
      <c r="A39" s="4" t="s">
        <v>199</v>
      </c>
      <c r="B39" s="7"/>
      <c r="C39" s="5">
        <v>0.99139999999999995</v>
      </c>
      <c r="D39" s="5">
        <v>0.98140000000000005</v>
      </c>
      <c r="E39" s="5">
        <f t="shared" ref="E39" si="38">ROUND((((C39*1000)-(D39*1000))+1000)/1000,4)</f>
        <v>1.01</v>
      </c>
      <c r="F39" s="5">
        <v>25.8</v>
      </c>
      <c r="G39" s="5">
        <v>2.2999999999999998</v>
      </c>
      <c r="H39" s="5">
        <v>1.8</v>
      </c>
      <c r="I39" s="6">
        <f t="shared" si="27"/>
        <v>0.47499999999999998</v>
      </c>
      <c r="J39" s="11">
        <f t="shared" ref="J39" si="39">F39-H39-I39</f>
        <v>23.524999999999999</v>
      </c>
    </row>
    <row r="40" spans="1:10" ht="30" customHeight="1" x14ac:dyDescent="0.2">
      <c r="A40" s="4" t="s">
        <v>38</v>
      </c>
      <c r="B40" s="7"/>
      <c r="C40" s="5">
        <v>1.0728</v>
      </c>
      <c r="D40" s="5">
        <v>0.98380000000000001</v>
      </c>
      <c r="E40" s="5">
        <f t="shared" ref="E40" si="40">ROUND((((C40*1000)-(D40*1000))+1000)/1000,4)</f>
        <v>1.089</v>
      </c>
      <c r="F40" s="5">
        <v>234.1</v>
      </c>
      <c r="G40" s="5">
        <v>195.5</v>
      </c>
      <c r="H40" s="5">
        <v>37.5</v>
      </c>
      <c r="I40" s="6">
        <f t="shared" si="27"/>
        <v>150.1</v>
      </c>
      <c r="J40" s="11">
        <f t="shared" ref="J40:J41" si="41">F40-H40-I40</f>
        <v>46.5</v>
      </c>
    </row>
    <row r="41" spans="1:10" ht="30" customHeight="1" x14ac:dyDescent="0.2">
      <c r="A41" s="4" t="s">
        <v>42</v>
      </c>
      <c r="B41" s="7"/>
      <c r="C41" s="5">
        <v>1.012</v>
      </c>
      <c r="D41" s="5">
        <v>0.99370000000000003</v>
      </c>
      <c r="E41" s="5">
        <f t="shared" ref="E41" si="42">ROUND((((C41*1000)-(D41*1000))+1000)/1000,4)</f>
        <v>1.0183</v>
      </c>
      <c r="F41" s="5">
        <v>47.3</v>
      </c>
      <c r="G41" s="5">
        <v>44</v>
      </c>
      <c r="H41" s="5">
        <v>43.3</v>
      </c>
      <c r="I41" s="6">
        <f t="shared" ref="I41" si="43">(G41-H41)*0.95</f>
        <v>0.66500000000000303</v>
      </c>
      <c r="J41" s="11">
        <f t="shared" si="41"/>
        <v>3.335</v>
      </c>
    </row>
    <row r="42" spans="1:10" ht="30" customHeight="1" x14ac:dyDescent="0.2">
      <c r="A42" s="4" t="s">
        <v>44</v>
      </c>
      <c r="B42" s="7"/>
      <c r="C42" s="5">
        <v>0.99670000000000003</v>
      </c>
      <c r="D42" s="5">
        <v>0.98070000000000002</v>
      </c>
      <c r="E42" s="5">
        <f t="shared" ref="E42" si="44">ROUND((((C42*1000)-(D42*1000))+1000)/1000,4)</f>
        <v>1.016</v>
      </c>
      <c r="F42" s="5">
        <v>41.3</v>
      </c>
      <c r="G42" s="5">
        <v>23</v>
      </c>
      <c r="H42" s="5">
        <v>22.8</v>
      </c>
      <c r="I42" s="6">
        <f t="shared" ref="I42" si="45">(G42-H42)*0.95</f>
        <v>0.189999999999999</v>
      </c>
      <c r="J42" s="11">
        <f t="shared" ref="J42" si="46">F42-H42-I42</f>
        <v>18.309999999999999</v>
      </c>
    </row>
    <row r="43" spans="1:10" ht="30" customHeight="1" x14ac:dyDescent="0.2">
      <c r="A43" s="4" t="s">
        <v>44</v>
      </c>
      <c r="B43" s="7"/>
      <c r="C43" s="5">
        <v>1.0225</v>
      </c>
      <c r="D43" s="5">
        <v>0.99739999999999995</v>
      </c>
      <c r="E43" s="5">
        <f t="shared" ref="E43" si="47">ROUND((((C43*1000)-(D43*1000))+1000)/1000,4)</f>
        <v>1.0250999999999999</v>
      </c>
      <c r="F43" s="5">
        <v>65</v>
      </c>
      <c r="G43" s="5">
        <v>63.3</v>
      </c>
      <c r="H43" s="5">
        <v>60.2</v>
      </c>
      <c r="I43" s="6">
        <f t="shared" ref="I43" si="48">(G43-H43)*0.95</f>
        <v>2.9449999999999901</v>
      </c>
      <c r="J43" s="11">
        <f t="shared" ref="J43" si="49">F43-H43-I43</f>
        <v>1.855</v>
      </c>
    </row>
    <row r="44" spans="1:10" ht="30" customHeight="1" x14ac:dyDescent="0.2">
      <c r="A44" s="4" t="s">
        <v>200</v>
      </c>
      <c r="B44" s="7"/>
      <c r="C44" s="5">
        <v>0.99139999999999995</v>
      </c>
      <c r="D44" s="5">
        <v>0.98180000000000001</v>
      </c>
      <c r="E44" s="5">
        <f t="shared" ref="E44" si="50">ROUND((((C44*1000)-(D44*1000))+1000)/1000,4)</f>
        <v>1.0096000000000001</v>
      </c>
      <c r="F44" s="5">
        <v>24.8</v>
      </c>
      <c r="G44" s="5">
        <v>3</v>
      </c>
      <c r="H44" s="5">
        <v>2.5</v>
      </c>
      <c r="I44" s="6">
        <f t="shared" ref="I44" si="51">(G44-H44)*0.95</f>
        <v>0.47499999999999998</v>
      </c>
      <c r="J44" s="11">
        <f t="shared" ref="J44" si="52">F44-H44-I44</f>
        <v>21.824999999999999</v>
      </c>
    </row>
    <row r="45" spans="1:10" ht="30" customHeight="1" x14ac:dyDescent="0.2">
      <c r="A45" s="4" t="s">
        <v>49</v>
      </c>
      <c r="B45" s="7"/>
      <c r="C45" s="5">
        <v>1.0672999999999999</v>
      </c>
      <c r="D45" s="5">
        <v>0.9859</v>
      </c>
      <c r="E45" s="5">
        <f t="shared" ref="E45:E46" si="53">ROUND((((C45*1000)-(D45*1000))+1000)/1000,4)</f>
        <v>1.0813999999999999</v>
      </c>
      <c r="F45" s="5">
        <v>211.8</v>
      </c>
      <c r="G45" s="5">
        <v>167.7</v>
      </c>
      <c r="H45" s="5">
        <v>167.1</v>
      </c>
      <c r="I45" s="6">
        <f t="shared" ref="I45:I46" si="54">(G45-H45)*0.95</f>
        <v>0.56999999999999496</v>
      </c>
      <c r="J45" s="11">
        <f t="shared" ref="J45:J46" si="55">F45-H45-I45</f>
        <v>44.13</v>
      </c>
    </row>
    <row r="46" spans="1:10" ht="30" customHeight="1" x14ac:dyDescent="0.2">
      <c r="A46" s="36" t="s">
        <v>201</v>
      </c>
      <c r="C46" s="5">
        <v>0.99299999999999999</v>
      </c>
      <c r="D46" s="5">
        <v>0.98029999999999995</v>
      </c>
      <c r="E46" s="5">
        <f t="shared" si="53"/>
        <v>1.0126999999999999</v>
      </c>
      <c r="F46" s="5">
        <v>32.799999999999997</v>
      </c>
      <c r="G46" s="5">
        <v>3.9</v>
      </c>
      <c r="H46" s="5">
        <v>2.2999999999999998</v>
      </c>
      <c r="I46" s="6">
        <f t="shared" si="54"/>
        <v>1.52</v>
      </c>
      <c r="J46" s="6">
        <f t="shared" si="55"/>
        <v>28.98</v>
      </c>
    </row>
    <row r="47" spans="1:10" ht="30" customHeight="1" x14ac:dyDescent="0.2">
      <c r="A47" s="31"/>
    </row>
    <row r="48" spans="1:10" ht="30" customHeight="1" x14ac:dyDescent="0.2">
      <c r="A48" s="4" t="s">
        <v>202</v>
      </c>
      <c r="B48" s="7"/>
      <c r="C48" s="5">
        <v>0.99199999999999999</v>
      </c>
      <c r="D48" s="5">
        <v>0.98050000000000004</v>
      </c>
      <c r="E48" s="5">
        <f t="shared" ref="E48:E49" si="56">ROUND((((C48*1000)-(D48*1000))+1000)/1000,4)</f>
        <v>1.0115000000000001</v>
      </c>
      <c r="F48" s="5">
        <v>29.7</v>
      </c>
      <c r="G48" s="5">
        <v>6.2</v>
      </c>
      <c r="H48" s="5">
        <v>5.2</v>
      </c>
      <c r="I48" s="6">
        <f t="shared" ref="I48" si="57">(G48-H48)*0.95</f>
        <v>0.95</v>
      </c>
      <c r="J48" s="11">
        <f t="shared" ref="J48" si="58">F48-H48-I48</f>
        <v>23.55</v>
      </c>
    </row>
    <row r="49" spans="1:10" ht="30" customHeight="1" x14ac:dyDescent="0.2">
      <c r="A49" s="4" t="s">
        <v>51</v>
      </c>
      <c r="B49" s="7"/>
      <c r="C49" s="5">
        <v>0.96779999999999999</v>
      </c>
      <c r="D49" s="5">
        <v>0.94120000000000004</v>
      </c>
      <c r="E49" s="5">
        <f t="shared" si="56"/>
        <v>1.0266</v>
      </c>
      <c r="F49" s="5">
        <v>42.9</v>
      </c>
      <c r="G49" s="5">
        <v>52.4</v>
      </c>
      <c r="H49" s="5">
        <v>40.6</v>
      </c>
      <c r="I49" s="6">
        <f t="shared" ref="I49" si="59">(G49-H49)*0.95</f>
        <v>11.21</v>
      </c>
      <c r="J49" s="11">
        <f t="shared" ref="J49" si="60">F49-H49-I49</f>
        <v>-8.91</v>
      </c>
    </row>
    <row r="50" spans="1:10" ht="30" customHeight="1" x14ac:dyDescent="0.2">
      <c r="A50" s="4" t="s">
        <v>203</v>
      </c>
      <c r="B50" s="7"/>
      <c r="C50" s="5">
        <v>1.0227999999999999</v>
      </c>
      <c r="D50" s="5">
        <v>0.99119999999999997</v>
      </c>
      <c r="E50" s="5">
        <f t="shared" ref="E50:E51" si="61">ROUND((((C50*1000)-(D50*1000))+1000)/1000,4)</f>
        <v>1.0316000000000001</v>
      </c>
      <c r="F50" s="5">
        <v>81.900000000000006</v>
      </c>
      <c r="G50" s="5">
        <v>62.8</v>
      </c>
      <c r="H50" s="5">
        <v>51.9</v>
      </c>
      <c r="I50" s="6">
        <f t="shared" ref="I50:I51" si="62">(G50-H50)*0.95</f>
        <v>10.355</v>
      </c>
      <c r="J50" s="11">
        <f t="shared" ref="J50:J51" si="63">F50-H50-I50</f>
        <v>19.645</v>
      </c>
    </row>
    <row r="51" spans="1:10" ht="30" customHeight="1" x14ac:dyDescent="0.2">
      <c r="A51" s="4" t="s">
        <v>51</v>
      </c>
      <c r="B51" s="7"/>
      <c r="C51" s="5">
        <v>0.96319999999999995</v>
      </c>
      <c r="D51" s="5">
        <v>0.94120000000000004</v>
      </c>
      <c r="E51" s="5">
        <f t="shared" si="61"/>
        <v>1.022</v>
      </c>
      <c r="F51" s="5">
        <v>52.2</v>
      </c>
      <c r="G51" s="11">
        <v>52.4</v>
      </c>
      <c r="H51" s="11">
        <v>40.6</v>
      </c>
      <c r="I51" s="6">
        <f t="shared" si="62"/>
        <v>11.21</v>
      </c>
      <c r="J51" s="11">
        <f t="shared" si="63"/>
        <v>0.39000000000000401</v>
      </c>
    </row>
    <row r="52" spans="1:10" ht="30" customHeight="1" x14ac:dyDescent="0.2">
      <c r="A52" s="4" t="s">
        <v>204</v>
      </c>
      <c r="B52" s="7"/>
      <c r="C52" s="5">
        <v>1.0123</v>
      </c>
      <c r="D52" s="5">
        <v>0.99060000000000004</v>
      </c>
      <c r="E52" s="5">
        <f t="shared" ref="E52" si="64">ROUND((((C52*1000)-(D52*1000))+1000)/1000,4)</f>
        <v>1.0217000000000001</v>
      </c>
      <c r="F52" s="5">
        <v>56.1</v>
      </c>
      <c r="G52" s="5">
        <v>27</v>
      </c>
      <c r="H52" s="5">
        <v>26.4</v>
      </c>
      <c r="I52" s="6">
        <f t="shared" ref="I52" si="65">(G52-H52)*0.95</f>
        <v>0.57000000000000095</v>
      </c>
      <c r="J52" s="11">
        <f t="shared" ref="J52" si="66">F52-H52-I52</f>
        <v>29.13</v>
      </c>
    </row>
    <row r="53" spans="1:10" ht="30" customHeight="1" x14ac:dyDescent="0.2">
      <c r="A53" s="4" t="s">
        <v>205</v>
      </c>
      <c r="B53" s="7"/>
      <c r="C53" s="5">
        <v>0.94689999999999996</v>
      </c>
      <c r="D53" s="5">
        <v>0.94699999999999995</v>
      </c>
      <c r="E53" s="5">
        <f t="shared" ref="E53" si="67">ROUND((((C53*1000)-(D53*1000))+1000)/1000,4)</f>
        <v>0.99990000000000001</v>
      </c>
      <c r="F53" s="5">
        <v>56.1</v>
      </c>
      <c r="G53" s="5">
        <v>0.4</v>
      </c>
      <c r="H53" s="5">
        <v>0.2</v>
      </c>
      <c r="I53" s="6">
        <f t="shared" ref="I53" si="68">(G53-H53)*0.95</f>
        <v>0.19</v>
      </c>
      <c r="J53" s="11">
        <f t="shared" ref="J53" si="69">F53-H53-I53</f>
        <v>55.71</v>
      </c>
    </row>
    <row r="54" spans="1:10" ht="30" customHeight="1" x14ac:dyDescent="0.2">
      <c r="A54" s="4" t="s">
        <v>206</v>
      </c>
      <c r="B54" s="7"/>
      <c r="C54" s="5">
        <v>0.99150000000000005</v>
      </c>
      <c r="D54" s="5">
        <v>0.98</v>
      </c>
      <c r="E54" s="5">
        <f t="shared" ref="E54" si="70">ROUND((((C54*1000)-(D54*1000))+1000)/1000,4)</f>
        <v>1.0115000000000001</v>
      </c>
      <c r="F54" s="5">
        <v>29.7</v>
      </c>
      <c r="G54" s="5">
        <v>4.5</v>
      </c>
      <c r="H54" s="5">
        <v>3.9</v>
      </c>
      <c r="I54" s="6">
        <f t="shared" ref="I54" si="71">(G54-H54)*0.95</f>
        <v>0.56999999999999995</v>
      </c>
      <c r="J54" s="11">
        <f t="shared" ref="J54" si="72">F54-H54-I54</f>
        <v>25.23</v>
      </c>
    </row>
    <row r="55" spans="1:10" ht="30" customHeight="1" x14ac:dyDescent="0.2">
      <c r="A55" s="4" t="s">
        <v>207</v>
      </c>
      <c r="B55" s="7"/>
      <c r="C55" s="5">
        <v>0.99419999999999997</v>
      </c>
      <c r="D55" s="5">
        <v>0.97950000000000004</v>
      </c>
      <c r="E55" s="5">
        <f t="shared" ref="E55" si="73">ROUND((((C55*1000)-(D55*1000))+1000)/1000,4)</f>
        <v>1.0146999999999999</v>
      </c>
      <c r="F55" s="5">
        <v>38</v>
      </c>
      <c r="G55" s="5">
        <v>6.3</v>
      </c>
      <c r="H55" s="5">
        <v>5.2</v>
      </c>
      <c r="I55" s="6">
        <f t="shared" ref="I55" si="74">(G55-H55)*0.95</f>
        <v>1.0449999999999999</v>
      </c>
      <c r="J55" s="11">
        <f t="shared" ref="J55" si="75">F55-H55-I55</f>
        <v>31.754999999999999</v>
      </c>
    </row>
    <row r="56" spans="1:10" ht="30" customHeight="1" x14ac:dyDescent="0.2">
      <c r="A56" s="4" t="s">
        <v>208</v>
      </c>
      <c r="B56" s="7"/>
      <c r="C56" s="5">
        <v>0.99109999999999998</v>
      </c>
      <c r="D56" s="5">
        <v>0.98809999999999998</v>
      </c>
      <c r="E56" s="5">
        <f t="shared" ref="E56:E58" si="76">ROUND((((C56*1000)-(D56*1000))+1000)/1000,4)</f>
        <v>1.0029999999999999</v>
      </c>
      <c r="F56" s="5">
        <v>7.7</v>
      </c>
      <c r="G56" s="5">
        <v>3</v>
      </c>
      <c r="H56" s="5">
        <v>2</v>
      </c>
      <c r="I56" s="6">
        <f t="shared" ref="I56:I58" si="77">(G56-H56)*0.95</f>
        <v>0.95</v>
      </c>
      <c r="J56" s="11">
        <f t="shared" ref="J56:J58" si="78">F56-H56-I56</f>
        <v>4.75</v>
      </c>
    </row>
    <row r="57" spans="1:10" ht="30" customHeight="1" x14ac:dyDescent="0.2">
      <c r="A57" s="4" t="s">
        <v>209</v>
      </c>
      <c r="C57" s="5">
        <v>1.0472999999999999</v>
      </c>
      <c r="D57" s="5">
        <v>0.98980000000000001</v>
      </c>
      <c r="E57" s="5">
        <f t="shared" si="76"/>
        <v>1.0575000000000001</v>
      </c>
      <c r="F57" s="5">
        <v>149.4</v>
      </c>
      <c r="G57" s="5">
        <v>134.19999999999999</v>
      </c>
      <c r="H57" s="5">
        <v>133.5</v>
      </c>
      <c r="I57" s="6">
        <f t="shared" si="77"/>
        <v>0.66499999999998904</v>
      </c>
      <c r="J57" s="5">
        <f t="shared" si="78"/>
        <v>15.234999999999999</v>
      </c>
    </row>
    <row r="58" spans="1:10" ht="30" customHeight="1" x14ac:dyDescent="0.2">
      <c r="A58" s="4" t="s">
        <v>210</v>
      </c>
      <c r="C58" s="5">
        <v>1.0485</v>
      </c>
      <c r="D58" s="5">
        <v>0.98970000000000002</v>
      </c>
      <c r="E58" s="5">
        <f t="shared" si="76"/>
        <v>1.0588</v>
      </c>
      <c r="F58" s="5">
        <v>152.80000000000001</v>
      </c>
      <c r="G58" s="5">
        <v>130</v>
      </c>
      <c r="H58" s="5">
        <v>125.6</v>
      </c>
      <c r="I58" s="6">
        <f t="shared" si="77"/>
        <v>4.1800000000000104</v>
      </c>
      <c r="J58" s="5">
        <f t="shared" si="78"/>
        <v>23.02</v>
      </c>
    </row>
    <row r="59" spans="1:10" ht="30" customHeight="1" x14ac:dyDescent="0.2">
      <c r="A59" s="4" t="s">
        <v>211</v>
      </c>
      <c r="C59" s="5">
        <v>0.99050000000000005</v>
      </c>
      <c r="D59" s="5">
        <v>0.9819</v>
      </c>
      <c r="E59" s="5">
        <f t="shared" ref="E59:E61" si="79">ROUND((((C59*1000)-(D59*1000))+1000)/1000,4)</f>
        <v>1.0085999999999999</v>
      </c>
      <c r="F59" s="5">
        <v>22.2</v>
      </c>
      <c r="G59" s="5">
        <v>3.2</v>
      </c>
      <c r="H59" s="5">
        <v>3</v>
      </c>
      <c r="I59" s="6">
        <f t="shared" ref="I59:I61" si="80">(G59-H59)*0.95</f>
        <v>0.19</v>
      </c>
      <c r="J59" s="5">
        <f t="shared" ref="J59:J61" si="81">F59-H59-I59</f>
        <v>19.010000000000002</v>
      </c>
    </row>
    <row r="60" spans="1:10" ht="30" customHeight="1" x14ac:dyDescent="0.2">
      <c r="A60" s="4" t="s">
        <v>212</v>
      </c>
      <c r="C60" s="5">
        <v>0.99</v>
      </c>
      <c r="D60" s="5">
        <v>0.98160000000000003</v>
      </c>
      <c r="E60" s="5">
        <f t="shared" si="79"/>
        <v>1.0084</v>
      </c>
      <c r="F60" s="5">
        <v>21.6</v>
      </c>
      <c r="G60" s="5">
        <v>4.4000000000000004</v>
      </c>
      <c r="H60" s="5">
        <v>3.5</v>
      </c>
      <c r="I60" s="6">
        <f t="shared" si="80"/>
        <v>0.85499999999999998</v>
      </c>
      <c r="J60" s="5">
        <f t="shared" si="81"/>
        <v>17.245000000000001</v>
      </c>
    </row>
    <row r="61" spans="1:10" ht="30" customHeight="1" x14ac:dyDescent="0.2">
      <c r="A61" s="4" t="s">
        <v>213</v>
      </c>
      <c r="C61" s="5">
        <v>0.99</v>
      </c>
      <c r="D61" s="5">
        <v>0.98119999999999996</v>
      </c>
      <c r="E61" s="5">
        <f t="shared" si="79"/>
        <v>1.0087999999999999</v>
      </c>
      <c r="F61" s="5">
        <v>22.7</v>
      </c>
      <c r="G61" s="5">
        <v>3.2</v>
      </c>
      <c r="H61" s="5">
        <v>3</v>
      </c>
      <c r="I61" s="6">
        <f t="shared" si="80"/>
        <v>0.19</v>
      </c>
      <c r="J61" s="5">
        <f t="shared" si="81"/>
        <v>19.510000000000002</v>
      </c>
    </row>
    <row r="62" spans="1:10" ht="30" customHeight="1" x14ac:dyDescent="0.2">
      <c r="A62" s="4" t="s">
        <v>214</v>
      </c>
      <c r="C62" s="5">
        <v>0.999</v>
      </c>
      <c r="D62" s="5">
        <v>0.99329999999999996</v>
      </c>
      <c r="E62" s="5">
        <f t="shared" ref="E62" si="82">ROUND((((C62*1000)-(D62*1000))+1000)/1000,4)</f>
        <v>1.0057</v>
      </c>
      <c r="F62" s="5">
        <v>14.7</v>
      </c>
      <c r="G62" s="5">
        <v>3.4</v>
      </c>
      <c r="H62" s="5">
        <v>2.5</v>
      </c>
      <c r="I62" s="6">
        <f t="shared" ref="I62" si="83">(G62-H62)*0.95</f>
        <v>0.85499999999999998</v>
      </c>
      <c r="J62" s="5">
        <f t="shared" ref="J62" si="84">F62-H62-I62</f>
        <v>11.345000000000001</v>
      </c>
    </row>
    <row r="63" spans="1:10" ht="30" customHeight="1" x14ac:dyDescent="0.2">
      <c r="A63" s="36" t="s">
        <v>215</v>
      </c>
      <c r="C63" s="5">
        <v>0.99299999999999999</v>
      </c>
      <c r="D63" s="5">
        <v>0.98350000000000004</v>
      </c>
      <c r="E63" s="5">
        <f t="shared" ref="E63" si="85">ROUND((((C63*1000)-(D63*1000))+1000)/1000,4)</f>
        <v>1.0095000000000001</v>
      </c>
      <c r="F63" s="5">
        <v>24.5</v>
      </c>
      <c r="G63" s="5">
        <v>2.9</v>
      </c>
      <c r="H63" s="5">
        <v>2.8</v>
      </c>
      <c r="I63" s="6">
        <f t="shared" ref="I63" si="86">(G63-H63)*0.95</f>
        <v>9.5000000000000098E-2</v>
      </c>
      <c r="J63" s="5">
        <f t="shared" ref="J63" si="87">F63-H63-I63</f>
        <v>21.605</v>
      </c>
    </row>
    <row r="64" spans="1:10" ht="30" customHeight="1" x14ac:dyDescent="0.2">
      <c r="A64" s="31"/>
    </row>
    <row r="65" spans="1:10" ht="30" customHeight="1" x14ac:dyDescent="0.2">
      <c r="A65" s="4" t="s">
        <v>63</v>
      </c>
      <c r="C65" s="5">
        <v>0.99970000000000003</v>
      </c>
      <c r="D65" s="5">
        <v>0.98019999999999996</v>
      </c>
      <c r="E65" s="5">
        <f t="shared" ref="E65:E67" si="88">ROUND((((C65*1000)-(D65*1000))+1000)/1000,4)</f>
        <v>1.0195000000000001</v>
      </c>
      <c r="F65" s="5">
        <v>50.4</v>
      </c>
      <c r="G65" s="5">
        <v>34.299999999999997</v>
      </c>
      <c r="H65" s="5">
        <v>29</v>
      </c>
      <c r="I65" s="6">
        <f t="shared" ref="I65:I67" si="89">(G65-H65)*0.95</f>
        <v>5.0350000000000001</v>
      </c>
      <c r="J65" s="5">
        <f t="shared" ref="J65:J67" si="90">F65-H65-I65</f>
        <v>16.364999999999998</v>
      </c>
    </row>
    <row r="66" spans="1:10" ht="30" customHeight="1" x14ac:dyDescent="0.2">
      <c r="A66" s="4" t="s">
        <v>64</v>
      </c>
      <c r="C66" s="5">
        <v>0.99890000000000001</v>
      </c>
      <c r="D66" s="5">
        <v>0.97989999999999999</v>
      </c>
      <c r="E66" s="5">
        <f t="shared" si="88"/>
        <v>1.0189999999999999</v>
      </c>
      <c r="F66" s="5">
        <v>49.1</v>
      </c>
      <c r="G66" s="5">
        <v>34.4</v>
      </c>
      <c r="H66" s="5">
        <v>29</v>
      </c>
      <c r="I66" s="6">
        <f t="shared" si="89"/>
        <v>5.13</v>
      </c>
      <c r="J66" s="5">
        <f t="shared" si="90"/>
        <v>14.97</v>
      </c>
    </row>
    <row r="67" spans="1:10" ht="30" customHeight="1" x14ac:dyDescent="0.2">
      <c r="A67" s="4" t="s">
        <v>72</v>
      </c>
      <c r="C67" s="5">
        <v>1.0989</v>
      </c>
      <c r="D67" s="5">
        <v>0.97640000000000005</v>
      </c>
      <c r="E67" s="5">
        <f t="shared" si="88"/>
        <v>1.1225000000000001</v>
      </c>
      <c r="F67" s="5">
        <v>320.5</v>
      </c>
      <c r="G67" s="5">
        <v>306.8</v>
      </c>
      <c r="H67" s="5">
        <v>290.3</v>
      </c>
      <c r="I67" s="6">
        <f t="shared" si="89"/>
        <v>15.675000000000001</v>
      </c>
      <c r="J67" s="5">
        <f t="shared" si="90"/>
        <v>14.525</v>
      </c>
    </row>
    <row r="68" spans="1:10" ht="30" customHeight="1" x14ac:dyDescent="0.2">
      <c r="A68" s="26" t="s">
        <v>223</v>
      </c>
      <c r="C68" s="5">
        <v>1.044</v>
      </c>
      <c r="D68" s="5">
        <v>0.99209999999999998</v>
      </c>
      <c r="E68" s="5">
        <f t="shared" ref="E68:E70" si="91">ROUND((((C68*1000)-(D68*1000))+1000)/1000,4)</f>
        <v>1.0519000000000001</v>
      </c>
      <c r="F68" s="5">
        <v>134.69999999999999</v>
      </c>
      <c r="G68" s="28">
        <v>118.7</v>
      </c>
      <c r="H68" s="5">
        <v>88.9</v>
      </c>
      <c r="I68" s="6">
        <f t="shared" ref="I68:I70" si="92">(G68-H68)*0.95</f>
        <v>28.309999999999995</v>
      </c>
      <c r="J68" s="5">
        <f t="shared" ref="J68:J70" si="93">F68-H68-I68</f>
        <v>17.489999999999988</v>
      </c>
    </row>
    <row r="69" spans="1:10" ht="30" customHeight="1" x14ac:dyDescent="0.2">
      <c r="A69" s="4" t="s">
        <v>228</v>
      </c>
      <c r="C69" s="5">
        <v>1.0306</v>
      </c>
      <c r="D69" s="5">
        <v>0.99170000000000003</v>
      </c>
      <c r="E69" s="5">
        <f t="shared" si="91"/>
        <v>1.0388999999999999</v>
      </c>
      <c r="F69" s="5">
        <v>101.4</v>
      </c>
      <c r="G69" s="5">
        <v>85.4</v>
      </c>
      <c r="H69" s="5">
        <v>85.1</v>
      </c>
      <c r="I69" s="6">
        <f t="shared" si="92"/>
        <v>0.2850000000000108</v>
      </c>
      <c r="J69" s="5">
        <f t="shared" si="93"/>
        <v>16.015000000000001</v>
      </c>
    </row>
    <row r="70" spans="1:10" ht="30" customHeight="1" x14ac:dyDescent="0.2">
      <c r="A70" s="4" t="s">
        <v>229</v>
      </c>
      <c r="C70" s="5">
        <v>1.0387999999999999</v>
      </c>
      <c r="D70" s="5">
        <v>0.9919</v>
      </c>
      <c r="E70" s="5">
        <f t="shared" si="91"/>
        <v>1.0468999999999999</v>
      </c>
      <c r="F70" s="5">
        <v>121.7</v>
      </c>
      <c r="G70" s="5">
        <v>111.4</v>
      </c>
      <c r="H70" s="5">
        <v>111.4</v>
      </c>
      <c r="I70" s="6">
        <f t="shared" si="92"/>
        <v>0</v>
      </c>
      <c r="J70" s="5">
        <f t="shared" si="93"/>
        <v>10.299999999999997</v>
      </c>
    </row>
    <row r="71" spans="1:10" ht="30" customHeight="1" x14ac:dyDescent="0.2">
      <c r="A71" s="4" t="s">
        <v>230</v>
      </c>
      <c r="C71" s="5">
        <v>1.0416000000000001</v>
      </c>
      <c r="D71" s="5">
        <v>0.99180000000000001</v>
      </c>
      <c r="E71" s="5">
        <f t="shared" ref="E71" si="94">ROUND((((C71*1000)-(D71*1000))+1000)/1000,4)</f>
        <v>1.0498000000000001</v>
      </c>
      <c r="F71" s="5">
        <v>129.30000000000001</v>
      </c>
      <c r="G71" s="28">
        <v>105.4</v>
      </c>
      <c r="H71" s="5">
        <v>104.2</v>
      </c>
      <c r="I71" s="6">
        <f t="shared" ref="I71" si="95">(G71-H71)*0.95</f>
        <v>1.1400000000000026</v>
      </c>
      <c r="J71" s="5">
        <f t="shared" ref="J71" si="96">F71-H71-I71</f>
        <v>23.960000000000004</v>
      </c>
    </row>
    <row r="72" spans="1:10" ht="30" customHeight="1" x14ac:dyDescent="0.2">
      <c r="A72" s="4" t="s">
        <v>231</v>
      </c>
      <c r="C72" s="5">
        <v>0.93669999999999998</v>
      </c>
      <c r="D72" s="5">
        <v>0.92900000000000005</v>
      </c>
      <c r="E72" s="5">
        <f t="shared" ref="E72" si="97">ROUND((((C72*1000)-(D72*1000))+1000)/1000,4)</f>
        <v>1.0077</v>
      </c>
      <c r="F72" s="5">
        <v>19.8</v>
      </c>
      <c r="G72" s="28">
        <v>29</v>
      </c>
      <c r="H72" s="5">
        <v>24.1</v>
      </c>
      <c r="I72" s="6">
        <f t="shared" ref="I72" si="98">(G72-H72)*0.95</f>
        <v>4.6549999999999985</v>
      </c>
      <c r="J72" s="5">
        <f t="shared" ref="J72" si="99">F72-H72-I72</f>
        <v>-8.9549999999999983</v>
      </c>
    </row>
    <row r="73" spans="1:10" ht="30" customHeight="1" x14ac:dyDescent="0.2">
      <c r="A73" s="4" t="s">
        <v>231</v>
      </c>
      <c r="B73" s="5" t="s">
        <v>232</v>
      </c>
      <c r="C73" s="5">
        <v>0.93679999999999997</v>
      </c>
      <c r="D73" s="5">
        <v>0.92989999999999995</v>
      </c>
      <c r="E73" s="5">
        <f t="shared" ref="E73:E74" si="100">ROUND((((C73*1000)-(D73*1000))+1000)/1000,4)</f>
        <v>1.0068999999999999</v>
      </c>
      <c r="F73" s="5">
        <v>17.7</v>
      </c>
      <c r="G73" s="28">
        <v>29</v>
      </c>
      <c r="H73" s="5">
        <v>24.1</v>
      </c>
      <c r="I73" s="6">
        <f t="shared" ref="I73:I74" si="101">(G73-H73)*0.95</f>
        <v>4.6549999999999985</v>
      </c>
      <c r="J73" s="5">
        <f t="shared" ref="J73:J74" si="102">F73-H73-I73</f>
        <v>-11.055</v>
      </c>
    </row>
    <row r="74" spans="1:10" ht="30" customHeight="1" x14ac:dyDescent="0.2">
      <c r="A74" s="4" t="s">
        <v>233</v>
      </c>
      <c r="C74" s="5">
        <v>0.94579999999999997</v>
      </c>
      <c r="D74" s="5">
        <v>0.94530000000000003</v>
      </c>
      <c r="E74" s="5">
        <f t="shared" si="100"/>
        <v>1.0004999999999999</v>
      </c>
      <c r="F74" s="5">
        <v>1.3</v>
      </c>
      <c r="G74" s="28">
        <v>3.2</v>
      </c>
      <c r="H74" s="5">
        <v>2.7</v>
      </c>
      <c r="I74" s="6">
        <f t="shared" si="101"/>
        <v>0.47499999999999998</v>
      </c>
      <c r="J74" s="5">
        <f t="shared" si="102"/>
        <v>-1.875</v>
      </c>
    </row>
  </sheetData>
  <mergeCells count="2">
    <mergeCell ref="A46:A47"/>
    <mergeCell ref="A63:A64"/>
  </mergeCells>
  <phoneticPr fontId="5" type="noConversion"/>
  <pageMargins left="0.69930555555555596" right="0.69930555555555596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selection activeCell="E24" sqref="E24"/>
    </sheetView>
  </sheetViews>
  <sheetFormatPr defaultRowHeight="14.25" x14ac:dyDescent="0.2"/>
  <sheetData>
    <row r="1" spans="1:8" x14ac:dyDescent="0.2">
      <c r="A1">
        <v>250.32</v>
      </c>
      <c r="B1">
        <v>29.025700000000001</v>
      </c>
      <c r="C1">
        <v>29.025500000000001</v>
      </c>
      <c r="D1">
        <v>29.025500000000001</v>
      </c>
      <c r="E1">
        <v>29.025500000000001</v>
      </c>
      <c r="F1">
        <v>29.025500000000001</v>
      </c>
      <c r="G1" t="s">
        <v>227</v>
      </c>
      <c r="H1" t="s">
        <v>227</v>
      </c>
    </row>
    <row r="2" spans="1:8" x14ac:dyDescent="0.2">
      <c r="A2">
        <v>25.01</v>
      </c>
      <c r="B2">
        <v>29.014800000000001</v>
      </c>
      <c r="C2">
        <v>29.014500000000002</v>
      </c>
      <c r="D2">
        <v>29.014500000000002</v>
      </c>
      <c r="E2">
        <v>29.014500000000002</v>
      </c>
      <c r="F2">
        <v>29.014500000000002</v>
      </c>
      <c r="G2" t="s">
        <v>227</v>
      </c>
      <c r="H2" t="s">
        <v>227</v>
      </c>
    </row>
    <row r="3" spans="1:8" x14ac:dyDescent="0.2">
      <c r="A3">
        <v>250.03</v>
      </c>
      <c r="B3">
        <v>34.500999999999998</v>
      </c>
      <c r="C3">
        <v>34.500900000000001</v>
      </c>
      <c r="D3">
        <v>34.500900000000001</v>
      </c>
      <c r="E3">
        <v>34.664400000000001</v>
      </c>
      <c r="F3">
        <v>34.664400000000001</v>
      </c>
      <c r="G3" t="s">
        <v>227</v>
      </c>
      <c r="H3" t="s">
        <v>227</v>
      </c>
    </row>
    <row r="4" spans="1:8" x14ac:dyDescent="0.2">
      <c r="A4">
        <v>250.39</v>
      </c>
      <c r="B4">
        <v>34.563299999999998</v>
      </c>
      <c r="C4">
        <v>34.562800000000003</v>
      </c>
      <c r="D4">
        <v>34.562800000000003</v>
      </c>
      <c r="E4">
        <v>34.720100000000002</v>
      </c>
      <c r="F4">
        <v>34.720100000000002</v>
      </c>
      <c r="G4" t="s">
        <v>227</v>
      </c>
      <c r="H4" t="s">
        <v>227</v>
      </c>
    </row>
    <row r="5" spans="1:8" x14ac:dyDescent="0.2">
      <c r="A5">
        <v>250.28</v>
      </c>
      <c r="B5">
        <v>28.021699999999999</v>
      </c>
      <c r="C5">
        <v>28.0214</v>
      </c>
      <c r="D5">
        <v>28.0214</v>
      </c>
      <c r="E5">
        <v>28.0214</v>
      </c>
      <c r="F5">
        <v>28.0214</v>
      </c>
      <c r="G5" t="s">
        <v>227</v>
      </c>
      <c r="H5" t="s">
        <v>227</v>
      </c>
    </row>
    <row r="6" spans="1:8" x14ac:dyDescent="0.2">
      <c r="A6">
        <v>250.09</v>
      </c>
      <c r="B6">
        <v>32.037500000000001</v>
      </c>
      <c r="C6">
        <v>32.036999999999999</v>
      </c>
      <c r="D6">
        <v>32.036999999999999</v>
      </c>
      <c r="E6">
        <v>32.036999999999999</v>
      </c>
      <c r="F6">
        <v>32.036999999999999</v>
      </c>
      <c r="G6" t="s">
        <v>227</v>
      </c>
      <c r="H6" t="s">
        <v>227</v>
      </c>
    </row>
    <row r="7" spans="1:8" x14ac:dyDescent="0.2">
      <c r="A7">
        <v>250.35</v>
      </c>
      <c r="B7">
        <v>28.545400000000001</v>
      </c>
      <c r="C7">
        <v>28.545200000000001</v>
      </c>
      <c r="D7">
        <v>28.545200000000001</v>
      </c>
      <c r="E7">
        <v>32.871099999999998</v>
      </c>
      <c r="F7">
        <v>32.871099999999998</v>
      </c>
      <c r="G7" t="s">
        <v>227</v>
      </c>
      <c r="H7" t="s">
        <v>227</v>
      </c>
    </row>
    <row r="8" spans="1:8" x14ac:dyDescent="0.2">
      <c r="A8">
        <v>250.74</v>
      </c>
      <c r="B8">
        <v>27.522600000000001</v>
      </c>
      <c r="C8">
        <v>27.522300000000001</v>
      </c>
      <c r="D8">
        <v>27.522300000000001</v>
      </c>
      <c r="E8">
        <v>31.8689</v>
      </c>
      <c r="F8">
        <v>31.8689</v>
      </c>
      <c r="G8" t="s">
        <v>227</v>
      </c>
      <c r="H8" t="s">
        <v>227</v>
      </c>
    </row>
    <row r="9" spans="1:8" x14ac:dyDescent="0.2">
      <c r="A9">
        <v>250.32</v>
      </c>
      <c r="B9">
        <v>28.545400000000001</v>
      </c>
      <c r="C9">
        <v>28.545200000000001</v>
      </c>
      <c r="D9">
        <v>28.545200000000001</v>
      </c>
      <c r="E9">
        <v>39.012500000000003</v>
      </c>
      <c r="F9">
        <v>39.012500000000003</v>
      </c>
      <c r="G9" t="s">
        <v>227</v>
      </c>
      <c r="H9" t="s">
        <v>227</v>
      </c>
    </row>
    <row r="10" spans="1:8" x14ac:dyDescent="0.2">
      <c r="A10">
        <v>250.09</v>
      </c>
      <c r="B10">
        <v>27.5684</v>
      </c>
      <c r="C10">
        <v>27.568200000000001</v>
      </c>
      <c r="D10">
        <v>27.568200000000001</v>
      </c>
      <c r="E10">
        <v>38.3065</v>
      </c>
      <c r="F10">
        <v>38.3065</v>
      </c>
      <c r="G10" t="s">
        <v>227</v>
      </c>
      <c r="H10" t="s">
        <v>227</v>
      </c>
    </row>
    <row r="11" spans="1:8" x14ac:dyDescent="0.2">
      <c r="A11">
        <v>250.36</v>
      </c>
      <c r="B11">
        <v>30.5944</v>
      </c>
      <c r="C11">
        <v>30.5944</v>
      </c>
      <c r="D11">
        <v>30.5944</v>
      </c>
      <c r="E11">
        <v>31.214700000000001</v>
      </c>
      <c r="F11">
        <v>31.214700000000001</v>
      </c>
      <c r="G11" t="s">
        <v>227</v>
      </c>
      <c r="H11" t="s">
        <v>227</v>
      </c>
    </row>
    <row r="12" spans="1:8" x14ac:dyDescent="0.2">
      <c r="A12">
        <v>250.04</v>
      </c>
      <c r="B12">
        <v>30.325900000000001</v>
      </c>
      <c r="C12">
        <v>30.325600000000001</v>
      </c>
      <c r="D12">
        <v>30.325600000000001</v>
      </c>
      <c r="E12">
        <v>30.925799999999999</v>
      </c>
      <c r="F12">
        <v>30.925799999999999</v>
      </c>
      <c r="G12" t="s">
        <v>227</v>
      </c>
      <c r="H12" t="s">
        <v>227</v>
      </c>
    </row>
    <row r="13" spans="1:8" x14ac:dyDescent="0.2">
      <c r="A13">
        <v>250.36</v>
      </c>
      <c r="B13">
        <v>28.572399999999998</v>
      </c>
      <c r="C13">
        <v>28.571899999999999</v>
      </c>
      <c r="D13">
        <v>28.571899999999999</v>
      </c>
      <c r="E13">
        <v>38.058900000000001</v>
      </c>
      <c r="F13">
        <v>38.058900000000001</v>
      </c>
      <c r="G13" t="s">
        <v>227</v>
      </c>
      <c r="H13" t="s">
        <v>227</v>
      </c>
    </row>
    <row r="14" spans="1:8" x14ac:dyDescent="0.2">
      <c r="A14">
        <v>250.15</v>
      </c>
      <c r="B14">
        <v>28.64</v>
      </c>
      <c r="C14">
        <v>28.639900000000001</v>
      </c>
      <c r="D14">
        <v>28.639900000000001</v>
      </c>
      <c r="E14">
        <v>38.015500000000003</v>
      </c>
      <c r="F14">
        <v>38.015500000000003</v>
      </c>
      <c r="G14" t="s">
        <v>227</v>
      </c>
      <c r="H14" t="s">
        <v>227</v>
      </c>
    </row>
    <row r="15" spans="1:8" x14ac:dyDescent="0.2">
      <c r="A15">
        <v>250.36</v>
      </c>
      <c r="B15">
        <v>36.097999999999999</v>
      </c>
      <c r="C15">
        <v>36.097799999999999</v>
      </c>
      <c r="D15">
        <v>36.097799999999999</v>
      </c>
      <c r="E15">
        <v>39.223599999999998</v>
      </c>
      <c r="F15">
        <v>39.223599999999998</v>
      </c>
      <c r="G15" t="s">
        <v>227</v>
      </c>
      <c r="H15" t="s">
        <v>227</v>
      </c>
    </row>
    <row r="16" spans="1:8" x14ac:dyDescent="0.2">
      <c r="A16">
        <v>250.01</v>
      </c>
      <c r="B16">
        <v>28.0657</v>
      </c>
      <c r="C16">
        <v>28.065200000000001</v>
      </c>
      <c r="D16">
        <v>28.065200000000001</v>
      </c>
      <c r="E16">
        <v>30.510100000000001</v>
      </c>
      <c r="F16">
        <v>30.510100000000001</v>
      </c>
      <c r="G16" t="s">
        <v>227</v>
      </c>
      <c r="H16" t="s">
        <v>227</v>
      </c>
    </row>
    <row r="17" spans="1:8" x14ac:dyDescent="0.2">
      <c r="A17">
        <v>250.32</v>
      </c>
      <c r="B17">
        <v>27.6477</v>
      </c>
      <c r="C17">
        <v>27.6477</v>
      </c>
      <c r="D17">
        <v>27.6477</v>
      </c>
      <c r="E17">
        <v>30.012499999999999</v>
      </c>
      <c r="F17">
        <v>30.012499999999999</v>
      </c>
      <c r="G17" t="s">
        <v>227</v>
      </c>
      <c r="H17" t="s">
        <v>227</v>
      </c>
    </row>
    <row r="18" spans="1:8" x14ac:dyDescent="0.2">
      <c r="A18">
        <v>250.91</v>
      </c>
      <c r="B18">
        <v>28.0656</v>
      </c>
      <c r="C18">
        <v>28.065200000000001</v>
      </c>
      <c r="D18">
        <v>28.065200000000001</v>
      </c>
      <c r="E18">
        <v>30.430099999999999</v>
      </c>
      <c r="F18">
        <v>30.430099999999999</v>
      </c>
      <c r="G18" t="s">
        <v>227</v>
      </c>
      <c r="H18" t="s">
        <v>227</v>
      </c>
    </row>
    <row r="19" spans="1:8" x14ac:dyDescent="0.2">
      <c r="A19">
        <v>250.01</v>
      </c>
      <c r="B19">
        <v>28.230699999999999</v>
      </c>
      <c r="C19">
        <v>28.2302</v>
      </c>
      <c r="D19">
        <v>28.2302</v>
      </c>
      <c r="E19">
        <v>28.254999999999999</v>
      </c>
      <c r="F19">
        <v>28.254999999999999</v>
      </c>
      <c r="G19" t="s">
        <v>227</v>
      </c>
      <c r="H19" t="s">
        <v>227</v>
      </c>
    </row>
    <row r="20" spans="1:8" x14ac:dyDescent="0.2">
      <c r="A20">
        <v>250.32</v>
      </c>
      <c r="B20">
        <v>28.6692</v>
      </c>
      <c r="C20">
        <v>28.669</v>
      </c>
      <c r="D20">
        <v>28.669</v>
      </c>
      <c r="E20">
        <v>28.6952</v>
      </c>
      <c r="F20">
        <v>28.6952</v>
      </c>
      <c r="G20" t="s">
        <v>227</v>
      </c>
      <c r="H20" t="s">
        <v>227</v>
      </c>
    </row>
    <row r="21" spans="1:8" x14ac:dyDescent="0.2">
      <c r="A21">
        <v>250.1</v>
      </c>
      <c r="B21">
        <v>28.033000000000001</v>
      </c>
      <c r="C21">
        <v>28.032599999999999</v>
      </c>
      <c r="D21">
        <v>28.032599999999999</v>
      </c>
      <c r="E21">
        <v>28.032599999999999</v>
      </c>
      <c r="F21">
        <v>28.032599999999999</v>
      </c>
      <c r="G21" t="s">
        <v>227</v>
      </c>
      <c r="H21" t="s">
        <v>227</v>
      </c>
    </row>
    <row r="22" spans="1:8" x14ac:dyDescent="0.2">
      <c r="A22">
        <v>250.36</v>
      </c>
      <c r="B22">
        <v>29.025700000000001</v>
      </c>
      <c r="C22">
        <v>29.025400000000001</v>
      </c>
      <c r="D22">
        <v>29.025400000000001</v>
      </c>
      <c r="E22">
        <v>29.025400000000001</v>
      </c>
      <c r="F22">
        <v>29.025400000000001</v>
      </c>
      <c r="G22" t="s">
        <v>227</v>
      </c>
      <c r="H22" t="s">
        <v>227</v>
      </c>
    </row>
    <row r="23" spans="1:8" x14ac:dyDescent="0.2">
      <c r="A23">
        <v>250.07</v>
      </c>
      <c r="B23">
        <v>35.235500000000002</v>
      </c>
      <c r="C23">
        <v>35.235100000000003</v>
      </c>
      <c r="D23">
        <v>35.235100000000003</v>
      </c>
      <c r="E23">
        <v>40.0212</v>
      </c>
      <c r="F23">
        <v>40.0212</v>
      </c>
      <c r="G23" t="s">
        <v>227</v>
      </c>
      <c r="H23" t="s">
        <v>227</v>
      </c>
    </row>
    <row r="24" spans="1:8" x14ac:dyDescent="0.2">
      <c r="A24">
        <v>250.29</v>
      </c>
      <c r="B24">
        <v>36.231999999999999</v>
      </c>
      <c r="C24">
        <v>36.231999999999999</v>
      </c>
      <c r="D24">
        <v>36.231999999999999</v>
      </c>
      <c r="E24">
        <v>40.961399999999998</v>
      </c>
      <c r="F24">
        <v>40.961399999999998</v>
      </c>
      <c r="G24" t="s">
        <v>227</v>
      </c>
      <c r="H24" t="s">
        <v>227</v>
      </c>
    </row>
    <row r="25" spans="1:8" x14ac:dyDescent="0.2">
      <c r="A25">
        <v>250.32</v>
      </c>
      <c r="B25">
        <v>35.628900000000002</v>
      </c>
      <c r="C25">
        <v>35.628799999999998</v>
      </c>
      <c r="D25">
        <v>35.628799999999998</v>
      </c>
      <c r="E25">
        <v>35.628799999999998</v>
      </c>
      <c r="F25">
        <v>35.628799999999998</v>
      </c>
      <c r="G25" t="s">
        <v>227</v>
      </c>
      <c r="H25" t="s">
        <v>227</v>
      </c>
    </row>
    <row r="26" spans="1:8" x14ac:dyDescent="0.2">
      <c r="A26">
        <v>25.01</v>
      </c>
      <c r="B26">
        <v>29.625699999999998</v>
      </c>
      <c r="C26">
        <v>29.625499999999999</v>
      </c>
      <c r="D26">
        <v>29.625499999999999</v>
      </c>
      <c r="E26">
        <v>29.625499999999999</v>
      </c>
      <c r="F26">
        <v>29.625499999999999</v>
      </c>
      <c r="G26" t="s">
        <v>227</v>
      </c>
      <c r="H26" t="s">
        <v>227</v>
      </c>
    </row>
    <row r="27" spans="1:8" x14ac:dyDescent="0.2">
      <c r="A27">
        <v>250.02</v>
      </c>
      <c r="B27">
        <v>35.0625</v>
      </c>
      <c r="C27">
        <v>35.0625</v>
      </c>
      <c r="D27">
        <v>35.0625</v>
      </c>
      <c r="E27">
        <v>35.0625</v>
      </c>
      <c r="F27">
        <v>35.0625</v>
      </c>
      <c r="G27" t="s">
        <v>227</v>
      </c>
      <c r="H27" t="s">
        <v>227</v>
      </c>
    </row>
    <row r="28" spans="1:8" x14ac:dyDescent="0.2">
      <c r="A28">
        <v>250.62</v>
      </c>
      <c r="B28">
        <v>34.266199999999998</v>
      </c>
      <c r="C28">
        <v>34.265799999999999</v>
      </c>
      <c r="D28">
        <v>34.265799999999999</v>
      </c>
      <c r="E28">
        <v>34.265799999999999</v>
      </c>
      <c r="F28">
        <v>34.265799999999999</v>
      </c>
      <c r="G28" t="s">
        <v>227</v>
      </c>
      <c r="H28" t="s">
        <v>227</v>
      </c>
    </row>
    <row r="29" spans="1:8" x14ac:dyDescent="0.2">
      <c r="A29">
        <v>250.17</v>
      </c>
      <c r="B29">
        <v>28.326499999999999</v>
      </c>
      <c r="C29">
        <v>28.326499999999999</v>
      </c>
      <c r="D29">
        <v>28.326499999999999</v>
      </c>
      <c r="E29">
        <v>28.331499999999998</v>
      </c>
      <c r="F29">
        <v>28.331499999999998</v>
      </c>
      <c r="G29" t="s">
        <v>227</v>
      </c>
      <c r="H29" t="s">
        <v>227</v>
      </c>
    </row>
    <row r="30" spans="1:8" x14ac:dyDescent="0.2">
      <c r="A30">
        <v>25.39</v>
      </c>
      <c r="B30">
        <v>28.0014</v>
      </c>
      <c r="C30">
        <v>28.0014</v>
      </c>
      <c r="D30">
        <v>28.0014</v>
      </c>
      <c r="E30">
        <v>28.001899999999999</v>
      </c>
      <c r="F30">
        <v>28.001899999999999</v>
      </c>
      <c r="G30" t="s">
        <v>227</v>
      </c>
      <c r="H30" t="s">
        <v>227</v>
      </c>
    </row>
    <row r="31" spans="1:8" x14ac:dyDescent="0.2">
      <c r="A31">
        <v>250.32</v>
      </c>
      <c r="B31">
        <v>29.322299999999998</v>
      </c>
      <c r="C31">
        <v>29.322199999999999</v>
      </c>
      <c r="D31">
        <v>29.322199999999999</v>
      </c>
      <c r="E31">
        <v>29.322299999999998</v>
      </c>
      <c r="F31">
        <v>29.322299999999998</v>
      </c>
      <c r="G31" t="s">
        <v>227</v>
      </c>
      <c r="H31" t="s">
        <v>227</v>
      </c>
    </row>
    <row r="32" spans="1:8" x14ac:dyDescent="0.2">
      <c r="A32">
        <v>250.07</v>
      </c>
      <c r="B32">
        <v>28.024699999999999</v>
      </c>
      <c r="C32">
        <v>28.0245</v>
      </c>
      <c r="D32">
        <v>28.0245</v>
      </c>
      <c r="E32">
        <v>28.0245</v>
      </c>
      <c r="F32">
        <v>28.0245</v>
      </c>
      <c r="G32" t="s">
        <v>227</v>
      </c>
      <c r="H32" t="s">
        <v>227</v>
      </c>
    </row>
    <row r="33" spans="1:8" x14ac:dyDescent="0.2">
      <c r="A33">
        <v>250.18</v>
      </c>
      <c r="B33">
        <v>34.501600000000003</v>
      </c>
      <c r="C33">
        <v>34.501600000000003</v>
      </c>
      <c r="D33">
        <v>34.501600000000003</v>
      </c>
      <c r="E33">
        <v>38.658900000000003</v>
      </c>
      <c r="F33">
        <v>38.658900000000003</v>
      </c>
      <c r="G33" t="s">
        <v>227</v>
      </c>
      <c r="H33" t="s">
        <v>227</v>
      </c>
    </row>
    <row r="34" spans="1:8" x14ac:dyDescent="0.2">
      <c r="A34">
        <v>250.16</v>
      </c>
      <c r="B34">
        <v>36.002600000000001</v>
      </c>
      <c r="C34">
        <v>36.002099999999999</v>
      </c>
      <c r="D34">
        <v>36.002099999999999</v>
      </c>
      <c r="E34">
        <v>40.282600000000002</v>
      </c>
      <c r="F34">
        <v>40.232599999999998</v>
      </c>
      <c r="G34" t="s">
        <v>227</v>
      </c>
      <c r="H34" t="s">
        <v>227</v>
      </c>
    </row>
    <row r="35" spans="1:8" x14ac:dyDescent="0.2">
      <c r="A35">
        <v>250.28</v>
      </c>
      <c r="B35">
        <v>36.326000000000001</v>
      </c>
      <c r="C35">
        <v>36.325499999999998</v>
      </c>
      <c r="D35">
        <v>36.325499999999998</v>
      </c>
      <c r="E35">
        <v>36.325499999999998</v>
      </c>
      <c r="F35">
        <v>36.325499999999998</v>
      </c>
      <c r="G35" t="s">
        <v>227</v>
      </c>
      <c r="H35" t="s">
        <v>227</v>
      </c>
    </row>
    <row r="36" spans="1:8" x14ac:dyDescent="0.2">
      <c r="A36">
        <v>250.09</v>
      </c>
      <c r="B36">
        <v>35.021900000000002</v>
      </c>
      <c r="C36">
        <v>35.0214</v>
      </c>
      <c r="D36">
        <v>35.0214</v>
      </c>
      <c r="E36">
        <v>35.0214</v>
      </c>
      <c r="F36">
        <v>35.0214</v>
      </c>
      <c r="G36" t="s">
        <v>227</v>
      </c>
      <c r="H36" t="s">
        <v>227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7"/>
  <sheetViews>
    <sheetView workbookViewId="0">
      <pane ySplit="1" topLeftCell="A2" activePane="bottomLeft" state="frozen"/>
      <selection pane="bottomLeft" activeCell="D7" sqref="D7"/>
    </sheetView>
  </sheetViews>
  <sheetFormatPr defaultColWidth="9" defaultRowHeight="30" customHeight="1" x14ac:dyDescent="0.2"/>
  <cols>
    <col min="1" max="1" width="14.25" style="1" customWidth="1"/>
    <col min="3" max="3" width="13.875" customWidth="1"/>
    <col min="4" max="4" width="13" customWidth="1"/>
    <col min="5" max="5" width="10.875" customWidth="1"/>
    <col min="9" max="9" width="11.125" customWidth="1"/>
  </cols>
  <sheetData>
    <row r="1" spans="1:9" ht="30" customHeight="1" x14ac:dyDescent="0.2">
      <c r="A1" s="1" t="s">
        <v>1</v>
      </c>
      <c r="B1" t="s">
        <v>0</v>
      </c>
      <c r="C1" t="s">
        <v>150</v>
      </c>
      <c r="D1" s="2" t="s">
        <v>216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</row>
    <row r="2" spans="1:9" ht="30" customHeight="1" x14ac:dyDescent="0.2">
      <c r="A2" s="1" t="s">
        <v>217</v>
      </c>
      <c r="C2">
        <v>1.0309999999999999</v>
      </c>
      <c r="D2">
        <f>C2*1000</f>
        <v>1031</v>
      </c>
      <c r="E2">
        <v>80.3</v>
      </c>
      <c r="F2">
        <v>70.3</v>
      </c>
      <c r="G2">
        <v>66.599999999999994</v>
      </c>
      <c r="H2">
        <f>(F2-G2)*0.95</f>
        <v>3.5150000000000001</v>
      </c>
      <c r="I2">
        <f>E2-G2-H2</f>
        <v>10.185</v>
      </c>
    </row>
    <row r="3" spans="1:9" ht="30" customHeight="1" x14ac:dyDescent="0.2">
      <c r="A3" s="1" t="s">
        <v>218</v>
      </c>
      <c r="C3">
        <v>1.0098</v>
      </c>
      <c r="D3">
        <f t="shared" ref="D3:D5" si="0">C3*1000</f>
        <v>1009.8</v>
      </c>
      <c r="E3">
        <v>25.3</v>
      </c>
      <c r="F3">
        <v>5.9</v>
      </c>
      <c r="G3">
        <v>5.5</v>
      </c>
      <c r="H3">
        <f t="shared" ref="H3:H5" si="1">(F3-G3)*0.95</f>
        <v>0.38</v>
      </c>
      <c r="I3">
        <f t="shared" ref="I3:I5" si="2">E3-G3-H3</f>
        <v>19.420000000000002</v>
      </c>
    </row>
    <row r="4" spans="1:9" ht="30" customHeight="1" x14ac:dyDescent="0.2">
      <c r="A4" s="1" t="s">
        <v>219</v>
      </c>
      <c r="C4">
        <v>1.0098</v>
      </c>
      <c r="D4">
        <f t="shared" si="0"/>
        <v>1009.8</v>
      </c>
      <c r="E4">
        <v>25.3</v>
      </c>
      <c r="F4">
        <v>5.5</v>
      </c>
      <c r="G4">
        <v>5</v>
      </c>
      <c r="H4">
        <f t="shared" si="1"/>
        <v>0.47499999999999998</v>
      </c>
      <c r="I4">
        <f t="shared" si="2"/>
        <v>19.824999999999999</v>
      </c>
    </row>
    <row r="5" spans="1:9" ht="30" customHeight="1" x14ac:dyDescent="0.2">
      <c r="A5" s="1" t="s">
        <v>220</v>
      </c>
      <c r="C5">
        <v>1.0097</v>
      </c>
      <c r="D5">
        <f t="shared" si="0"/>
        <v>1009.7</v>
      </c>
      <c r="E5">
        <v>25.5</v>
      </c>
      <c r="F5">
        <v>6</v>
      </c>
      <c r="G5">
        <v>5.5</v>
      </c>
      <c r="H5">
        <f t="shared" si="1"/>
        <v>0.47499999999999998</v>
      </c>
      <c r="I5">
        <f t="shared" si="2"/>
        <v>19.524999999999999</v>
      </c>
    </row>
    <row r="6" spans="1:9" ht="30" customHeight="1" x14ac:dyDescent="0.2">
      <c r="A6" s="1" t="s">
        <v>221</v>
      </c>
      <c r="C6">
        <v>1.0097</v>
      </c>
      <c r="D6">
        <f t="shared" ref="D6" si="3">C6*1000</f>
        <v>1009.7</v>
      </c>
      <c r="E6">
        <v>25.5</v>
      </c>
      <c r="F6">
        <v>6</v>
      </c>
      <c r="G6">
        <v>5.5</v>
      </c>
      <c r="H6">
        <f t="shared" ref="H6" si="4">(F6-G6)*0.95</f>
        <v>0.47499999999999998</v>
      </c>
      <c r="I6">
        <f t="shared" ref="I6" si="5">E6-G6-H6</f>
        <v>19.524999999999999</v>
      </c>
    </row>
    <row r="7" spans="1:9" ht="30" customHeight="1" x14ac:dyDescent="0.2">
      <c r="A7" s="1" t="s">
        <v>222</v>
      </c>
      <c r="C7">
        <v>1.0097</v>
      </c>
      <c r="D7">
        <f t="shared" ref="D7" si="6">C7*1000</f>
        <v>1009.7</v>
      </c>
      <c r="E7">
        <v>25.5</v>
      </c>
      <c r="F7">
        <v>6</v>
      </c>
      <c r="G7">
        <v>5.5</v>
      </c>
      <c r="H7">
        <f t="shared" ref="H7" si="7">(F7-G7)*0.95</f>
        <v>0.47499999999999998</v>
      </c>
      <c r="I7">
        <f t="shared" ref="I7" si="8">E7-G7-H7</f>
        <v>19.524999999999999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15038葡萄酒</vt:lpstr>
      <vt:lpstr>15038反滴</vt:lpstr>
      <vt:lpstr>干浸出物</vt:lpstr>
      <vt:lpstr>Sheet1</vt:lpstr>
      <vt:lpstr>水浴锅蒸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政府理化</dc:creator>
  <cp:lastModifiedBy>企业理化</cp:lastModifiedBy>
  <dcterms:created xsi:type="dcterms:W3CDTF">2015-06-05T18:19:00Z</dcterms:created>
  <dcterms:modified xsi:type="dcterms:W3CDTF">2026-08-21T12:29:33Z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F135484C647346B4B76ADE47BCAE16FE_12</vt:lpwstr>
  </property>
  <property fmtid="{D5CDD505-2E9C-101B-9397-08002B2CF9AE}" pid="3" name="KSOProductBuildVer">
    <vt:lpwstr>2052-12.1.0.21915</vt:lpwstr>
  </property>
</Properties>
</file>