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66925"/>
  <mc:AlternateContent xmlns:mc="http://schemas.openxmlformats.org/markup-compatibility/2006">
    <mc:Choice Requires="x15">
      <x15ac:absPath xmlns:x15ac="http://schemas.microsoft.com/office/spreadsheetml/2010/11/ac" url="C:\Users\aud\iCloudDrive\Documents\Assignment\FIT1013\ASSIGNMENT 1 10%\"/>
    </mc:Choice>
  </mc:AlternateContent>
  <xr:revisionPtr revIDLastSave="0" documentId="13_ncr:1_{E5A46306-BCEB-42EF-8517-F52B851A9168}" xr6:coauthVersionLast="47" xr6:coauthVersionMax="47" xr10:uidLastSave="{00000000-0000-0000-0000-000000000000}"/>
  <bookViews>
    <workbookView xWindow="-120" yWindow="-120" windowWidth="29040" windowHeight="15720" tabRatio="1000" activeTab="5" xr2:uid="{00000000-000D-0000-FFFF-FFFF00000000}"/>
  </bookViews>
  <sheets>
    <sheet name="Documentation" sheetId="9" r:id="rId1"/>
    <sheet name="Original Data" sheetId="1" r:id="rId2"/>
    <sheet name="Quick Analysis" sheetId="19" r:id="rId3"/>
    <sheet name="Data table" sheetId="10" r:id="rId4"/>
    <sheet name="HOURS" sheetId="13" r:id="rId5"/>
    <sheet name="Workload-Status" sheetId="16" r:id="rId6"/>
  </sheets>
  <definedNames>
    <definedName name="Date">'Original Data'!$B:$B</definedName>
    <definedName name="Hours">'Original Data'!$C:$C</definedName>
    <definedName name="Job_Type">'Original Data'!$D:$D</definedName>
    <definedName name="Slicer_Job_Type1">#N/A</definedName>
    <definedName name="Slicer_Months">#N/A</definedName>
    <definedName name="Slicer_StaffID1">#N/A</definedName>
    <definedName name="StaffID">'Original Data'!$A:$A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C2" i="16" l="1"/>
  <c r="C3" i="16"/>
  <c r="C4" i="16"/>
  <c r="C5" i="16"/>
  <c r="C6" i="16"/>
  <c r="C7" i="16"/>
  <c r="B13" i="19"/>
  <c r="B7" i="19"/>
  <c r="B8" i="19"/>
  <c r="B9" i="19"/>
  <c r="B10" i="19"/>
  <c r="B11" i="19"/>
  <c r="B12" i="19"/>
  <c r="B6" i="19"/>
  <c r="C7" i="19"/>
  <c r="C8" i="19"/>
  <c r="C9" i="19"/>
  <c r="C10" i="19"/>
  <c r="C11" i="19"/>
  <c r="C12" i="19"/>
  <c r="C6" i="19"/>
  <c r="C13" i="19" s="1"/>
  <c r="D64" i="10"/>
  <c r="C64" i="10"/>
</calcChain>
</file>

<file path=xl/sharedStrings.xml><?xml version="1.0" encoding="utf-8"?>
<sst xmlns="http://schemas.openxmlformats.org/spreadsheetml/2006/main" count="208" uniqueCount="48">
  <si>
    <t>Date</t>
  </si>
  <si>
    <t>Hours</t>
  </si>
  <si>
    <t>Security Camera</t>
  </si>
  <si>
    <t>Smart Home</t>
  </si>
  <si>
    <t>Smart Doorbell</t>
  </si>
  <si>
    <t>Smart Lighting</t>
  </si>
  <si>
    <t>Smart Locks</t>
  </si>
  <si>
    <t>Smart Locks (urgent)</t>
  </si>
  <si>
    <t>Smart Locks (services)</t>
  </si>
  <si>
    <t>StaffID</t>
  </si>
  <si>
    <t>Author</t>
  </si>
  <si>
    <t>Purpose</t>
  </si>
  <si>
    <t>Simon’s Smart Home Service</t>
  </si>
  <si>
    <t>Job Type</t>
  </si>
  <si>
    <t>Data Definition Table</t>
  </si>
  <si>
    <t>Field</t>
  </si>
  <si>
    <t>Description</t>
  </si>
  <si>
    <t>Data Type</t>
  </si>
  <si>
    <t>Text</t>
  </si>
  <si>
    <t>Number of hours spent for the job.</t>
  </si>
  <si>
    <t>Date of services, e.g. installation of the product sold.</t>
  </si>
  <si>
    <t>Installation of Smart Home, Security Camera, etc.</t>
  </si>
  <si>
    <t>Number</t>
  </si>
  <si>
    <t>Technician's ID</t>
  </si>
  <si>
    <t>Grand Total</t>
  </si>
  <si>
    <t>Sum of Hours</t>
  </si>
  <si>
    <t>Number of Jobs done</t>
  </si>
  <si>
    <t>Number of hours spent</t>
  </si>
  <si>
    <t>Total</t>
  </si>
  <si>
    <t>Apr</t>
  </si>
  <si>
    <t>May</t>
  </si>
  <si>
    <t>Jun</t>
  </si>
  <si>
    <t>ID</t>
  </si>
  <si>
    <t>STATUS</t>
  </si>
  <si>
    <t>NUMBER OF WORK</t>
  </si>
  <si>
    <t>Months</t>
  </si>
  <si>
    <t>RUI QIN 30874157</t>
  </si>
  <si>
    <t>status</t>
  </si>
  <si>
    <t>17.5 and below</t>
  </si>
  <si>
    <t>Need more work</t>
  </si>
  <si>
    <t>Underload</t>
  </si>
  <si>
    <t>Normal</t>
  </si>
  <si>
    <t>Overloaded</t>
  </si>
  <si>
    <t xml:space="preserve">17.6 – 25 </t>
  </si>
  <si>
    <t>25.1 – 37.5</t>
  </si>
  <si>
    <t xml:space="preserve">37.6 and above </t>
  </si>
  <si>
    <t>hours description</t>
  </si>
  <si>
    <t>hours setting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</si>
</sst>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x14ac:knownFonts="1">
    <font>
      <sz val="11"/>
      <color theme="1"/>
      <name val="Calibri"/>
      <family val="2"/>
      <scheme val="minor"/>
    </font>
    <font>
      <b/>
      <sz val="11"/>
      <color theme="1"/>
      <name val="Calibri"/>
      <family val="2"/>
      <scheme val="minor"/>
    </font>
    <font>
      <sz val="10"/>
      <name val="Arial"/>
      <family val="2"/>
    </font>
    <font>
      <sz val="18"/>
      <color theme="3"/>
      <name val="Calibri Light"/>
      <family val="2"/>
      <scheme val="major"/>
    </font>
    <font>
      <b/>
      <sz val="24"/>
      <color theme="7" tint="0.79998168889431442"/>
      <name val="Comic Sans MS"/>
      <family val="4"/>
    </font>
    <font>
      <b/>
      <sz val="11"/>
      <color theme="7" tint="0.79998168889431442"/>
      <name val="Calibri"/>
      <family val="2"/>
      <scheme val="minor"/>
    </font>
    <font>
      <b/>
      <sz val="18"/>
      <color theme="1"/>
      <name val="Calibri"/>
      <family val="2"/>
      <scheme val="minor"/>
    </font>
    <font>
      <sz val="18"/>
      <color theme="1"/>
      <name val="Calibri"/>
      <family val="2"/>
      <scheme val="minor"/>
    </font>
    <font>
      <sz val="12"/>
      <color theme="1"/>
      <name val="Calibri"/>
      <family val="2"/>
      <scheme val="minor"/>
    </font>
    <font>
      <sz val="11"/>
      <color theme="1"/>
      <name val="等线"/>
      <charset val="134"/>
    </font>
    <font>
      <b/>
      <sz val="11"/>
      <color theme="0"/>
      <name val="Calibri"/>
      <family val="2"/>
      <scheme val="minor"/>
    </font>
  </fonts>
  <fills count="6">
    <fill>
      <patternFill patternType="none"/>
    </fill>
    <fill>
      <patternFill patternType="gray125"/>
    </fill>
    <fill>
      <patternFill patternType="solid">
        <fgColor theme="9"/>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7">
    <border>
      <left/>
      <right/>
      <top/>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n">
        <color theme="6" tint="-0.24994659260841701"/>
      </left>
      <right/>
      <top/>
      <bottom/>
      <diagonal/>
    </border>
    <border>
      <left style="thin">
        <color theme="0"/>
      </left>
      <right/>
      <top style="thin">
        <color theme="0"/>
      </top>
      <bottom/>
      <diagonal/>
    </border>
    <border>
      <left style="thin">
        <color theme="0"/>
      </left>
      <right/>
      <top/>
      <bottom/>
      <diagonal/>
    </border>
    <border>
      <left/>
      <right/>
      <top style="thin">
        <color theme="0"/>
      </top>
      <bottom/>
      <diagonal/>
    </border>
    <border>
      <left/>
      <right/>
      <top/>
      <bottom style="thin">
        <color theme="0"/>
      </bottom>
      <diagonal/>
    </border>
  </borders>
  <cellStyleXfs count="3">
    <xf numFmtId="0" fontId="0" fillId="0" borderId="0"/>
    <xf numFmtId="0" fontId="2" fillId="0" borderId="0"/>
    <xf numFmtId="0" fontId="3" fillId="0" borderId="0" applyNumberFormat="0" applyFill="0" applyBorder="0" applyAlignment="0" applyProtection="0"/>
  </cellStyleXfs>
  <cellXfs count="39">
    <xf numFmtId="0" fontId="0" fillId="0" borderId="0" xfId="0" applyNumberFormat="1" applyAlignment="1">
      <alignment vertical="top"/>
    </xf>
    <xf numFmtId="0" fontId="0" fillId="0" borderId="0" xfId="0" applyAlignment="1">
      <alignment vertical="top"/>
    </xf>
    <xf numFmtId="0" fontId="0" fillId="0" borderId="0" xfId="0" applyNumberFormat="1" applyAlignment="1">
      <alignment vertical="top"/>
    </xf>
    <xf numFmtId="164" fontId="0" fillId="0" borderId="0" xfId="0" applyNumberFormat="1" applyAlignment="1">
      <alignment vertical="top"/>
    </xf>
    <xf numFmtId="0" fontId="1" fillId="0" borderId="0" xfId="0" applyNumberFormat="1" applyFont="1" applyAlignment="1">
      <alignment vertical="top"/>
    </xf>
    <xf numFmtId="0" fontId="0" fillId="0" borderId="0" xfId="0"/>
    <xf numFmtId="0" fontId="0" fillId="0" borderId="1" xfId="0" applyBorder="1" applyAlignment="1">
      <alignment horizontal="left" vertical="top" wrapText="1"/>
    </xf>
    <xf numFmtId="14" fontId="0" fillId="0" borderId="1" xfId="0" applyNumberFormat="1" applyBorder="1" applyAlignment="1">
      <alignment horizontal="left" vertical="top" wrapText="1"/>
    </xf>
    <xf numFmtId="0" fontId="5" fillId="2" borderId="1" xfId="0" applyFont="1" applyFill="1" applyBorder="1" applyAlignment="1">
      <alignment vertical="top"/>
    </xf>
    <xf numFmtId="0" fontId="0" fillId="0" borderId="0" xfId="0" applyNumberFormat="1" applyAlignment="1">
      <alignment horizontal="left" vertical="top"/>
    </xf>
    <xf numFmtId="0" fontId="6" fillId="0" borderId="0" xfId="0" applyNumberFormat="1" applyFont="1" applyAlignment="1">
      <alignment vertical="top"/>
    </xf>
    <xf numFmtId="0" fontId="7" fillId="0" borderId="0" xfId="0" applyNumberFormat="1" applyFont="1" applyAlignment="1">
      <alignment vertical="top"/>
    </xf>
    <xf numFmtId="164" fontId="7" fillId="0" borderId="0" xfId="0" applyNumberFormat="1" applyFont="1" applyAlignment="1">
      <alignment vertical="top"/>
    </xf>
    <xf numFmtId="0" fontId="7" fillId="0" borderId="0" xfId="0" applyFont="1" applyAlignment="1">
      <alignment vertical="top"/>
    </xf>
    <xf numFmtId="0" fontId="8" fillId="0" borderId="0" xfId="0" applyNumberFormat="1" applyFont="1" applyAlignment="1">
      <alignment vertical="top"/>
    </xf>
    <xf numFmtId="0" fontId="8" fillId="0" borderId="0" xfId="0" pivotButton="1" applyNumberFormat="1" applyFont="1" applyAlignment="1">
      <alignment vertical="top"/>
    </xf>
    <xf numFmtId="2" fontId="0" fillId="0" borderId="0" xfId="0" applyNumberFormat="1" applyAlignment="1">
      <alignment vertical="top"/>
    </xf>
    <xf numFmtId="1" fontId="1" fillId="0" borderId="0" xfId="0" applyNumberFormat="1" applyFont="1" applyAlignment="1">
      <alignment vertical="top"/>
    </xf>
    <xf numFmtId="1" fontId="0" fillId="0" borderId="0" xfId="0" applyNumberFormat="1" applyAlignment="1">
      <alignment vertical="top"/>
    </xf>
    <xf numFmtId="49" fontId="1" fillId="0" borderId="0" xfId="0" applyNumberFormat="1" applyFont="1" applyAlignment="1">
      <alignment vertical="top"/>
    </xf>
    <xf numFmtId="49" fontId="0" fillId="0" borderId="0" xfId="0" applyNumberFormat="1" applyAlignment="1">
      <alignment vertical="top"/>
    </xf>
    <xf numFmtId="1" fontId="6" fillId="0" borderId="0" xfId="0" applyNumberFormat="1" applyFont="1" applyAlignment="1">
      <alignment vertical="top"/>
    </xf>
    <xf numFmtId="1" fontId="7" fillId="0" borderId="0" xfId="0" applyNumberFormat="1" applyFont="1" applyAlignment="1">
      <alignment vertical="top"/>
    </xf>
    <xf numFmtId="49" fontId="7" fillId="0" borderId="0" xfId="0" applyNumberFormat="1" applyFont="1" applyAlignment="1">
      <alignment vertical="top"/>
    </xf>
    <xf numFmtId="2" fontId="1" fillId="0" borderId="0" xfId="0" applyNumberFormat="1" applyFont="1" applyAlignment="1">
      <alignment vertical="top"/>
    </xf>
    <xf numFmtId="2" fontId="7" fillId="0" borderId="0" xfId="0" applyNumberFormat="1" applyFont="1" applyAlignment="1">
      <alignment vertical="top"/>
    </xf>
    <xf numFmtId="0" fontId="0" fillId="0" borderId="0" xfId="0" applyNumberFormat="1" applyAlignment="1">
      <alignment vertical="top" wrapText="1"/>
    </xf>
    <xf numFmtId="0" fontId="9" fillId="0" borderId="0" xfId="0" applyNumberFormat="1" applyFont="1" applyAlignment="1">
      <alignment horizontal="center" vertical="center"/>
    </xf>
    <xf numFmtId="0" fontId="4" fillId="2" borderId="0" xfId="2" applyFont="1" applyFill="1" applyAlignment="1">
      <alignment horizontal="center"/>
    </xf>
    <xf numFmtId="0" fontId="5" fillId="2" borderId="2" xfId="0" applyFont="1" applyFill="1" applyBorder="1" applyAlignment="1">
      <alignment horizontal="center" vertical="top"/>
    </xf>
    <xf numFmtId="0" fontId="5" fillId="2" borderId="0" xfId="0" applyFont="1" applyFill="1" applyBorder="1" applyAlignment="1">
      <alignment horizontal="center" vertical="top"/>
    </xf>
    <xf numFmtId="0" fontId="0" fillId="4" borderId="3" xfId="0" applyFont="1" applyFill="1" applyBorder="1"/>
    <xf numFmtId="0" fontId="10" fillId="3" borderId="0" xfId="0" applyNumberFormat="1" applyFont="1" applyFill="1" applyBorder="1" applyAlignment="1">
      <alignment vertical="top"/>
    </xf>
    <xf numFmtId="0" fontId="10" fillId="3" borderId="4" xfId="0" applyNumberFormat="1" applyFont="1" applyFill="1" applyBorder="1" applyAlignment="1">
      <alignment vertical="top"/>
    </xf>
    <xf numFmtId="0" fontId="0" fillId="5" borderId="5" xfId="0" applyFont="1" applyFill="1" applyBorder="1"/>
    <xf numFmtId="0" fontId="0" fillId="5" borderId="3" xfId="0" applyFont="1" applyFill="1" applyBorder="1"/>
    <xf numFmtId="0" fontId="0" fillId="4" borderId="5" xfId="0" applyFont="1" applyFill="1" applyBorder="1"/>
    <xf numFmtId="0" fontId="0" fillId="4" borderId="6" xfId="0" applyFont="1" applyFill="1" applyBorder="1" applyAlignment="1">
      <alignment horizontal="center"/>
    </xf>
    <xf numFmtId="0" fontId="10" fillId="3" borderId="0" xfId="0" applyFont="1" applyFill="1" applyBorder="1"/>
  </cellXfs>
  <cellStyles count="3">
    <cellStyle name="Normal" xfId="0" builtinId="0"/>
    <cellStyle name="Normal 2" xfId="1" xr:uid="{AED5D626-2F73-48D9-B46C-E4A8F8A316FA}"/>
    <cellStyle name="Title" xfId="2" builtinId="15"/>
  </cellStyles>
  <dxfs count="34">
    <dxf>
      <border outline="0">
        <left style="thin">
          <color theme="4"/>
        </left>
        <right style="thin">
          <color theme="4"/>
        </right>
        <top style="thin">
          <color theme="4"/>
        </top>
        <bottom style="thin">
          <color theme="4"/>
        </bottom>
      </border>
    </dxf>
    <dxf>
      <numFmt numFmtId="0" formatCode="General"/>
      <alignment horizontal="general" vertical="top" textRotation="0" wrapText="0" indent="0" justifyLastLine="0" shrinkToFit="0" readingOrder="0"/>
    </dxf>
    <dxf>
      <numFmt numFmtId="0" formatCode="General"/>
      <alignment horizontal="left" vertical="top" textRotation="0" wrapText="0" indent="0" justifyLastLine="0" shrinkToFit="0" readingOrder="0"/>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b val="0"/>
        <i val="0"/>
        <strike val="0"/>
        <condense val="0"/>
        <extend val="0"/>
        <outline val="0"/>
        <shadow val="0"/>
        <u val="none"/>
        <vertAlign val="baseline"/>
        <sz val="18"/>
        <color theme="1"/>
        <name val="Calibri"/>
        <family val="2"/>
        <scheme val="minor"/>
      </font>
      <numFmt numFmtId="0" formatCode="General"/>
      <alignment horizontal="general" vertical="top" textRotation="0" wrapText="0" indent="0" justifyLastLine="0" shrinkToFit="0" readingOrder="0"/>
    </dxf>
    <dxf>
      <font>
        <strike val="0"/>
        <outline val="0"/>
        <shadow val="0"/>
        <u val="none"/>
        <vertAlign val="baseline"/>
        <sz val="18"/>
        <color theme="1"/>
        <name val="Calibri"/>
        <family val="2"/>
        <scheme val="minor"/>
      </font>
      <numFmt numFmtId="30" formatCode="@"/>
      <alignment horizontal="general" vertical="top" textRotation="0" wrapText="0" indent="0" justifyLastLine="0" shrinkToFit="0" readingOrder="0"/>
    </dxf>
    <dxf>
      <font>
        <b val="0"/>
        <i val="0"/>
        <strike val="0"/>
        <condense val="0"/>
        <extend val="0"/>
        <outline val="0"/>
        <shadow val="0"/>
        <u val="none"/>
        <vertAlign val="baseline"/>
        <sz val="18"/>
        <color theme="1"/>
        <name val="Calibri"/>
        <family val="2"/>
        <scheme val="minor"/>
      </font>
      <numFmt numFmtId="0" formatCode="General"/>
      <alignment horizontal="general" vertical="top" textRotation="0" wrapText="0" indent="0" justifyLastLine="0" shrinkToFit="0" readingOrder="0"/>
    </dxf>
    <dxf>
      <font>
        <strike val="0"/>
        <outline val="0"/>
        <shadow val="0"/>
        <u val="none"/>
        <vertAlign val="baseline"/>
        <sz val="18"/>
        <color theme="1"/>
        <name val="Calibri"/>
        <family val="2"/>
        <scheme val="minor"/>
      </font>
      <numFmt numFmtId="2" formatCode="0.00"/>
      <alignment horizontal="general" vertical="top" textRotation="0" wrapText="0" indent="0" justifyLastLine="0" shrinkToFit="0" readingOrder="0"/>
    </dxf>
    <dxf>
      <font>
        <b val="0"/>
        <i val="0"/>
        <strike val="0"/>
        <condense val="0"/>
        <extend val="0"/>
        <outline val="0"/>
        <shadow val="0"/>
        <u val="none"/>
        <vertAlign val="baseline"/>
        <sz val="18"/>
        <color theme="1"/>
        <name val="Calibri"/>
        <family val="2"/>
        <scheme val="minor"/>
      </font>
      <numFmt numFmtId="0" formatCode="General"/>
      <alignment horizontal="general" vertical="top" textRotation="0" wrapText="0" indent="0" justifyLastLine="0" shrinkToFit="0" readingOrder="0"/>
    </dxf>
    <dxf>
      <font>
        <strike val="0"/>
        <outline val="0"/>
        <shadow val="0"/>
        <u val="none"/>
        <vertAlign val="baseline"/>
        <sz val="18"/>
        <color theme="1"/>
        <name val="Calibri"/>
        <family val="2"/>
        <scheme val="minor"/>
      </font>
      <numFmt numFmtId="164" formatCode="[$-F800]dddd\,\ mmmm\ dd\,\ yyyy"/>
      <alignment horizontal="general" vertical="top" textRotation="0" wrapText="0" indent="0" justifyLastLine="0" shrinkToFit="0" readingOrder="0"/>
    </dxf>
    <dxf>
      <font>
        <b val="0"/>
        <i val="0"/>
        <strike val="0"/>
        <condense val="0"/>
        <extend val="0"/>
        <outline val="0"/>
        <shadow val="0"/>
        <u val="none"/>
        <vertAlign val="baseline"/>
        <sz val="18"/>
        <color theme="1"/>
        <name val="Calibri"/>
        <family val="2"/>
        <scheme val="minor"/>
      </font>
      <numFmt numFmtId="1" formatCode="0"/>
      <alignment horizontal="general" vertical="top" textRotation="0" wrapText="0" indent="0" justifyLastLine="0" shrinkToFit="0" readingOrder="0"/>
    </dxf>
    <dxf>
      <font>
        <strike val="0"/>
        <outline val="0"/>
        <shadow val="0"/>
        <u val="none"/>
        <vertAlign val="baseline"/>
        <sz val="18"/>
        <color theme="1"/>
        <name val="Calibri"/>
        <family val="2"/>
        <scheme val="minor"/>
      </font>
      <numFmt numFmtId="1" formatCode="0"/>
      <alignment horizontal="general" vertical="top" textRotation="0" wrapText="0" indent="0" justifyLastLine="0" shrinkToFit="0" readingOrder="0"/>
    </dxf>
    <dxf>
      <font>
        <strike val="0"/>
        <outline val="0"/>
        <shadow val="0"/>
        <u val="none"/>
        <vertAlign val="baseline"/>
        <sz val="18"/>
        <color theme="1"/>
        <name val="Calibri"/>
        <family val="2"/>
        <scheme val="minor"/>
      </font>
    </dxf>
    <dxf>
      <font>
        <strike val="0"/>
        <outline val="0"/>
        <shadow val="0"/>
        <u val="none"/>
        <vertAlign val="baseline"/>
        <sz val="18"/>
        <color theme="1"/>
        <name val="Calibri"/>
        <family val="2"/>
        <scheme val="minor"/>
      </font>
    </dxf>
    <dxf>
      <font>
        <b/>
        <i val="0"/>
        <strike val="0"/>
        <condense val="0"/>
        <extend val="0"/>
        <outline val="0"/>
        <shadow val="0"/>
        <u val="none"/>
        <vertAlign val="baseline"/>
        <sz val="18"/>
        <color theme="1"/>
        <name val="Calibri"/>
        <family val="2"/>
        <scheme val="minor"/>
      </font>
      <numFmt numFmtId="0" formatCode="General"/>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[FIT1013 A1_RuiQin30874157.xlsx]HOURS!hour</c:name>
    <c:fmtId val="0"/>
  </c:pivotSource>
  <c:chart>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932541513558455E-16"/>
              <c:y val="-5.602029551320012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6.22230020690317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1176277060075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745188054596577E-2"/>
          <c:y val="3.3811196136249465E-2"/>
          <c:w val="0.87085044171627124"/>
          <c:h val="0.72416058959032381"/>
        </c:manualLayout>
      </c:layout>
      <c:barChart>
        <c:barDir val="col"/>
        <c:grouping val="clustered"/>
        <c:varyColors val="0"/>
        <c:ser>
          <c:idx val="0"/>
          <c:order val="0"/>
          <c:tx>
            <c:strRef>
              <c:f>HOURS!$C$1:$C$2</c:f>
              <c:strCache>
                <c:ptCount val="1"/>
                <c:pt idx="0">
                  <c:v>Security Camera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HOURS!$A$3:$B$25</c:f>
              <c:multiLvlStrCache>
                <c:ptCount val="16"/>
                <c:lvl>
                  <c:pt idx="0">
                    <c:v>Apr</c:v>
                  </c:pt>
                  <c:pt idx="1">
                    <c:v>May</c:v>
                  </c:pt>
                  <c:pt idx="2">
                    <c:v>Jun</c:v>
                  </c:pt>
                  <c:pt idx="3">
                    <c:v>Apr</c:v>
                  </c:pt>
                  <c:pt idx="4">
                    <c:v>May</c:v>
                  </c:pt>
                  <c:pt idx="5">
                    <c:v>Jun</c:v>
                  </c:pt>
                  <c:pt idx="6">
                    <c:v>Apr</c:v>
                  </c:pt>
                  <c:pt idx="7">
                    <c:v>May</c:v>
                  </c:pt>
                  <c:pt idx="8">
                    <c:v>Apr</c:v>
                  </c:pt>
                  <c:pt idx="9">
                    <c:v>May</c:v>
                  </c:pt>
                  <c:pt idx="10">
                    <c:v>Apr</c:v>
                  </c:pt>
                  <c:pt idx="11">
                    <c:v>May</c:v>
                  </c:pt>
                  <c:pt idx="12">
                    <c:v>Jun</c:v>
                  </c:pt>
                  <c:pt idx="13">
                    <c:v>Apr</c:v>
                  </c:pt>
                  <c:pt idx="14">
                    <c:v>May</c:v>
                  </c:pt>
                  <c:pt idx="15">
                    <c:v>Jun</c:v>
                  </c:pt>
                </c:lvl>
                <c:lvl>
                  <c:pt idx="0">
                    <c:v>3041</c:v>
                  </c:pt>
                  <c:pt idx="3">
                    <c:v>5074</c:v>
                  </c:pt>
                  <c:pt idx="6">
                    <c:v>5788</c:v>
                  </c:pt>
                  <c:pt idx="8">
                    <c:v>5934</c:v>
                  </c:pt>
                  <c:pt idx="10">
                    <c:v>9045</c:v>
                  </c:pt>
                  <c:pt idx="13">
                    <c:v>9839</c:v>
                  </c:pt>
                </c:lvl>
              </c:multiLvlStrCache>
            </c:multiLvlStrRef>
          </c:cat>
          <c:val>
            <c:numRef>
              <c:f>HOURS!$C$3:$C$25</c:f>
              <c:numCache>
                <c:formatCode>General</c:formatCode>
                <c:ptCount val="16"/>
                <c:pt idx="3">
                  <c:v>1.5</c:v>
                </c:pt>
                <c:pt idx="4">
                  <c:v>1.5</c:v>
                </c:pt>
                <c:pt idx="6">
                  <c:v>1.5</c:v>
                </c:pt>
                <c:pt idx="7">
                  <c:v>1.5</c:v>
                </c:pt>
                <c:pt idx="8">
                  <c:v>1.5</c:v>
                </c:pt>
                <c:pt idx="9">
                  <c:v>1.5</c:v>
                </c:pt>
                <c:pt idx="10">
                  <c:v>2.5</c:v>
                </c:pt>
                <c:pt idx="11">
                  <c:v>0.75</c:v>
                </c:pt>
                <c:pt idx="13">
                  <c:v>1.5</c:v>
                </c:pt>
                <c:pt idx="14">
                  <c:v>1.5</c:v>
                </c:pt>
              </c:numCache>
            </c:numRef>
          </c:val>
          <c:extLst>
            <c:ext xmlns:c16="http://schemas.microsoft.com/office/drawing/2014/chart" uri="{C3380CC4-5D6E-409C-BE32-E72D297353CC}">
              <c16:uniqueId val="{00000010-17F4-4040-9246-29115309F929}"/>
            </c:ext>
          </c:extLst>
        </c:ser>
        <c:ser>
          <c:idx val="1"/>
          <c:order val="1"/>
          <c:tx>
            <c:strRef>
              <c:f>HOURS!$D$1:$D$2</c:f>
              <c:strCache>
                <c:ptCount val="1"/>
                <c:pt idx="0">
                  <c:v>Smart Doorbell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HOURS!$A$3:$B$25</c:f>
              <c:multiLvlStrCache>
                <c:ptCount val="16"/>
                <c:lvl>
                  <c:pt idx="0">
                    <c:v>Apr</c:v>
                  </c:pt>
                  <c:pt idx="1">
                    <c:v>May</c:v>
                  </c:pt>
                  <c:pt idx="2">
                    <c:v>Jun</c:v>
                  </c:pt>
                  <c:pt idx="3">
                    <c:v>Apr</c:v>
                  </c:pt>
                  <c:pt idx="4">
                    <c:v>May</c:v>
                  </c:pt>
                  <c:pt idx="5">
                    <c:v>Jun</c:v>
                  </c:pt>
                  <c:pt idx="6">
                    <c:v>Apr</c:v>
                  </c:pt>
                  <c:pt idx="7">
                    <c:v>May</c:v>
                  </c:pt>
                  <c:pt idx="8">
                    <c:v>Apr</c:v>
                  </c:pt>
                  <c:pt idx="9">
                    <c:v>May</c:v>
                  </c:pt>
                  <c:pt idx="10">
                    <c:v>Apr</c:v>
                  </c:pt>
                  <c:pt idx="11">
                    <c:v>May</c:v>
                  </c:pt>
                  <c:pt idx="12">
                    <c:v>Jun</c:v>
                  </c:pt>
                  <c:pt idx="13">
                    <c:v>Apr</c:v>
                  </c:pt>
                  <c:pt idx="14">
                    <c:v>May</c:v>
                  </c:pt>
                  <c:pt idx="15">
                    <c:v>Jun</c:v>
                  </c:pt>
                </c:lvl>
                <c:lvl>
                  <c:pt idx="0">
                    <c:v>3041</c:v>
                  </c:pt>
                  <c:pt idx="3">
                    <c:v>5074</c:v>
                  </c:pt>
                  <c:pt idx="6">
                    <c:v>5788</c:v>
                  </c:pt>
                  <c:pt idx="8">
                    <c:v>5934</c:v>
                  </c:pt>
                  <c:pt idx="10">
                    <c:v>9045</c:v>
                  </c:pt>
                  <c:pt idx="13">
                    <c:v>9839</c:v>
                  </c:pt>
                </c:lvl>
              </c:multiLvlStrCache>
            </c:multiLvlStrRef>
          </c:cat>
          <c:val>
            <c:numRef>
              <c:f>HOURS!$D$3:$D$25</c:f>
              <c:numCache>
                <c:formatCode>General</c:formatCode>
                <c:ptCount val="16"/>
                <c:pt idx="3">
                  <c:v>4</c:v>
                </c:pt>
                <c:pt idx="4">
                  <c:v>2</c:v>
                </c:pt>
                <c:pt idx="5">
                  <c:v>6.5</c:v>
                </c:pt>
                <c:pt idx="6">
                  <c:v>4</c:v>
                </c:pt>
                <c:pt idx="7">
                  <c:v>2</c:v>
                </c:pt>
                <c:pt idx="10">
                  <c:v>4</c:v>
                </c:pt>
                <c:pt idx="11">
                  <c:v>2</c:v>
                </c:pt>
                <c:pt idx="13">
                  <c:v>2</c:v>
                </c:pt>
                <c:pt idx="14">
                  <c:v>2</c:v>
                </c:pt>
              </c:numCache>
            </c:numRef>
          </c:val>
          <c:extLst>
            <c:ext xmlns:c16="http://schemas.microsoft.com/office/drawing/2014/chart" uri="{C3380CC4-5D6E-409C-BE32-E72D297353CC}">
              <c16:uniqueId val="{00000007-45A5-48F7-93B3-1033B6701A3A}"/>
            </c:ext>
          </c:extLst>
        </c:ser>
        <c:ser>
          <c:idx val="2"/>
          <c:order val="2"/>
          <c:tx>
            <c:strRef>
              <c:f>HOURS!$E$1:$E$2</c:f>
              <c:strCache>
                <c:ptCount val="1"/>
                <c:pt idx="0">
                  <c:v>Smart Home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1"/>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42B-4DAE-AFB2-901E3BFB0E90}"/>
              </c:ext>
            </c:extLst>
          </c:dPt>
          <c:dPt>
            <c:idx val="13"/>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42B-4DAE-AFB2-901E3BFB0E90}"/>
              </c:ext>
            </c:extLst>
          </c:dPt>
          <c:dPt>
            <c:idx val="14"/>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42B-4DAE-AFB2-901E3BFB0E90}"/>
              </c:ext>
            </c:extLst>
          </c:dPt>
          <c:dLbls>
            <c:dLbl>
              <c:idx val="11"/>
              <c:layout>
                <c:manualLayout>
                  <c:x val="0"/>
                  <c:y val="-1.11762770600750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2B-4DAE-AFB2-901E3BFB0E90}"/>
                </c:ext>
              </c:extLst>
            </c:dLbl>
            <c:dLbl>
              <c:idx val="13"/>
              <c:layout>
                <c:manualLayout>
                  <c:x val="0"/>
                  <c:y val="-6.2223002069031743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42B-4DAE-AFB2-901E3BFB0E90}"/>
                </c:ext>
              </c:extLst>
            </c:dLbl>
            <c:dLbl>
              <c:idx val="14"/>
              <c:layout>
                <c:manualLayout>
                  <c:x val="-1.1932541513558455E-16"/>
                  <c:y val="-5.6020295513200128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42B-4DAE-AFB2-901E3BFB0E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HOURS!$A$3:$B$25</c:f>
              <c:multiLvlStrCache>
                <c:ptCount val="16"/>
                <c:lvl>
                  <c:pt idx="0">
                    <c:v>Apr</c:v>
                  </c:pt>
                  <c:pt idx="1">
                    <c:v>May</c:v>
                  </c:pt>
                  <c:pt idx="2">
                    <c:v>Jun</c:v>
                  </c:pt>
                  <c:pt idx="3">
                    <c:v>Apr</c:v>
                  </c:pt>
                  <c:pt idx="4">
                    <c:v>May</c:v>
                  </c:pt>
                  <c:pt idx="5">
                    <c:v>Jun</c:v>
                  </c:pt>
                  <c:pt idx="6">
                    <c:v>Apr</c:v>
                  </c:pt>
                  <c:pt idx="7">
                    <c:v>May</c:v>
                  </c:pt>
                  <c:pt idx="8">
                    <c:v>Apr</c:v>
                  </c:pt>
                  <c:pt idx="9">
                    <c:v>May</c:v>
                  </c:pt>
                  <c:pt idx="10">
                    <c:v>Apr</c:v>
                  </c:pt>
                  <c:pt idx="11">
                    <c:v>May</c:v>
                  </c:pt>
                  <c:pt idx="12">
                    <c:v>Jun</c:v>
                  </c:pt>
                  <c:pt idx="13">
                    <c:v>Apr</c:v>
                  </c:pt>
                  <c:pt idx="14">
                    <c:v>May</c:v>
                  </c:pt>
                  <c:pt idx="15">
                    <c:v>Jun</c:v>
                  </c:pt>
                </c:lvl>
                <c:lvl>
                  <c:pt idx="0">
                    <c:v>3041</c:v>
                  </c:pt>
                  <c:pt idx="3">
                    <c:v>5074</c:v>
                  </c:pt>
                  <c:pt idx="6">
                    <c:v>5788</c:v>
                  </c:pt>
                  <c:pt idx="8">
                    <c:v>5934</c:v>
                  </c:pt>
                  <c:pt idx="10">
                    <c:v>9045</c:v>
                  </c:pt>
                  <c:pt idx="13">
                    <c:v>9839</c:v>
                  </c:pt>
                </c:lvl>
              </c:multiLvlStrCache>
            </c:multiLvlStrRef>
          </c:cat>
          <c:val>
            <c:numRef>
              <c:f>HOURS!$E$3:$E$25</c:f>
              <c:numCache>
                <c:formatCode>General</c:formatCode>
                <c:ptCount val="16"/>
                <c:pt idx="2">
                  <c:v>3</c:v>
                </c:pt>
                <c:pt idx="3">
                  <c:v>5</c:v>
                </c:pt>
                <c:pt idx="4">
                  <c:v>0.75</c:v>
                </c:pt>
                <c:pt idx="6">
                  <c:v>9</c:v>
                </c:pt>
                <c:pt idx="7">
                  <c:v>2.75</c:v>
                </c:pt>
                <c:pt idx="8">
                  <c:v>4</c:v>
                </c:pt>
                <c:pt idx="9">
                  <c:v>0.75</c:v>
                </c:pt>
                <c:pt idx="10">
                  <c:v>1.75</c:v>
                </c:pt>
                <c:pt idx="11">
                  <c:v>1.5</c:v>
                </c:pt>
                <c:pt idx="12">
                  <c:v>4</c:v>
                </c:pt>
                <c:pt idx="13">
                  <c:v>1</c:v>
                </c:pt>
                <c:pt idx="14">
                  <c:v>0.75</c:v>
                </c:pt>
              </c:numCache>
            </c:numRef>
          </c:val>
          <c:extLst>
            <c:ext xmlns:c16="http://schemas.microsoft.com/office/drawing/2014/chart" uri="{C3380CC4-5D6E-409C-BE32-E72D297353CC}">
              <c16:uniqueId val="{00000008-45A5-48F7-93B3-1033B6701A3A}"/>
            </c:ext>
          </c:extLst>
        </c:ser>
        <c:ser>
          <c:idx val="3"/>
          <c:order val="3"/>
          <c:tx>
            <c:strRef>
              <c:f>HOURS!$F$1:$F$2</c:f>
              <c:strCache>
                <c:ptCount val="1"/>
                <c:pt idx="0">
                  <c:v>Smart Lighting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HOURS!$A$3:$B$25</c:f>
              <c:multiLvlStrCache>
                <c:ptCount val="16"/>
                <c:lvl>
                  <c:pt idx="0">
                    <c:v>Apr</c:v>
                  </c:pt>
                  <c:pt idx="1">
                    <c:v>May</c:v>
                  </c:pt>
                  <c:pt idx="2">
                    <c:v>Jun</c:v>
                  </c:pt>
                  <c:pt idx="3">
                    <c:v>Apr</c:v>
                  </c:pt>
                  <c:pt idx="4">
                    <c:v>May</c:v>
                  </c:pt>
                  <c:pt idx="5">
                    <c:v>Jun</c:v>
                  </c:pt>
                  <c:pt idx="6">
                    <c:v>Apr</c:v>
                  </c:pt>
                  <c:pt idx="7">
                    <c:v>May</c:v>
                  </c:pt>
                  <c:pt idx="8">
                    <c:v>Apr</c:v>
                  </c:pt>
                  <c:pt idx="9">
                    <c:v>May</c:v>
                  </c:pt>
                  <c:pt idx="10">
                    <c:v>Apr</c:v>
                  </c:pt>
                  <c:pt idx="11">
                    <c:v>May</c:v>
                  </c:pt>
                  <c:pt idx="12">
                    <c:v>Jun</c:v>
                  </c:pt>
                  <c:pt idx="13">
                    <c:v>Apr</c:v>
                  </c:pt>
                  <c:pt idx="14">
                    <c:v>May</c:v>
                  </c:pt>
                  <c:pt idx="15">
                    <c:v>Jun</c:v>
                  </c:pt>
                </c:lvl>
                <c:lvl>
                  <c:pt idx="0">
                    <c:v>3041</c:v>
                  </c:pt>
                  <c:pt idx="3">
                    <c:v>5074</c:v>
                  </c:pt>
                  <c:pt idx="6">
                    <c:v>5788</c:v>
                  </c:pt>
                  <c:pt idx="8">
                    <c:v>5934</c:v>
                  </c:pt>
                  <c:pt idx="10">
                    <c:v>9045</c:v>
                  </c:pt>
                  <c:pt idx="13">
                    <c:v>9839</c:v>
                  </c:pt>
                </c:lvl>
              </c:multiLvlStrCache>
            </c:multiLvlStrRef>
          </c:cat>
          <c:val>
            <c:numRef>
              <c:f>HOURS!$F$3:$F$25</c:f>
              <c:numCache>
                <c:formatCode>General</c:formatCode>
                <c:ptCount val="16"/>
                <c:pt idx="0">
                  <c:v>1.5</c:v>
                </c:pt>
                <c:pt idx="1">
                  <c:v>1.5</c:v>
                </c:pt>
                <c:pt idx="6">
                  <c:v>2</c:v>
                </c:pt>
              </c:numCache>
            </c:numRef>
          </c:val>
          <c:extLst>
            <c:ext xmlns:c16="http://schemas.microsoft.com/office/drawing/2014/chart" uri="{C3380CC4-5D6E-409C-BE32-E72D297353CC}">
              <c16:uniqueId val="{00000009-45A5-48F7-93B3-1033B6701A3A}"/>
            </c:ext>
          </c:extLst>
        </c:ser>
        <c:ser>
          <c:idx val="4"/>
          <c:order val="4"/>
          <c:tx>
            <c:strRef>
              <c:f>HOURS!$G$1:$G$2</c:f>
              <c:strCache>
                <c:ptCount val="1"/>
                <c:pt idx="0">
                  <c:v>Smart Locks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HOURS!$A$3:$B$25</c:f>
              <c:multiLvlStrCache>
                <c:ptCount val="16"/>
                <c:lvl>
                  <c:pt idx="0">
                    <c:v>Apr</c:v>
                  </c:pt>
                  <c:pt idx="1">
                    <c:v>May</c:v>
                  </c:pt>
                  <c:pt idx="2">
                    <c:v>Jun</c:v>
                  </c:pt>
                  <c:pt idx="3">
                    <c:v>Apr</c:v>
                  </c:pt>
                  <c:pt idx="4">
                    <c:v>May</c:v>
                  </c:pt>
                  <c:pt idx="5">
                    <c:v>Jun</c:v>
                  </c:pt>
                  <c:pt idx="6">
                    <c:v>Apr</c:v>
                  </c:pt>
                  <c:pt idx="7">
                    <c:v>May</c:v>
                  </c:pt>
                  <c:pt idx="8">
                    <c:v>Apr</c:v>
                  </c:pt>
                  <c:pt idx="9">
                    <c:v>May</c:v>
                  </c:pt>
                  <c:pt idx="10">
                    <c:v>Apr</c:v>
                  </c:pt>
                  <c:pt idx="11">
                    <c:v>May</c:v>
                  </c:pt>
                  <c:pt idx="12">
                    <c:v>Jun</c:v>
                  </c:pt>
                  <c:pt idx="13">
                    <c:v>Apr</c:v>
                  </c:pt>
                  <c:pt idx="14">
                    <c:v>May</c:v>
                  </c:pt>
                  <c:pt idx="15">
                    <c:v>Jun</c:v>
                  </c:pt>
                </c:lvl>
                <c:lvl>
                  <c:pt idx="0">
                    <c:v>3041</c:v>
                  </c:pt>
                  <c:pt idx="3">
                    <c:v>5074</c:v>
                  </c:pt>
                  <c:pt idx="6">
                    <c:v>5788</c:v>
                  </c:pt>
                  <c:pt idx="8">
                    <c:v>5934</c:v>
                  </c:pt>
                  <c:pt idx="10">
                    <c:v>9045</c:v>
                  </c:pt>
                  <c:pt idx="13">
                    <c:v>9839</c:v>
                  </c:pt>
                </c:lvl>
              </c:multiLvlStrCache>
            </c:multiLvlStrRef>
          </c:cat>
          <c:val>
            <c:numRef>
              <c:f>HOURS!$G$3:$G$25</c:f>
              <c:numCache>
                <c:formatCode>General</c:formatCode>
                <c:ptCount val="16"/>
                <c:pt idx="0">
                  <c:v>5.5</c:v>
                </c:pt>
                <c:pt idx="1">
                  <c:v>0.75</c:v>
                </c:pt>
                <c:pt idx="2">
                  <c:v>1.5</c:v>
                </c:pt>
                <c:pt idx="12">
                  <c:v>2</c:v>
                </c:pt>
              </c:numCache>
            </c:numRef>
          </c:val>
          <c:extLst>
            <c:ext xmlns:c16="http://schemas.microsoft.com/office/drawing/2014/chart" uri="{C3380CC4-5D6E-409C-BE32-E72D297353CC}">
              <c16:uniqueId val="{0000000A-45A5-48F7-93B3-1033B6701A3A}"/>
            </c:ext>
          </c:extLst>
        </c:ser>
        <c:ser>
          <c:idx val="5"/>
          <c:order val="5"/>
          <c:tx>
            <c:strRef>
              <c:f>HOURS!$H$1:$H$2</c:f>
              <c:strCache>
                <c:ptCount val="1"/>
                <c:pt idx="0">
                  <c:v>Smart Locks (services)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HOURS!$A$3:$B$25</c:f>
              <c:multiLvlStrCache>
                <c:ptCount val="16"/>
                <c:lvl>
                  <c:pt idx="0">
                    <c:v>Apr</c:v>
                  </c:pt>
                  <c:pt idx="1">
                    <c:v>May</c:v>
                  </c:pt>
                  <c:pt idx="2">
                    <c:v>Jun</c:v>
                  </c:pt>
                  <c:pt idx="3">
                    <c:v>Apr</c:v>
                  </c:pt>
                  <c:pt idx="4">
                    <c:v>May</c:v>
                  </c:pt>
                  <c:pt idx="5">
                    <c:v>Jun</c:v>
                  </c:pt>
                  <c:pt idx="6">
                    <c:v>Apr</c:v>
                  </c:pt>
                  <c:pt idx="7">
                    <c:v>May</c:v>
                  </c:pt>
                  <c:pt idx="8">
                    <c:v>Apr</c:v>
                  </c:pt>
                  <c:pt idx="9">
                    <c:v>May</c:v>
                  </c:pt>
                  <c:pt idx="10">
                    <c:v>Apr</c:v>
                  </c:pt>
                  <c:pt idx="11">
                    <c:v>May</c:v>
                  </c:pt>
                  <c:pt idx="12">
                    <c:v>Jun</c:v>
                  </c:pt>
                  <c:pt idx="13">
                    <c:v>Apr</c:v>
                  </c:pt>
                  <c:pt idx="14">
                    <c:v>May</c:v>
                  </c:pt>
                  <c:pt idx="15">
                    <c:v>Jun</c:v>
                  </c:pt>
                </c:lvl>
                <c:lvl>
                  <c:pt idx="0">
                    <c:v>3041</c:v>
                  </c:pt>
                  <c:pt idx="3">
                    <c:v>5074</c:v>
                  </c:pt>
                  <c:pt idx="6">
                    <c:v>5788</c:v>
                  </c:pt>
                  <c:pt idx="8">
                    <c:v>5934</c:v>
                  </c:pt>
                  <c:pt idx="10">
                    <c:v>9045</c:v>
                  </c:pt>
                  <c:pt idx="13">
                    <c:v>9839</c:v>
                  </c:pt>
                </c:lvl>
              </c:multiLvlStrCache>
            </c:multiLvlStrRef>
          </c:cat>
          <c:val>
            <c:numRef>
              <c:f>HOURS!$H$3:$H$25</c:f>
              <c:numCache>
                <c:formatCode>General</c:formatCode>
                <c:ptCount val="16"/>
                <c:pt idx="0">
                  <c:v>4</c:v>
                </c:pt>
                <c:pt idx="1">
                  <c:v>5</c:v>
                </c:pt>
                <c:pt idx="10">
                  <c:v>2.5</c:v>
                </c:pt>
                <c:pt idx="15">
                  <c:v>4</c:v>
                </c:pt>
              </c:numCache>
            </c:numRef>
          </c:val>
          <c:extLst>
            <c:ext xmlns:c16="http://schemas.microsoft.com/office/drawing/2014/chart" uri="{C3380CC4-5D6E-409C-BE32-E72D297353CC}">
              <c16:uniqueId val="{0000000B-45A5-48F7-93B3-1033B6701A3A}"/>
            </c:ext>
          </c:extLst>
        </c:ser>
        <c:ser>
          <c:idx val="6"/>
          <c:order val="6"/>
          <c:tx>
            <c:strRef>
              <c:f>HOURS!$I$1:$I$2</c:f>
              <c:strCache>
                <c:ptCount val="1"/>
                <c:pt idx="0">
                  <c:v>Smart Locks (urgent)</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HOURS!$A$3:$B$25</c:f>
              <c:multiLvlStrCache>
                <c:ptCount val="16"/>
                <c:lvl>
                  <c:pt idx="0">
                    <c:v>Apr</c:v>
                  </c:pt>
                  <c:pt idx="1">
                    <c:v>May</c:v>
                  </c:pt>
                  <c:pt idx="2">
                    <c:v>Jun</c:v>
                  </c:pt>
                  <c:pt idx="3">
                    <c:v>Apr</c:v>
                  </c:pt>
                  <c:pt idx="4">
                    <c:v>May</c:v>
                  </c:pt>
                  <c:pt idx="5">
                    <c:v>Jun</c:v>
                  </c:pt>
                  <c:pt idx="6">
                    <c:v>Apr</c:v>
                  </c:pt>
                  <c:pt idx="7">
                    <c:v>May</c:v>
                  </c:pt>
                  <c:pt idx="8">
                    <c:v>Apr</c:v>
                  </c:pt>
                  <c:pt idx="9">
                    <c:v>May</c:v>
                  </c:pt>
                  <c:pt idx="10">
                    <c:v>Apr</c:v>
                  </c:pt>
                  <c:pt idx="11">
                    <c:v>May</c:v>
                  </c:pt>
                  <c:pt idx="12">
                    <c:v>Jun</c:v>
                  </c:pt>
                  <c:pt idx="13">
                    <c:v>Apr</c:v>
                  </c:pt>
                  <c:pt idx="14">
                    <c:v>May</c:v>
                  </c:pt>
                  <c:pt idx="15">
                    <c:v>Jun</c:v>
                  </c:pt>
                </c:lvl>
                <c:lvl>
                  <c:pt idx="0">
                    <c:v>3041</c:v>
                  </c:pt>
                  <c:pt idx="3">
                    <c:v>5074</c:v>
                  </c:pt>
                  <c:pt idx="6">
                    <c:v>5788</c:v>
                  </c:pt>
                  <c:pt idx="8">
                    <c:v>5934</c:v>
                  </c:pt>
                  <c:pt idx="10">
                    <c:v>9045</c:v>
                  </c:pt>
                  <c:pt idx="13">
                    <c:v>9839</c:v>
                  </c:pt>
                </c:lvl>
              </c:multiLvlStrCache>
            </c:multiLvlStrRef>
          </c:cat>
          <c:val>
            <c:numRef>
              <c:f>HOURS!$I$3:$I$25</c:f>
              <c:numCache>
                <c:formatCode>General</c:formatCode>
                <c:ptCount val="16"/>
                <c:pt idx="0">
                  <c:v>4</c:v>
                </c:pt>
                <c:pt idx="1">
                  <c:v>2</c:v>
                </c:pt>
                <c:pt idx="4">
                  <c:v>2.25</c:v>
                </c:pt>
                <c:pt idx="9">
                  <c:v>1.75</c:v>
                </c:pt>
                <c:pt idx="12">
                  <c:v>2.5</c:v>
                </c:pt>
              </c:numCache>
            </c:numRef>
          </c:val>
          <c:extLst>
            <c:ext xmlns:c16="http://schemas.microsoft.com/office/drawing/2014/chart" uri="{C3380CC4-5D6E-409C-BE32-E72D297353CC}">
              <c16:uniqueId val="{0000000C-45A5-48F7-93B3-1033B6701A3A}"/>
            </c:ext>
          </c:extLst>
        </c:ser>
        <c:dLbls>
          <c:dLblPos val="inEnd"/>
          <c:showLegendKey val="0"/>
          <c:showVal val="1"/>
          <c:showCatName val="0"/>
          <c:showSerName val="0"/>
          <c:showPercent val="0"/>
          <c:showBubbleSize val="0"/>
        </c:dLbls>
        <c:gapWidth val="100"/>
        <c:axId val="2043687424"/>
        <c:axId val="2043686592"/>
      </c:barChart>
      <c:catAx>
        <c:axId val="2043687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3686592"/>
        <c:crosses val="autoZero"/>
        <c:auto val="1"/>
        <c:lblAlgn val="ctr"/>
        <c:lblOffset val="100"/>
        <c:noMultiLvlLbl val="0"/>
      </c:catAx>
      <c:valAx>
        <c:axId val="20436865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3687424"/>
        <c:crosses val="autoZero"/>
        <c:crossBetween val="between"/>
      </c:valAx>
      <c:spPr>
        <a:noFill/>
        <a:ln>
          <a:noFill/>
        </a:ln>
        <a:effectLst/>
      </c:spPr>
    </c:plotArea>
    <c:legend>
      <c:legendPos val="r"/>
      <c:layout>
        <c:manualLayout>
          <c:xMode val="edge"/>
          <c:yMode val="edge"/>
          <c:x val="0.93463257120655985"/>
          <c:y val="0.25016680895925175"/>
          <c:w val="6.0896685583425529E-2"/>
          <c:h val="0.43958789964881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25</xdr:row>
      <xdr:rowOff>9525</xdr:rowOff>
    </xdr:from>
    <xdr:to>
      <xdr:col>14</xdr:col>
      <xdr:colOff>885264</xdr:colOff>
      <xdr:row>47</xdr:row>
      <xdr:rowOff>11206</xdr:rowOff>
    </xdr:to>
    <xdr:graphicFrame macro="">
      <xdr:nvGraphicFramePr>
        <xdr:cNvPr id="2" name="Chart 1">
          <a:extLst>
            <a:ext uri="{FF2B5EF4-FFF2-40B4-BE49-F238E27FC236}">
              <a16:creationId xmlns:a16="http://schemas.microsoft.com/office/drawing/2014/main" id="{AD0CF9E1-2A26-4DB5-8687-A19DC36CE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14009</xdr:colOff>
      <xdr:row>6</xdr:row>
      <xdr:rowOff>56029</xdr:rowOff>
    </xdr:from>
    <xdr:to>
      <xdr:col>12</xdr:col>
      <xdr:colOff>376238</xdr:colOff>
      <xdr:row>16</xdr:row>
      <xdr:rowOff>100852</xdr:rowOff>
    </xdr:to>
    <mc:AlternateContent xmlns:mc="http://schemas.openxmlformats.org/markup-compatibility/2006" xmlns:a14="http://schemas.microsoft.com/office/drawing/2010/main">
      <mc:Choice Requires="a14">
        <xdr:graphicFrame macro="">
          <xdr:nvGraphicFramePr>
            <xdr:cNvPr id="3" name="StaffID 1">
              <a:extLst>
                <a:ext uri="{FF2B5EF4-FFF2-40B4-BE49-F238E27FC236}">
                  <a16:creationId xmlns:a16="http://schemas.microsoft.com/office/drawing/2014/main" id="{C7437AC5-30DF-48C8-9C78-4D54D484DEBB}"/>
                </a:ext>
              </a:extLst>
            </xdr:cNvPr>
            <xdr:cNvGraphicFramePr/>
          </xdr:nvGraphicFramePr>
          <xdr:xfrm>
            <a:off x="0" y="0"/>
            <a:ext cx="0" cy="0"/>
          </xdr:xfrm>
          <a:graphic>
            <a:graphicData uri="http://schemas.microsoft.com/office/drawing/2010/slicer">
              <sle:slicer xmlns:sle="http://schemas.microsoft.com/office/drawing/2010/slicer" name="StaffID 1"/>
            </a:graphicData>
          </a:graphic>
        </xdr:graphicFrame>
      </mc:Choice>
      <mc:Fallback xmlns="">
        <xdr:sp macro="" textlink="">
          <xdr:nvSpPr>
            <xdr:cNvPr id="0" name=""/>
            <xdr:cNvSpPr>
              <a:spLocks noTextEdit="1"/>
            </xdr:cNvSpPr>
          </xdr:nvSpPr>
          <xdr:spPr>
            <a:xfrm>
              <a:off x="13550715" y="1266264"/>
              <a:ext cx="1818994" cy="2061882"/>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373515</xdr:colOff>
      <xdr:row>0</xdr:row>
      <xdr:rowOff>0</xdr:rowOff>
    </xdr:from>
    <xdr:to>
      <xdr:col>15</xdr:col>
      <xdr:colOff>130627</xdr:colOff>
      <xdr:row>12</xdr:row>
      <xdr:rowOff>135030</xdr:rowOff>
    </xdr:to>
    <mc:AlternateContent xmlns:mc="http://schemas.openxmlformats.org/markup-compatibility/2006" xmlns:a14="http://schemas.microsoft.com/office/drawing/2010/main">
      <mc:Choice Requires="a14">
        <xdr:graphicFrame macro="">
          <xdr:nvGraphicFramePr>
            <xdr:cNvPr id="4" name="Job Type 1">
              <a:extLst>
                <a:ext uri="{FF2B5EF4-FFF2-40B4-BE49-F238E27FC236}">
                  <a16:creationId xmlns:a16="http://schemas.microsoft.com/office/drawing/2014/main" id="{6CFF6376-8F01-4DEA-8FF9-F5C2DF4D55DB}"/>
                </a:ext>
              </a:extLst>
            </xdr:cNvPr>
            <xdr:cNvGraphicFramePr/>
          </xdr:nvGraphicFramePr>
          <xdr:xfrm>
            <a:off x="0" y="0"/>
            <a:ext cx="0" cy="0"/>
          </xdr:xfrm>
          <a:graphic>
            <a:graphicData uri="http://schemas.microsoft.com/office/drawing/2010/slicer">
              <sle:slicer xmlns:sle="http://schemas.microsoft.com/office/drawing/2010/slicer" name="Job Type 1"/>
            </a:graphicData>
          </a:graphic>
        </xdr:graphicFrame>
      </mc:Choice>
      <mc:Fallback xmlns="">
        <xdr:sp macro="" textlink="">
          <xdr:nvSpPr>
            <xdr:cNvPr id="0" name=""/>
            <xdr:cNvSpPr>
              <a:spLocks noTextEdit="1"/>
            </xdr:cNvSpPr>
          </xdr:nvSpPr>
          <xdr:spPr>
            <a:xfrm>
              <a:off x="15366986" y="0"/>
              <a:ext cx="1818994" cy="2555501"/>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13447</xdr:colOff>
      <xdr:row>0</xdr:row>
      <xdr:rowOff>0</xdr:rowOff>
    </xdr:from>
    <xdr:to>
      <xdr:col>12</xdr:col>
      <xdr:colOff>393606</xdr:colOff>
      <xdr:row>6</xdr:row>
      <xdr:rowOff>47625</xdr:rowOff>
    </xdr:to>
    <mc:AlternateContent xmlns:mc="http://schemas.openxmlformats.org/markup-compatibility/2006" xmlns:a14="http://schemas.microsoft.com/office/drawing/2010/main">
      <mc:Choice Requires="a14">
        <xdr:graphicFrame macro="">
          <xdr:nvGraphicFramePr>
            <xdr:cNvPr id="5" name="Months">
              <a:extLst>
                <a:ext uri="{FF2B5EF4-FFF2-40B4-BE49-F238E27FC236}">
                  <a16:creationId xmlns:a16="http://schemas.microsoft.com/office/drawing/2014/main" id="{265E97CD-4E77-4FA5-A20E-8CAA54CCAF2D}"/>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3550153" y="0"/>
              <a:ext cx="1836924" cy="125786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d" refreshedDate="44421.77922384259" createdVersion="7" refreshedVersion="7" minRefreshableVersion="3" recordCount="63" xr:uid="{70B4371C-53A1-4D41-B27C-01FC6C5C764B}">
  <cacheSource type="worksheet">
    <worksheetSource ref="A1:D64" sheet="Original Data"/>
  </cacheSource>
  <cacheFields count="5">
    <cacheField name="StaffID" numFmtId="0">
      <sharedItems containsSemiMixedTypes="0" containsString="0" containsNumber="1" containsInteger="1" minValue="3041" maxValue="9839" count="6">
        <n v="9839"/>
        <n v="5074"/>
        <n v="5788"/>
        <n v="9045"/>
        <n v="5934"/>
        <n v="3041"/>
      </sharedItems>
    </cacheField>
    <cacheField name="Date" numFmtId="164">
      <sharedItems containsSemiMixedTypes="0" containsNonDate="0" containsDate="1" containsString="0" minDate="2021-04-17T00:00:00" maxDate="2021-06-07T00:00:00" count="27">
        <d v="2021-04-17T00:00:00"/>
        <d v="2021-04-18T00:00:00"/>
        <d v="2021-04-19T00:00:00"/>
        <d v="2021-04-21T00:00:00"/>
        <d v="2021-04-22T00:00:00"/>
        <d v="2021-04-24T00:00:00"/>
        <d v="2021-04-25T00:00:00"/>
        <d v="2021-04-26T00:00:00"/>
        <d v="2021-04-27T00:00:00"/>
        <d v="2021-04-28T00:00:00"/>
        <d v="2021-04-29T00:00:00"/>
        <d v="2021-04-30T00:00:00"/>
        <d v="2021-05-22T00:00:00"/>
        <d v="2021-05-23T00:00:00"/>
        <d v="2021-05-24T00:00:00"/>
        <d v="2021-05-26T00:00:00"/>
        <d v="2021-05-27T00:00:00"/>
        <d v="2021-05-28T00:00:00"/>
        <d v="2021-05-29T00:00:00"/>
        <d v="2021-05-30T00:00:00"/>
        <d v="2021-05-31T00:00:00"/>
        <d v="2021-06-01T00:00:00"/>
        <d v="2021-06-02T00:00:00"/>
        <d v="2021-06-03T00:00:00"/>
        <d v="2021-06-04T00:00:00"/>
        <d v="2021-06-05T00:00:00"/>
        <d v="2021-06-06T00:00:00"/>
      </sharedItems>
      <fieldGroup par="4" base="1">
        <rangePr groupBy="days" startDate="2021-04-17T00:00:00" endDate="2021-06-07T00:00:00"/>
        <groupItems count="368">
          <s v="&lt;17/04/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06/2021"/>
        </groupItems>
      </fieldGroup>
    </cacheField>
    <cacheField name="Hours" numFmtId="0">
      <sharedItems containsSemiMixedTypes="0" containsString="0" containsNumber="1" minValue="0.75" maxValue="4" count="10">
        <n v="1"/>
        <n v="1.5"/>
        <n v="2"/>
        <n v="3"/>
        <n v="2.5"/>
        <n v="3.5"/>
        <n v="4"/>
        <n v="1.75"/>
        <n v="0.75"/>
        <n v="2.25"/>
      </sharedItems>
    </cacheField>
    <cacheField name="Job Type" numFmtId="0">
      <sharedItems count="7">
        <s v="Smart Home"/>
        <s v="Security Camera"/>
        <s v="Smart Lighting"/>
        <s v="Smart Locks"/>
        <s v="Smart Locks (urgent)"/>
        <s v="Smart Doorbell"/>
        <s v="Smart Locks (services)"/>
      </sharedItems>
    </cacheField>
    <cacheField name="Months" numFmtId="0" databaseField="0">
      <fieldGroup base="1">
        <rangePr groupBy="months" startDate="2021-04-17T00:00:00" endDate="2021-06-07T00:00:00"/>
        <groupItems count="14">
          <s v="&lt;17/04/2021"/>
          <s v="Jan"/>
          <s v="Feb"/>
          <s v="Mar"/>
          <s v="Apr"/>
          <s v="May"/>
          <s v="Jun"/>
          <s v="Jul"/>
          <s v="Aug"/>
          <s v="Sep"/>
          <s v="Oct"/>
          <s v="Nov"/>
          <s v="Dec"/>
          <s v="&gt;7/06/2021"/>
        </groupItems>
      </fieldGroup>
    </cacheField>
  </cacheFields>
  <extLst>
    <ext xmlns:x14="http://schemas.microsoft.com/office/spreadsheetml/2009/9/main" uri="{725AE2AE-9491-48be-B2B4-4EB974FC3084}">
      <x14:pivotCacheDefinition pivotCacheId="1950099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x v="0"/>
    <x v="0"/>
  </r>
  <r>
    <x v="1"/>
    <x v="0"/>
    <x v="0"/>
    <x v="0"/>
  </r>
  <r>
    <x v="2"/>
    <x v="0"/>
    <x v="0"/>
    <x v="0"/>
  </r>
  <r>
    <x v="3"/>
    <x v="0"/>
    <x v="0"/>
    <x v="1"/>
  </r>
  <r>
    <x v="4"/>
    <x v="0"/>
    <x v="0"/>
    <x v="0"/>
  </r>
  <r>
    <x v="5"/>
    <x v="1"/>
    <x v="1"/>
    <x v="2"/>
  </r>
  <r>
    <x v="5"/>
    <x v="1"/>
    <x v="0"/>
    <x v="3"/>
  </r>
  <r>
    <x v="0"/>
    <x v="1"/>
    <x v="1"/>
    <x v="1"/>
  </r>
  <r>
    <x v="1"/>
    <x v="1"/>
    <x v="1"/>
    <x v="1"/>
  </r>
  <r>
    <x v="2"/>
    <x v="1"/>
    <x v="1"/>
    <x v="1"/>
  </r>
  <r>
    <x v="3"/>
    <x v="1"/>
    <x v="1"/>
    <x v="1"/>
  </r>
  <r>
    <x v="4"/>
    <x v="1"/>
    <x v="1"/>
    <x v="1"/>
  </r>
  <r>
    <x v="5"/>
    <x v="2"/>
    <x v="2"/>
    <x v="4"/>
  </r>
  <r>
    <x v="0"/>
    <x v="3"/>
    <x v="2"/>
    <x v="5"/>
  </r>
  <r>
    <x v="4"/>
    <x v="3"/>
    <x v="3"/>
    <x v="0"/>
  </r>
  <r>
    <x v="5"/>
    <x v="4"/>
    <x v="2"/>
    <x v="6"/>
  </r>
  <r>
    <x v="1"/>
    <x v="4"/>
    <x v="2"/>
    <x v="5"/>
  </r>
  <r>
    <x v="2"/>
    <x v="4"/>
    <x v="2"/>
    <x v="5"/>
  </r>
  <r>
    <x v="3"/>
    <x v="4"/>
    <x v="2"/>
    <x v="5"/>
  </r>
  <r>
    <x v="3"/>
    <x v="5"/>
    <x v="4"/>
    <x v="6"/>
  </r>
  <r>
    <x v="5"/>
    <x v="5"/>
    <x v="5"/>
    <x v="3"/>
  </r>
  <r>
    <x v="2"/>
    <x v="6"/>
    <x v="6"/>
    <x v="0"/>
  </r>
  <r>
    <x v="2"/>
    <x v="6"/>
    <x v="6"/>
    <x v="0"/>
  </r>
  <r>
    <x v="5"/>
    <x v="7"/>
    <x v="2"/>
    <x v="4"/>
  </r>
  <r>
    <x v="2"/>
    <x v="8"/>
    <x v="2"/>
    <x v="2"/>
  </r>
  <r>
    <x v="1"/>
    <x v="9"/>
    <x v="2"/>
    <x v="0"/>
  </r>
  <r>
    <x v="3"/>
    <x v="10"/>
    <x v="2"/>
    <x v="5"/>
  </r>
  <r>
    <x v="5"/>
    <x v="10"/>
    <x v="0"/>
    <x v="3"/>
  </r>
  <r>
    <x v="5"/>
    <x v="10"/>
    <x v="2"/>
    <x v="6"/>
  </r>
  <r>
    <x v="1"/>
    <x v="10"/>
    <x v="2"/>
    <x v="5"/>
  </r>
  <r>
    <x v="2"/>
    <x v="10"/>
    <x v="2"/>
    <x v="5"/>
  </r>
  <r>
    <x v="3"/>
    <x v="11"/>
    <x v="7"/>
    <x v="0"/>
  </r>
  <r>
    <x v="1"/>
    <x v="11"/>
    <x v="2"/>
    <x v="0"/>
  </r>
  <r>
    <x v="4"/>
    <x v="12"/>
    <x v="8"/>
    <x v="0"/>
  </r>
  <r>
    <x v="2"/>
    <x v="13"/>
    <x v="1"/>
    <x v="1"/>
  </r>
  <r>
    <x v="2"/>
    <x v="13"/>
    <x v="8"/>
    <x v="0"/>
  </r>
  <r>
    <x v="5"/>
    <x v="13"/>
    <x v="8"/>
    <x v="3"/>
  </r>
  <r>
    <x v="5"/>
    <x v="13"/>
    <x v="1"/>
    <x v="2"/>
  </r>
  <r>
    <x v="0"/>
    <x v="13"/>
    <x v="1"/>
    <x v="1"/>
  </r>
  <r>
    <x v="0"/>
    <x v="13"/>
    <x v="8"/>
    <x v="0"/>
  </r>
  <r>
    <x v="3"/>
    <x v="13"/>
    <x v="8"/>
    <x v="1"/>
  </r>
  <r>
    <x v="3"/>
    <x v="13"/>
    <x v="1"/>
    <x v="0"/>
  </r>
  <r>
    <x v="4"/>
    <x v="13"/>
    <x v="1"/>
    <x v="1"/>
  </r>
  <r>
    <x v="1"/>
    <x v="13"/>
    <x v="1"/>
    <x v="1"/>
  </r>
  <r>
    <x v="1"/>
    <x v="13"/>
    <x v="8"/>
    <x v="0"/>
  </r>
  <r>
    <x v="5"/>
    <x v="14"/>
    <x v="2"/>
    <x v="4"/>
  </r>
  <r>
    <x v="0"/>
    <x v="15"/>
    <x v="2"/>
    <x v="5"/>
  </r>
  <r>
    <x v="3"/>
    <x v="16"/>
    <x v="2"/>
    <x v="5"/>
  </r>
  <r>
    <x v="1"/>
    <x v="16"/>
    <x v="2"/>
    <x v="5"/>
  </r>
  <r>
    <x v="5"/>
    <x v="16"/>
    <x v="2"/>
    <x v="6"/>
  </r>
  <r>
    <x v="2"/>
    <x v="16"/>
    <x v="2"/>
    <x v="5"/>
  </r>
  <r>
    <x v="1"/>
    <x v="17"/>
    <x v="9"/>
    <x v="4"/>
  </r>
  <r>
    <x v="5"/>
    <x v="18"/>
    <x v="3"/>
    <x v="6"/>
  </r>
  <r>
    <x v="2"/>
    <x v="19"/>
    <x v="2"/>
    <x v="0"/>
  </r>
  <r>
    <x v="4"/>
    <x v="20"/>
    <x v="7"/>
    <x v="4"/>
  </r>
  <r>
    <x v="1"/>
    <x v="21"/>
    <x v="3"/>
    <x v="5"/>
  </r>
  <r>
    <x v="0"/>
    <x v="22"/>
    <x v="6"/>
    <x v="6"/>
  </r>
  <r>
    <x v="1"/>
    <x v="22"/>
    <x v="5"/>
    <x v="5"/>
  </r>
  <r>
    <x v="3"/>
    <x v="22"/>
    <x v="4"/>
    <x v="4"/>
  </r>
  <r>
    <x v="3"/>
    <x v="23"/>
    <x v="6"/>
    <x v="0"/>
  </r>
  <r>
    <x v="3"/>
    <x v="24"/>
    <x v="2"/>
    <x v="3"/>
  </r>
  <r>
    <x v="5"/>
    <x v="25"/>
    <x v="1"/>
    <x v="3"/>
  </r>
  <r>
    <x v="5"/>
    <x v="26"/>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ED8F18-F7F9-4A31-83B3-4F5E7AB7295B}" name="hour" cacheId="0"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chartFormat="14" rowHeaderCaption="ID" colHeaderCaption="Job Type">
  <location ref="A1:J25" firstHeaderRow="1" firstDataRow="2" firstDataCol="2"/>
  <pivotFields count="5">
    <pivotField axis="axisRow" compact="0" showAll="0">
      <items count="7">
        <item x="5"/>
        <item x="1"/>
        <item x="2"/>
        <item x="4"/>
        <item x="3"/>
        <item x="0"/>
        <item t="default"/>
      </items>
    </pivotField>
    <pivotField compact="0"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compact="0" showAll="0">
      <items count="11">
        <item x="8"/>
        <item x="0"/>
        <item x="1"/>
        <item x="7"/>
        <item x="2"/>
        <item x="9"/>
        <item x="4"/>
        <item x="3"/>
        <item x="5"/>
        <item x="6"/>
        <item t="default"/>
      </items>
    </pivotField>
    <pivotField axis="axisCol" compact="0" multipleItemSelectionAllowed="1" showAll="0">
      <items count="8">
        <item x="1"/>
        <item x="5"/>
        <item x="0"/>
        <item x="2"/>
        <item x="3"/>
        <item x="6"/>
        <item x="4"/>
        <item t="default"/>
      </items>
    </pivotField>
    <pivotField axis="axisRow" compact="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2">
    <field x="0"/>
    <field x="4"/>
  </rowFields>
  <rowItems count="23">
    <i>
      <x/>
    </i>
    <i r="1">
      <x v="4"/>
    </i>
    <i r="1">
      <x v="5"/>
    </i>
    <i r="1">
      <x v="6"/>
    </i>
    <i>
      <x v="1"/>
    </i>
    <i r="1">
      <x v="4"/>
    </i>
    <i r="1">
      <x v="5"/>
    </i>
    <i r="1">
      <x v="6"/>
    </i>
    <i>
      <x v="2"/>
    </i>
    <i r="1">
      <x v="4"/>
    </i>
    <i r="1">
      <x v="5"/>
    </i>
    <i>
      <x v="3"/>
    </i>
    <i r="1">
      <x v="4"/>
    </i>
    <i r="1">
      <x v="5"/>
    </i>
    <i>
      <x v="4"/>
    </i>
    <i r="1">
      <x v="4"/>
    </i>
    <i r="1">
      <x v="5"/>
    </i>
    <i r="1">
      <x v="6"/>
    </i>
    <i>
      <x v="5"/>
    </i>
    <i r="1">
      <x v="4"/>
    </i>
    <i r="1">
      <x v="5"/>
    </i>
    <i r="1">
      <x v="6"/>
    </i>
    <i t="grand">
      <x/>
    </i>
  </rowItems>
  <colFields count="1">
    <field x="3"/>
  </colFields>
  <colItems count="8">
    <i>
      <x/>
    </i>
    <i>
      <x v="1"/>
    </i>
    <i>
      <x v="2"/>
    </i>
    <i>
      <x v="3"/>
    </i>
    <i>
      <x v="4"/>
    </i>
    <i>
      <x v="5"/>
    </i>
    <i>
      <x v="6"/>
    </i>
    <i t="grand">
      <x/>
    </i>
  </colItems>
  <dataFields count="1">
    <dataField name="Sum of Hours" fld="2" baseField="0" baseItem="0"/>
  </dataFields>
  <formats count="16">
    <format dxfId="18">
      <pivotArea type="all" dataOnly="0" outline="0" fieldPosition="0"/>
    </format>
    <format dxfId="17">
      <pivotArea outline="0" collapsedLevelsAreSubtotals="1" fieldPosition="0"/>
    </format>
    <format dxfId="16">
      <pivotArea type="origin" dataOnly="0" labelOnly="1" outline="0" fieldPosition="0"/>
    </format>
    <format dxfId="15">
      <pivotArea field="3" type="button" dataOnly="0" labelOnly="1" outline="0" axis="axisCol" fieldPosition="0"/>
    </format>
    <format dxfId="14">
      <pivotArea type="topRight" dataOnly="0" labelOnly="1" outline="0" fieldPosition="0"/>
    </format>
    <format dxfId="13">
      <pivotArea field="0" type="button" dataOnly="0" labelOnly="1" outline="0" axis="axisRow" fieldPosition="0"/>
    </format>
    <format dxfId="12">
      <pivotArea dataOnly="0" labelOnly="1" fieldPosition="0">
        <references count="1">
          <reference field="0" count="0"/>
        </references>
      </pivotArea>
    </format>
    <format dxfId="11">
      <pivotArea dataOnly="0" labelOnly="1" grandRow="1" outline="0" fieldPosition="0"/>
    </format>
    <format dxfId="10">
      <pivotArea dataOnly="0" labelOnly="1" fieldPosition="0">
        <references count="2">
          <reference field="0" count="1" selected="0">
            <x v="0"/>
          </reference>
          <reference field="4" count="3">
            <x v="4"/>
            <x v="5"/>
            <x v="6"/>
          </reference>
        </references>
      </pivotArea>
    </format>
    <format dxfId="9">
      <pivotArea dataOnly="0" labelOnly="1" fieldPosition="0">
        <references count="2">
          <reference field="0" count="1" selected="0">
            <x v="1"/>
          </reference>
          <reference field="4" count="3">
            <x v="4"/>
            <x v="5"/>
            <x v="6"/>
          </reference>
        </references>
      </pivotArea>
    </format>
    <format dxfId="8">
      <pivotArea dataOnly="0" labelOnly="1" fieldPosition="0">
        <references count="2">
          <reference field="0" count="1" selected="0">
            <x v="2"/>
          </reference>
          <reference field="4" count="2">
            <x v="4"/>
            <x v="5"/>
          </reference>
        </references>
      </pivotArea>
    </format>
    <format dxfId="7">
      <pivotArea dataOnly="0" labelOnly="1" fieldPosition="0">
        <references count="2">
          <reference field="0" count="1" selected="0">
            <x v="3"/>
          </reference>
          <reference field="4" count="2">
            <x v="4"/>
            <x v="5"/>
          </reference>
        </references>
      </pivotArea>
    </format>
    <format dxfId="6">
      <pivotArea dataOnly="0" labelOnly="1" fieldPosition="0">
        <references count="2">
          <reference field="0" count="1" selected="0">
            <x v="4"/>
          </reference>
          <reference field="4" count="3">
            <x v="4"/>
            <x v="5"/>
            <x v="6"/>
          </reference>
        </references>
      </pivotArea>
    </format>
    <format dxfId="5">
      <pivotArea dataOnly="0" labelOnly="1" fieldPosition="0">
        <references count="2">
          <reference field="0" count="1" selected="0">
            <x v="5"/>
          </reference>
          <reference field="4" count="3">
            <x v="4"/>
            <x v="5"/>
            <x v="6"/>
          </reference>
        </references>
      </pivotArea>
    </format>
    <format dxfId="4">
      <pivotArea dataOnly="0" labelOnly="1" fieldPosition="0">
        <references count="1">
          <reference field="3" count="0"/>
        </references>
      </pivotArea>
    </format>
    <format dxfId="3">
      <pivotArea dataOnly="0" labelOnly="1" grandCol="1" outline="0" fieldPosition="0"/>
    </format>
  </formats>
  <chartFormats count="26">
    <chartFormat chart="0" format="17" series="1">
      <pivotArea type="data" outline="0" fieldPosition="0">
        <references count="1">
          <reference field="4294967294" count="1" selected="0">
            <x v="0"/>
          </reference>
        </references>
      </pivotArea>
    </chartFormat>
    <chartFormat chart="0" format="18" series="1">
      <pivotArea type="data" outline="0" fieldPosition="0">
        <references count="2">
          <reference field="4294967294" count="1" selected="0">
            <x v="0"/>
          </reference>
          <reference field="4" count="1" selected="0">
            <x v="5"/>
          </reference>
        </references>
      </pivotArea>
    </chartFormat>
    <chartFormat chart="0" format="19" series="1">
      <pivotArea type="data" outline="0" fieldPosition="0">
        <references count="2">
          <reference field="4294967294" count="1" selected="0">
            <x v="0"/>
          </reference>
          <reference field="4" count="1" selected="0">
            <x v="6"/>
          </reference>
        </references>
      </pivotArea>
    </chartFormat>
    <chartFormat chart="0" format="23" series="1">
      <pivotArea type="data" outline="0" fieldPosition="0">
        <references count="2">
          <reference field="4294967294" count="1" selected="0">
            <x v="0"/>
          </reference>
          <reference field="0" count="1" selected="0">
            <x v="3"/>
          </reference>
        </references>
      </pivotArea>
    </chartFormat>
    <chartFormat chart="0" format="24" series="1">
      <pivotArea type="data" outline="0" fieldPosition="0">
        <references count="2">
          <reference field="4294967294" count="1" selected="0">
            <x v="0"/>
          </reference>
          <reference field="0" count="1" selected="0">
            <x v="4"/>
          </reference>
        </references>
      </pivotArea>
    </chartFormat>
    <chartFormat chart="0" format="25" series="1">
      <pivotArea type="data" outline="0" fieldPosition="0">
        <references count="2">
          <reference field="4294967294" count="1" selected="0">
            <x v="0"/>
          </reference>
          <reference field="0" count="1" selected="0">
            <x v="5"/>
          </reference>
        </references>
      </pivotArea>
    </chartFormat>
    <chartFormat chart="0" format="26" series="1">
      <pivotArea type="data" outline="0" fieldPosition="0">
        <references count="3">
          <reference field="4294967294" count="1" selected="0">
            <x v="0"/>
          </reference>
          <reference field="0" count="1" selected="0">
            <x v="2"/>
          </reference>
          <reference field="4" count="1" selected="0">
            <x v="4"/>
          </reference>
        </references>
      </pivotArea>
    </chartFormat>
    <chartFormat chart="0" format="27" series="1">
      <pivotArea type="data" outline="0" fieldPosition="0">
        <references count="3">
          <reference field="4294967294" count="1" selected="0">
            <x v="0"/>
          </reference>
          <reference field="0" count="1" selected="0">
            <x v="2"/>
          </reference>
          <reference field="4" count="1" selected="0">
            <x v="5"/>
          </reference>
        </references>
      </pivotArea>
    </chartFormat>
    <chartFormat chart="0" format="28" series="1">
      <pivotArea type="data" outline="0" fieldPosition="0">
        <references count="3">
          <reference field="4294967294" count="1" selected="0">
            <x v="0"/>
          </reference>
          <reference field="0" count="1" selected="0">
            <x v="3"/>
          </reference>
          <reference field="4" count="1" selected="0">
            <x v="4"/>
          </reference>
        </references>
      </pivotArea>
    </chartFormat>
    <chartFormat chart="0" format="29" series="1">
      <pivotArea type="data" outline="0" fieldPosition="0">
        <references count="3">
          <reference field="4294967294" count="1" selected="0">
            <x v="0"/>
          </reference>
          <reference field="0" count="1" selected="0">
            <x v="3"/>
          </reference>
          <reference field="4" count="1" selected="0">
            <x v="5"/>
          </reference>
        </references>
      </pivotArea>
    </chartFormat>
    <chartFormat chart="0" format="30" series="1">
      <pivotArea type="data" outline="0" fieldPosition="0">
        <references count="3">
          <reference field="4294967294" count="1" selected="0">
            <x v="0"/>
          </reference>
          <reference field="0" count="1" selected="0">
            <x v="4"/>
          </reference>
          <reference field="4" count="1" selected="0">
            <x v="4"/>
          </reference>
        </references>
      </pivotArea>
    </chartFormat>
    <chartFormat chart="0" format="31" series="1">
      <pivotArea type="data" outline="0" fieldPosition="0">
        <references count="3">
          <reference field="4294967294" count="1" selected="0">
            <x v="0"/>
          </reference>
          <reference field="0" count="1" selected="0">
            <x v="4"/>
          </reference>
          <reference field="4" count="1" selected="0">
            <x v="5"/>
          </reference>
        </references>
      </pivotArea>
    </chartFormat>
    <chartFormat chart="0" format="32" series="1">
      <pivotArea type="data" outline="0" fieldPosition="0">
        <references count="3">
          <reference field="4294967294" count="1" selected="0">
            <x v="0"/>
          </reference>
          <reference field="0" count="1" selected="0">
            <x v="4"/>
          </reference>
          <reference field="4" count="1" selected="0">
            <x v="6"/>
          </reference>
        </references>
      </pivotArea>
    </chartFormat>
    <chartFormat chart="0" format="33" series="1">
      <pivotArea type="data" outline="0" fieldPosition="0">
        <references count="3">
          <reference field="4294967294" count="1" selected="0">
            <x v="0"/>
          </reference>
          <reference field="0" count="1" selected="0">
            <x v="5"/>
          </reference>
          <reference field="4" count="1" selected="0">
            <x v="4"/>
          </reference>
        </references>
      </pivotArea>
    </chartFormat>
    <chartFormat chart="0" format="34" series="1">
      <pivotArea type="data" outline="0" fieldPosition="0">
        <references count="3">
          <reference field="4294967294" count="1" selected="0">
            <x v="0"/>
          </reference>
          <reference field="0" count="1" selected="0">
            <x v="5"/>
          </reference>
          <reference field="4" count="1" selected="0">
            <x v="5"/>
          </reference>
        </references>
      </pivotArea>
    </chartFormat>
    <chartFormat chart="0" format="35" series="1">
      <pivotArea type="data" outline="0" fieldPosition="0">
        <references count="3">
          <reference field="4294967294" count="1" selected="0">
            <x v="0"/>
          </reference>
          <reference field="0" count="1" selected="0">
            <x v="5"/>
          </reference>
          <reference field="4" count="1" selected="0">
            <x v="6"/>
          </reference>
        </references>
      </pivotArea>
    </chartFormat>
    <chartFormat chart="0" format="36" series="1">
      <pivotArea type="data" outline="0" fieldPosition="0">
        <references count="2">
          <reference field="4294967294" count="1" selected="0">
            <x v="0"/>
          </reference>
          <reference field="3" count="1" selected="0">
            <x v="3"/>
          </reference>
        </references>
      </pivotArea>
    </chartFormat>
    <chartFormat chart="0" format="37" series="1">
      <pivotArea type="data" outline="0" fieldPosition="0">
        <references count="2">
          <reference field="4294967294" count="1" selected="0">
            <x v="0"/>
          </reference>
          <reference field="3" count="1" selected="0">
            <x v="4"/>
          </reference>
        </references>
      </pivotArea>
    </chartFormat>
    <chartFormat chart="0" format="38" series="1">
      <pivotArea type="data" outline="0" fieldPosition="0">
        <references count="2">
          <reference field="4294967294" count="1" selected="0">
            <x v="0"/>
          </reference>
          <reference field="3" count="1" selected="0">
            <x v="5"/>
          </reference>
        </references>
      </pivotArea>
    </chartFormat>
    <chartFormat chart="0" format="39" series="1">
      <pivotArea type="data" outline="0" fieldPosition="0">
        <references count="2">
          <reference field="4294967294" count="1" selected="0">
            <x v="0"/>
          </reference>
          <reference field="3" count="1" selected="0">
            <x v="6"/>
          </reference>
        </references>
      </pivotArea>
    </chartFormat>
    <chartFormat chart="0" format="40" series="1">
      <pivotArea type="data" outline="0" fieldPosition="0">
        <references count="2">
          <reference field="4294967294" count="1" selected="0">
            <x v="0"/>
          </reference>
          <reference field="3" count="1" selected="0">
            <x v="1"/>
          </reference>
        </references>
      </pivotArea>
    </chartFormat>
    <chartFormat chart="0" format="41" series="1">
      <pivotArea type="data" outline="0" fieldPosition="0">
        <references count="2">
          <reference field="4294967294" count="1" selected="0">
            <x v="0"/>
          </reference>
          <reference field="3" count="1" selected="0">
            <x v="2"/>
          </reference>
        </references>
      </pivotArea>
    </chartFormat>
    <chartFormat chart="0" format="42" series="1">
      <pivotArea type="data" outline="0" fieldPosition="0">
        <references count="2">
          <reference field="4294967294" count="1" selected="0">
            <x v="0"/>
          </reference>
          <reference field="3" count="1" selected="0">
            <x v="0"/>
          </reference>
        </references>
      </pivotArea>
    </chartFormat>
    <chartFormat chart="0" format="43">
      <pivotArea type="data" outline="0" fieldPosition="0">
        <references count="4">
          <reference field="4294967294" count="1" selected="0">
            <x v="0"/>
          </reference>
          <reference field="0" count="1" selected="0">
            <x v="5"/>
          </reference>
          <reference field="3" count="1" selected="0">
            <x v="2"/>
          </reference>
          <reference field="4" count="1" selected="0">
            <x v="5"/>
          </reference>
        </references>
      </pivotArea>
    </chartFormat>
    <chartFormat chart="0" format="44">
      <pivotArea type="data" outline="0" fieldPosition="0">
        <references count="4">
          <reference field="4294967294" count="1" selected="0">
            <x v="0"/>
          </reference>
          <reference field="0" count="1" selected="0">
            <x v="5"/>
          </reference>
          <reference field="3" count="1" selected="0">
            <x v="2"/>
          </reference>
          <reference field="4" count="1" selected="0">
            <x v="4"/>
          </reference>
        </references>
      </pivotArea>
    </chartFormat>
    <chartFormat chart="0" format="45">
      <pivotArea type="data" outline="0" fieldPosition="0">
        <references count="4">
          <reference field="4294967294" count="1" selected="0">
            <x v="0"/>
          </reference>
          <reference field="0" count="1" selected="0">
            <x v="4"/>
          </reference>
          <reference field="3" count="1" selected="0">
            <x v="2"/>
          </reference>
          <reference field="4" count="1" selected="0">
            <x v="5"/>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ffID1" xr10:uid="{70A9C52B-FEF6-46D8-A9DB-386604F6854D}" sourceName="StaffID">
  <pivotTables>
    <pivotTable tabId="13" name="hour"/>
  </pivotTables>
  <data>
    <tabular pivotCacheId="195009990">
      <items count="6">
        <i x="5" s="1"/>
        <i x="1" s="1"/>
        <i x="2" s="1"/>
        <i x="4"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1" xr10:uid="{01017F2B-CED1-4345-8017-8C2D2DB4C235}" sourceName="Job Type">
  <pivotTables>
    <pivotTable tabId="13" name="hour"/>
  </pivotTables>
  <data>
    <tabular pivotCacheId="195009990">
      <items count="7">
        <i x="1" s="1"/>
        <i x="5" s="1"/>
        <i x="0" s="1"/>
        <i x="2" s="1"/>
        <i x="3"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BBD17016-BD15-45D6-B69B-36833A5CA227}" sourceName="Months">
  <pivotTables>
    <pivotTable tabId="13" name="hour"/>
  </pivotTables>
  <data>
    <tabular pivotCacheId="195009990">
      <items count="14">
        <i x="4" s="1"/>
        <i x="5" s="1"/>
        <i x="6" s="1"/>
        <i x="1" s="1" nd="1"/>
        <i x="2" s="1" nd="1"/>
        <i x="3"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ffID 1" xr10:uid="{A1B08BD1-CDC4-405E-8C4F-A0ADB603D45F}" cache="Slicer_StaffID1" caption="StaffID" rowHeight="241300"/>
  <slicer name="Job Type 1" xr10:uid="{F0EC2B52-2563-4083-A35C-3A641AED1535}" cache="Slicer_Job_Type1" caption="Job Type" rowHeight="241300"/>
  <slicer name="Months" xr10:uid="{8C34FEEF-3D9E-4F36-80DD-9BDC0176E92B}" cache="Slicer_Months" caption="Month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02CE9E8-E7B1-446D-B706-95F191A57323}" name="Table5" displayName="Table5" ref="A5:C13" totalsRowCount="1">
  <autoFilter ref="A5:C12" xr:uid="{F02CE9E8-E7B1-446D-B706-95F191A57323}"/>
  <tableColumns count="3">
    <tableColumn id="1" xr3:uid="{0BCAB216-5597-4D4B-8DE0-082099CCE5A5}" name="Job Type" totalsRowLabel="Grand Total"/>
    <tableColumn id="2" xr3:uid="{465DF160-1288-4BD3-B8E3-CDFC9462C29C}" name="Number of Jobs done" totalsRowFunction="sum" dataDxfId="33" totalsRowDxfId="32">
      <calculatedColumnFormula>COUNTIF(Job_Type,$A6)</calculatedColumnFormula>
    </tableColumn>
    <tableColumn id="3" xr3:uid="{25E18F53-83AA-4D2B-87FE-078EAC43EE1C}" name="Number of hours spent" totalsRowFunction="sum" dataDxfId="31" totalsRowDxfId="30">
      <calculatedColumnFormula>SUMIFS(Hours,Job_Type,$A6)</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FB5670-CD5A-49D8-A559-800E5173C19D}" name="data" displayName="data" ref="A1:D64" totalsRowCount="1" headerRowDxfId="29" dataDxfId="28" totalsRowDxfId="27">
  <autoFilter ref="A1:D63" xr:uid="{E1FB5670-CD5A-49D8-A559-800E5173C19D}"/>
  <sortState xmlns:xlrd2="http://schemas.microsoft.com/office/spreadsheetml/2017/richdata2" ref="A2:D63">
    <sortCondition ref="D1:D63"/>
  </sortState>
  <tableColumns count="4">
    <tableColumn id="1" xr3:uid="{72579015-8C17-4E3A-84D8-965DD70B5C67}" name="StaffID" totalsRowLabel="Total" dataDxfId="26" totalsRowDxfId="25"/>
    <tableColumn id="2" xr3:uid="{62F0B6CD-65DB-444D-AE22-B3FF44FDF9FC}" name="Date" dataDxfId="24" totalsRowDxfId="23"/>
    <tableColumn id="3" xr3:uid="{47B9C11D-3748-44AB-B502-95C54EF3DB60}" name="Hours" totalsRowFunction="sum" dataDxfId="22" totalsRowDxfId="21"/>
    <tableColumn id="4" xr3:uid="{172C3EEB-4330-4A98-AB40-341972687079}" name="Job Type" totalsRowFunction="count" dataDxfId="20" totalsRowDxfId="1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3771E4-BE0F-4619-A91E-72B981B2EEA3}" name="workload" displayName="workload" ref="A1:C7" totalsRowShown="0">
  <autoFilter ref="A1:C7" xr:uid="{713771E4-BE0F-4619-A91E-72B981B2EEA3}"/>
  <tableColumns count="3">
    <tableColumn id="1" xr3:uid="{015341A9-EB1A-4C70-9105-273D5A446E2A}" name="ID" dataDxfId="2"/>
    <tableColumn id="2" xr3:uid="{2ADA283A-D104-47BB-9CA5-A6529882A907}" name="NUMBER OF WORK"/>
    <tableColumn id="3" xr3:uid="{63D97526-AF5C-45FF-AF14-CE61E1A8B4D4}" name="STATUS" dataDxfId="1">
      <calculatedColumnFormula>IF(ISBLANK(workload[[#This Row],[NUMBER OF WORK]])," ",IF($B2&lt;=$F$3,$G$3, IF(AND($B2&gt;$F$3, $B2&lt;=$F$4),$G$4,IF(AND($B2&gt;$F$4, $B2&lt;=$F$5),$G$5, $G$6) )))</calculatedColumnFormula>
    </tableColumn>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10E5B0D-6BF3-426D-A4E0-ADA6C4606F9A}" name="Table6" displayName="Table6" ref="E1:G6" totalsRowShown="0" tableBorderDxfId="0">
  <autoFilter ref="E1:G6" xr:uid="{310E5B0D-6BF3-426D-A4E0-ADA6C4606F9A}"/>
  <tableColumns count="3">
    <tableColumn id="1" xr3:uid="{08791108-81D8-4607-A12B-11ECDF7DEB1E}" name="hours description"/>
    <tableColumn id="2" xr3:uid="{433E68E6-CA01-4812-897A-203709CD85E5}" name="hours setting"/>
    <tableColumn id="3" xr3:uid="{151372AF-B0E8-400E-8DE2-0BD64F9B7D4B}" name="statu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249E2-BF83-4960-A4A2-089E9D556E76}">
  <sheetPr codeName="Sheet2"/>
  <dimension ref="A1:C12"/>
  <sheetViews>
    <sheetView showGridLines="0" showRowColHeaders="0" zoomScale="145" zoomScaleNormal="145" workbookViewId="0">
      <selection sqref="A1:B1"/>
    </sheetView>
  </sheetViews>
  <sheetFormatPr defaultColWidth="8.7109375" defaultRowHeight="15" x14ac:dyDescent="0.25"/>
  <cols>
    <col min="1" max="1" width="13" style="5" customWidth="1"/>
    <col min="2" max="2" width="51.28515625" style="5" customWidth="1"/>
    <col min="3" max="3" width="10.140625" style="5" customWidth="1"/>
    <col min="4" max="16384" width="8.7109375" style="5"/>
  </cols>
  <sheetData>
    <row r="1" spans="1:3" ht="37.5" x14ac:dyDescent="0.7">
      <c r="A1" s="28" t="s">
        <v>12</v>
      </c>
      <c r="B1" s="28"/>
    </row>
    <row r="3" spans="1:3" x14ac:dyDescent="0.25">
      <c r="A3" s="8" t="s">
        <v>10</v>
      </c>
      <c r="B3" s="6" t="s">
        <v>36</v>
      </c>
    </row>
    <row r="4" spans="1:3" x14ac:dyDescent="0.25">
      <c r="A4" s="8" t="s">
        <v>0</v>
      </c>
      <c r="B4" s="7"/>
    </row>
    <row r="5" spans="1:3" x14ac:dyDescent="0.25">
      <c r="A5" s="8" t="s">
        <v>11</v>
      </c>
      <c r="B5" s="6"/>
    </row>
    <row r="7" spans="1:3" x14ac:dyDescent="0.25">
      <c r="A7" s="29" t="s">
        <v>14</v>
      </c>
      <c r="B7" s="30"/>
      <c r="C7" s="30"/>
    </row>
    <row r="8" spans="1:3" x14ac:dyDescent="0.25">
      <c r="A8" s="8" t="s">
        <v>15</v>
      </c>
      <c r="B8" s="8" t="s">
        <v>16</v>
      </c>
      <c r="C8" s="8" t="s">
        <v>17</v>
      </c>
    </row>
    <row r="9" spans="1:3" x14ac:dyDescent="0.25">
      <c r="A9" s="7" t="s">
        <v>9</v>
      </c>
      <c r="B9" s="7" t="s">
        <v>23</v>
      </c>
      <c r="C9" s="7" t="s">
        <v>22</v>
      </c>
    </row>
    <row r="10" spans="1:3" x14ac:dyDescent="0.25">
      <c r="A10" s="7" t="s">
        <v>0</v>
      </c>
      <c r="B10" s="7" t="s">
        <v>20</v>
      </c>
      <c r="C10" s="7" t="s">
        <v>0</v>
      </c>
    </row>
    <row r="11" spans="1:3" x14ac:dyDescent="0.25">
      <c r="A11" s="7" t="s">
        <v>1</v>
      </c>
      <c r="B11" s="7" t="s">
        <v>19</v>
      </c>
      <c r="C11" s="7" t="s">
        <v>22</v>
      </c>
    </row>
    <row r="12" spans="1:3" x14ac:dyDescent="0.25">
      <c r="A12" s="7" t="s">
        <v>13</v>
      </c>
      <c r="B12" s="7" t="s">
        <v>21</v>
      </c>
      <c r="C12" s="7" t="s">
        <v>18</v>
      </c>
    </row>
  </sheetData>
  <mergeCells count="2">
    <mergeCell ref="A1:B1"/>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G64"/>
  <sheetViews>
    <sheetView zoomScale="130" zoomScaleNormal="130" workbookViewId="0">
      <pane ySplit="1" topLeftCell="A2" activePane="bottomLeft" state="frozen"/>
      <selection pane="bottomLeft"/>
    </sheetView>
  </sheetViews>
  <sheetFormatPr defaultRowHeight="15" x14ac:dyDescent="0.25"/>
  <cols>
    <col min="1" max="1" width="8.140625" style="18" bestFit="1" customWidth="1"/>
    <col min="2" max="2" width="24.7109375" style="3" customWidth="1"/>
    <col min="3" max="3" width="5.85546875" style="16" bestFit="1" customWidth="1"/>
    <col min="4" max="4" width="19.7109375" style="20" customWidth="1"/>
  </cols>
  <sheetData>
    <row r="1" spans="1:4" s="4" customFormat="1" ht="15" customHeight="1" x14ac:dyDescent="0.25">
      <c r="A1" s="17" t="s">
        <v>9</v>
      </c>
      <c r="B1" s="4" t="s">
        <v>0</v>
      </c>
      <c r="C1" s="24" t="s">
        <v>1</v>
      </c>
      <c r="D1" s="19" t="s">
        <v>13</v>
      </c>
    </row>
    <row r="2" spans="1:4" x14ac:dyDescent="0.25">
      <c r="A2" s="18">
        <v>9839</v>
      </c>
      <c r="B2" s="3">
        <v>44303</v>
      </c>
      <c r="C2" s="16">
        <v>1</v>
      </c>
      <c r="D2" s="20" t="s">
        <v>3</v>
      </c>
    </row>
    <row r="3" spans="1:4" x14ac:dyDescent="0.25">
      <c r="A3" s="18">
        <v>5074</v>
      </c>
      <c r="B3" s="3">
        <v>44303</v>
      </c>
      <c r="C3" s="16">
        <v>1</v>
      </c>
      <c r="D3" s="20" t="s">
        <v>3</v>
      </c>
    </row>
    <row r="4" spans="1:4" x14ac:dyDescent="0.25">
      <c r="A4" s="18">
        <v>5788</v>
      </c>
      <c r="B4" s="3">
        <v>44303</v>
      </c>
      <c r="C4" s="16">
        <v>1</v>
      </c>
      <c r="D4" s="20" t="s">
        <v>3</v>
      </c>
    </row>
    <row r="5" spans="1:4" x14ac:dyDescent="0.25">
      <c r="A5" s="18">
        <v>9045</v>
      </c>
      <c r="B5" s="3">
        <v>44303</v>
      </c>
      <c r="C5" s="16">
        <v>1</v>
      </c>
      <c r="D5" s="20" t="s">
        <v>2</v>
      </c>
    </row>
    <row r="6" spans="1:4" x14ac:dyDescent="0.25">
      <c r="A6" s="18">
        <v>5934</v>
      </c>
      <c r="B6" s="3">
        <v>44303</v>
      </c>
      <c r="C6" s="16">
        <v>1</v>
      </c>
      <c r="D6" s="20" t="s">
        <v>3</v>
      </c>
    </row>
    <row r="7" spans="1:4" x14ac:dyDescent="0.25">
      <c r="A7" s="18">
        <v>3041</v>
      </c>
      <c r="B7" s="3">
        <v>44304</v>
      </c>
      <c r="C7" s="16">
        <v>1.5</v>
      </c>
      <c r="D7" s="20" t="s">
        <v>5</v>
      </c>
    </row>
    <row r="8" spans="1:4" x14ac:dyDescent="0.25">
      <c r="A8" s="18">
        <v>3041</v>
      </c>
      <c r="B8" s="3">
        <v>44304</v>
      </c>
      <c r="C8" s="16">
        <v>1</v>
      </c>
      <c r="D8" s="20" t="s">
        <v>6</v>
      </c>
    </row>
    <row r="9" spans="1:4" x14ac:dyDescent="0.25">
      <c r="A9" s="18">
        <v>9839</v>
      </c>
      <c r="B9" s="3">
        <v>44304</v>
      </c>
      <c r="C9" s="16">
        <v>1.5</v>
      </c>
      <c r="D9" s="20" t="s">
        <v>2</v>
      </c>
    </row>
    <row r="10" spans="1:4" x14ac:dyDescent="0.25">
      <c r="A10" s="18">
        <v>5074</v>
      </c>
      <c r="B10" s="3">
        <v>44304</v>
      </c>
      <c r="C10" s="16">
        <v>1.5</v>
      </c>
      <c r="D10" s="20" t="s">
        <v>2</v>
      </c>
    </row>
    <row r="11" spans="1:4" x14ac:dyDescent="0.25">
      <c r="A11" s="18">
        <v>5788</v>
      </c>
      <c r="B11" s="3">
        <v>44304</v>
      </c>
      <c r="C11" s="16">
        <v>1.5</v>
      </c>
      <c r="D11" s="20" t="s">
        <v>2</v>
      </c>
    </row>
    <row r="12" spans="1:4" x14ac:dyDescent="0.25">
      <c r="A12" s="18">
        <v>9045</v>
      </c>
      <c r="B12" s="3">
        <v>44304</v>
      </c>
      <c r="C12" s="16">
        <v>1.5</v>
      </c>
      <c r="D12" s="20" t="s">
        <v>2</v>
      </c>
    </row>
    <row r="13" spans="1:4" x14ac:dyDescent="0.25">
      <c r="A13" s="18">
        <v>5934</v>
      </c>
      <c r="B13" s="3">
        <v>44304</v>
      </c>
      <c r="C13" s="16">
        <v>1.5</v>
      </c>
      <c r="D13" s="20" t="s">
        <v>2</v>
      </c>
    </row>
    <row r="14" spans="1:4" x14ac:dyDescent="0.25">
      <c r="A14" s="18">
        <v>3041</v>
      </c>
      <c r="B14" s="3">
        <v>44305</v>
      </c>
      <c r="C14" s="16">
        <v>2</v>
      </c>
      <c r="D14" s="20" t="s">
        <v>7</v>
      </c>
    </row>
    <row r="15" spans="1:4" x14ac:dyDescent="0.25">
      <c r="A15" s="18">
        <v>9839</v>
      </c>
      <c r="B15" s="3">
        <v>44307</v>
      </c>
      <c r="C15" s="16">
        <v>2</v>
      </c>
      <c r="D15" s="20" t="s">
        <v>4</v>
      </c>
    </row>
    <row r="16" spans="1:4" x14ac:dyDescent="0.25">
      <c r="A16" s="18">
        <v>5934</v>
      </c>
      <c r="B16" s="3">
        <v>44307</v>
      </c>
      <c r="C16" s="16">
        <v>3</v>
      </c>
      <c r="D16" s="20" t="s">
        <v>3</v>
      </c>
    </row>
    <row r="17" spans="1:4" x14ac:dyDescent="0.25">
      <c r="A17" s="18">
        <v>3041</v>
      </c>
      <c r="B17" s="3">
        <v>44308</v>
      </c>
      <c r="C17" s="16">
        <v>2</v>
      </c>
      <c r="D17" s="20" t="s">
        <v>8</v>
      </c>
    </row>
    <row r="18" spans="1:4" x14ac:dyDescent="0.25">
      <c r="A18" s="18">
        <v>5074</v>
      </c>
      <c r="B18" s="3">
        <v>44308</v>
      </c>
      <c r="C18" s="16">
        <v>2</v>
      </c>
      <c r="D18" s="20" t="s">
        <v>4</v>
      </c>
    </row>
    <row r="19" spans="1:4" x14ac:dyDescent="0.25">
      <c r="A19" s="18">
        <v>5788</v>
      </c>
      <c r="B19" s="3">
        <v>44308</v>
      </c>
      <c r="C19" s="16">
        <v>2</v>
      </c>
      <c r="D19" s="20" t="s">
        <v>4</v>
      </c>
    </row>
    <row r="20" spans="1:4" x14ac:dyDescent="0.25">
      <c r="A20" s="18">
        <v>9045</v>
      </c>
      <c r="B20" s="3">
        <v>44308</v>
      </c>
      <c r="C20" s="16">
        <v>2</v>
      </c>
      <c r="D20" s="20" t="s">
        <v>4</v>
      </c>
    </row>
    <row r="21" spans="1:4" x14ac:dyDescent="0.25">
      <c r="A21" s="18">
        <v>9045</v>
      </c>
      <c r="B21" s="3">
        <v>44310</v>
      </c>
      <c r="C21" s="16">
        <v>2.5</v>
      </c>
      <c r="D21" s="20" t="s">
        <v>8</v>
      </c>
    </row>
    <row r="22" spans="1:4" x14ac:dyDescent="0.25">
      <c r="A22" s="18">
        <v>3041</v>
      </c>
      <c r="B22" s="3">
        <v>44310</v>
      </c>
      <c r="C22" s="16">
        <v>3.5</v>
      </c>
      <c r="D22" s="20" t="s">
        <v>6</v>
      </c>
    </row>
    <row r="23" spans="1:4" x14ac:dyDescent="0.25">
      <c r="A23" s="18">
        <v>5788</v>
      </c>
      <c r="B23" s="3">
        <v>44311</v>
      </c>
      <c r="C23" s="16">
        <v>4</v>
      </c>
      <c r="D23" s="20" t="s">
        <v>3</v>
      </c>
    </row>
    <row r="24" spans="1:4" s="2" customFormat="1" x14ac:dyDescent="0.25">
      <c r="A24" s="18">
        <v>3041</v>
      </c>
      <c r="B24" s="3">
        <v>44312</v>
      </c>
      <c r="C24" s="16">
        <v>2</v>
      </c>
      <c r="D24" s="20" t="s">
        <v>7</v>
      </c>
    </row>
    <row r="25" spans="1:4" x14ac:dyDescent="0.25">
      <c r="A25" s="18">
        <v>5788</v>
      </c>
      <c r="B25" s="3">
        <v>44313</v>
      </c>
      <c r="C25" s="16">
        <v>2</v>
      </c>
      <c r="D25" s="20" t="s">
        <v>5</v>
      </c>
    </row>
    <row r="26" spans="1:4" s="2" customFormat="1" x14ac:dyDescent="0.25">
      <c r="A26" s="18">
        <v>5074</v>
      </c>
      <c r="B26" s="3">
        <v>44314</v>
      </c>
      <c r="C26" s="16">
        <v>2</v>
      </c>
      <c r="D26" s="20" t="s">
        <v>3</v>
      </c>
    </row>
    <row r="27" spans="1:4" x14ac:dyDescent="0.25">
      <c r="A27" s="18">
        <v>9045</v>
      </c>
      <c r="B27" s="3">
        <v>44315</v>
      </c>
      <c r="C27" s="16">
        <v>2</v>
      </c>
      <c r="D27" s="20" t="s">
        <v>4</v>
      </c>
    </row>
    <row r="28" spans="1:4" x14ac:dyDescent="0.25">
      <c r="A28" s="18">
        <v>3041</v>
      </c>
      <c r="B28" s="3">
        <v>44315</v>
      </c>
      <c r="C28" s="16">
        <v>1</v>
      </c>
      <c r="D28" s="20" t="s">
        <v>6</v>
      </c>
    </row>
    <row r="29" spans="1:4" x14ac:dyDescent="0.25">
      <c r="A29" s="18">
        <v>3041</v>
      </c>
      <c r="B29" s="3">
        <v>44315</v>
      </c>
      <c r="C29" s="16">
        <v>2</v>
      </c>
      <c r="D29" s="20" t="s">
        <v>8</v>
      </c>
    </row>
    <row r="30" spans="1:4" x14ac:dyDescent="0.25">
      <c r="A30" s="18">
        <v>5074</v>
      </c>
      <c r="B30" s="3">
        <v>44315</v>
      </c>
      <c r="C30" s="16">
        <v>2</v>
      </c>
      <c r="D30" s="20" t="s">
        <v>4</v>
      </c>
    </row>
    <row r="31" spans="1:4" x14ac:dyDescent="0.25">
      <c r="A31" s="18">
        <v>5788</v>
      </c>
      <c r="B31" s="3">
        <v>44315</v>
      </c>
      <c r="C31" s="16">
        <v>2</v>
      </c>
      <c r="D31" s="20" t="s">
        <v>4</v>
      </c>
    </row>
    <row r="32" spans="1:4" x14ac:dyDescent="0.25">
      <c r="A32" s="18">
        <v>9045</v>
      </c>
      <c r="B32" s="3">
        <v>44316</v>
      </c>
      <c r="C32" s="16">
        <v>1.75</v>
      </c>
      <c r="D32" s="20" t="s">
        <v>3</v>
      </c>
    </row>
    <row r="33" spans="1:7" x14ac:dyDescent="0.25">
      <c r="A33" s="18">
        <v>5074</v>
      </c>
      <c r="B33" s="3">
        <v>44316</v>
      </c>
      <c r="C33" s="16">
        <v>2</v>
      </c>
      <c r="D33" s="20" t="s">
        <v>3</v>
      </c>
    </row>
    <row r="34" spans="1:7" x14ac:dyDescent="0.25">
      <c r="A34" s="18">
        <v>5934</v>
      </c>
      <c r="B34" s="3">
        <v>44338</v>
      </c>
      <c r="C34" s="16">
        <v>0.75</v>
      </c>
      <c r="D34" s="20" t="s">
        <v>3</v>
      </c>
    </row>
    <row r="35" spans="1:7" x14ac:dyDescent="0.25">
      <c r="A35" s="18">
        <v>5788</v>
      </c>
      <c r="B35" s="3">
        <v>44339</v>
      </c>
      <c r="C35" s="16">
        <v>1.5</v>
      </c>
      <c r="D35" s="20" t="s">
        <v>2</v>
      </c>
      <c r="F35" s="1"/>
      <c r="G35" s="1"/>
    </row>
    <row r="36" spans="1:7" x14ac:dyDescent="0.25">
      <c r="A36" s="18">
        <v>5788</v>
      </c>
      <c r="B36" s="3">
        <v>44339</v>
      </c>
      <c r="C36" s="16">
        <v>0.75</v>
      </c>
      <c r="D36" s="20" t="s">
        <v>3</v>
      </c>
      <c r="F36" s="1"/>
      <c r="G36" s="1"/>
    </row>
    <row r="37" spans="1:7" x14ac:dyDescent="0.25">
      <c r="A37" s="18">
        <v>3041</v>
      </c>
      <c r="B37" s="3">
        <v>44339</v>
      </c>
      <c r="C37" s="16">
        <v>0.75</v>
      </c>
      <c r="D37" s="20" t="s">
        <v>6</v>
      </c>
      <c r="F37" s="1"/>
      <c r="G37" s="1"/>
    </row>
    <row r="38" spans="1:7" x14ac:dyDescent="0.25">
      <c r="A38" s="18">
        <v>3041</v>
      </c>
      <c r="B38" s="3">
        <v>44339</v>
      </c>
      <c r="C38" s="16">
        <v>1.5</v>
      </c>
      <c r="D38" s="20" t="s">
        <v>5</v>
      </c>
      <c r="F38" s="1"/>
      <c r="G38" s="1"/>
    </row>
    <row r="39" spans="1:7" x14ac:dyDescent="0.25">
      <c r="A39" s="18">
        <v>9839</v>
      </c>
      <c r="B39" s="3">
        <v>44339</v>
      </c>
      <c r="C39" s="16">
        <v>1.5</v>
      </c>
      <c r="D39" s="20" t="s">
        <v>2</v>
      </c>
      <c r="F39" s="1"/>
      <c r="G39" s="1"/>
    </row>
    <row r="40" spans="1:7" x14ac:dyDescent="0.25">
      <c r="A40" s="18">
        <v>9839</v>
      </c>
      <c r="B40" s="3">
        <v>44339</v>
      </c>
      <c r="C40" s="16">
        <v>0.75</v>
      </c>
      <c r="D40" s="20" t="s">
        <v>3</v>
      </c>
      <c r="F40" s="1"/>
      <c r="G40" s="1"/>
    </row>
    <row r="41" spans="1:7" x14ac:dyDescent="0.25">
      <c r="A41" s="18">
        <v>9045</v>
      </c>
      <c r="B41" s="3">
        <v>44339</v>
      </c>
      <c r="C41" s="16">
        <v>0.75</v>
      </c>
      <c r="D41" s="20" t="s">
        <v>2</v>
      </c>
      <c r="F41" s="1"/>
      <c r="G41" s="1"/>
    </row>
    <row r="42" spans="1:7" x14ac:dyDescent="0.25">
      <c r="A42" s="18">
        <v>9045</v>
      </c>
      <c r="B42" s="3">
        <v>44339</v>
      </c>
      <c r="C42" s="16">
        <v>1.5</v>
      </c>
      <c r="D42" s="20" t="s">
        <v>3</v>
      </c>
      <c r="F42" s="1"/>
      <c r="G42" s="1"/>
    </row>
    <row r="43" spans="1:7" x14ac:dyDescent="0.25">
      <c r="A43" s="18">
        <v>5934</v>
      </c>
      <c r="B43" s="3">
        <v>44339</v>
      </c>
      <c r="C43" s="16">
        <v>1.5</v>
      </c>
      <c r="D43" s="20" t="s">
        <v>2</v>
      </c>
      <c r="F43" s="1"/>
      <c r="G43" s="1"/>
    </row>
    <row r="44" spans="1:7" x14ac:dyDescent="0.25">
      <c r="A44" s="18">
        <v>5074</v>
      </c>
      <c r="B44" s="3">
        <v>44339</v>
      </c>
      <c r="C44" s="16">
        <v>1.5</v>
      </c>
      <c r="D44" s="20" t="s">
        <v>2</v>
      </c>
      <c r="F44" s="1"/>
      <c r="G44" s="1"/>
    </row>
    <row r="45" spans="1:7" x14ac:dyDescent="0.25">
      <c r="A45" s="18">
        <v>5074</v>
      </c>
      <c r="B45" s="3">
        <v>44339</v>
      </c>
      <c r="C45" s="16">
        <v>0.75</v>
      </c>
      <c r="D45" s="20" t="s">
        <v>3</v>
      </c>
      <c r="F45" s="1"/>
      <c r="G45" s="1"/>
    </row>
    <row r="46" spans="1:7" x14ac:dyDescent="0.25">
      <c r="A46" s="18">
        <v>3041</v>
      </c>
      <c r="B46" s="3">
        <v>44340</v>
      </c>
      <c r="C46" s="16">
        <v>2</v>
      </c>
      <c r="D46" s="20" t="s">
        <v>7</v>
      </c>
      <c r="F46" s="1"/>
      <c r="G46" s="1"/>
    </row>
    <row r="47" spans="1:7" x14ac:dyDescent="0.25">
      <c r="A47" s="18">
        <v>9839</v>
      </c>
      <c r="B47" s="3">
        <v>44342</v>
      </c>
      <c r="C47" s="16">
        <v>2</v>
      </c>
      <c r="D47" s="20" t="s">
        <v>4</v>
      </c>
      <c r="F47" s="1"/>
      <c r="G47" s="1"/>
    </row>
    <row r="48" spans="1:7" x14ac:dyDescent="0.25">
      <c r="A48" s="18">
        <v>9045</v>
      </c>
      <c r="B48" s="3">
        <v>44343</v>
      </c>
      <c r="C48" s="16">
        <v>2</v>
      </c>
      <c r="D48" s="20" t="s">
        <v>4</v>
      </c>
      <c r="F48" s="1"/>
      <c r="G48" s="1"/>
    </row>
    <row r="49" spans="1:7" x14ac:dyDescent="0.25">
      <c r="A49" s="18">
        <v>5074</v>
      </c>
      <c r="B49" s="3">
        <v>44343</v>
      </c>
      <c r="C49" s="16">
        <v>2</v>
      </c>
      <c r="D49" s="20" t="s">
        <v>4</v>
      </c>
      <c r="F49" s="1"/>
      <c r="G49" s="1"/>
    </row>
    <row r="50" spans="1:7" x14ac:dyDescent="0.25">
      <c r="A50" s="18">
        <v>3041</v>
      </c>
      <c r="B50" s="3">
        <v>44343</v>
      </c>
      <c r="C50" s="16">
        <v>2</v>
      </c>
      <c r="D50" s="20" t="s">
        <v>8</v>
      </c>
      <c r="F50" s="1"/>
      <c r="G50" s="1"/>
    </row>
    <row r="51" spans="1:7" x14ac:dyDescent="0.25">
      <c r="A51" s="18">
        <v>5788</v>
      </c>
      <c r="B51" s="3">
        <v>44343</v>
      </c>
      <c r="C51" s="16">
        <v>2</v>
      </c>
      <c r="D51" s="20" t="s">
        <v>4</v>
      </c>
      <c r="F51" s="1"/>
      <c r="G51" s="1"/>
    </row>
    <row r="52" spans="1:7" x14ac:dyDescent="0.25">
      <c r="A52" s="18">
        <v>5074</v>
      </c>
      <c r="B52" s="3">
        <v>44344</v>
      </c>
      <c r="C52" s="16">
        <v>2.25</v>
      </c>
      <c r="D52" s="20" t="s">
        <v>7</v>
      </c>
      <c r="F52" s="1"/>
      <c r="G52" s="1"/>
    </row>
    <row r="53" spans="1:7" x14ac:dyDescent="0.25">
      <c r="A53" s="18">
        <v>3041</v>
      </c>
      <c r="B53" s="3">
        <v>44345</v>
      </c>
      <c r="C53" s="16">
        <v>3</v>
      </c>
      <c r="D53" s="20" t="s">
        <v>8</v>
      </c>
      <c r="F53" s="1"/>
      <c r="G53" s="1"/>
    </row>
    <row r="54" spans="1:7" x14ac:dyDescent="0.25">
      <c r="A54" s="18">
        <v>5788</v>
      </c>
      <c r="B54" s="3">
        <v>44346</v>
      </c>
      <c r="C54" s="16">
        <v>2</v>
      </c>
      <c r="D54" s="20" t="s">
        <v>3</v>
      </c>
      <c r="F54" s="1"/>
      <c r="G54" s="1"/>
    </row>
    <row r="55" spans="1:7" x14ac:dyDescent="0.25">
      <c r="A55" s="18">
        <v>5934</v>
      </c>
      <c r="B55" s="3">
        <v>44347</v>
      </c>
      <c r="C55" s="16">
        <v>1.75</v>
      </c>
      <c r="D55" s="20" t="s">
        <v>7</v>
      </c>
      <c r="F55" s="1"/>
      <c r="G55" s="1"/>
    </row>
    <row r="56" spans="1:7" x14ac:dyDescent="0.25">
      <c r="A56" s="18">
        <v>5074</v>
      </c>
      <c r="B56" s="3">
        <v>44348</v>
      </c>
      <c r="C56" s="16">
        <v>3</v>
      </c>
      <c r="D56" s="20" t="s">
        <v>4</v>
      </c>
      <c r="F56" s="1"/>
      <c r="G56" s="1"/>
    </row>
    <row r="57" spans="1:7" x14ac:dyDescent="0.25">
      <c r="A57" s="18">
        <v>9839</v>
      </c>
      <c r="B57" s="3">
        <v>44349</v>
      </c>
      <c r="C57" s="16">
        <v>4</v>
      </c>
      <c r="D57" s="20" t="s">
        <v>8</v>
      </c>
      <c r="F57" s="1"/>
      <c r="G57" s="1"/>
    </row>
    <row r="58" spans="1:7" x14ac:dyDescent="0.25">
      <c r="A58" s="18">
        <v>5074</v>
      </c>
      <c r="B58" s="3">
        <v>44349</v>
      </c>
      <c r="C58" s="16">
        <v>3.5</v>
      </c>
      <c r="D58" s="20" t="s">
        <v>4</v>
      </c>
      <c r="F58" s="1"/>
      <c r="G58" s="1"/>
    </row>
    <row r="59" spans="1:7" x14ac:dyDescent="0.25">
      <c r="A59" s="18">
        <v>9045</v>
      </c>
      <c r="B59" s="3">
        <v>44349</v>
      </c>
      <c r="C59" s="16">
        <v>2.5</v>
      </c>
      <c r="D59" s="20" t="s">
        <v>7</v>
      </c>
      <c r="F59" s="1"/>
      <c r="G59" s="1"/>
    </row>
    <row r="60" spans="1:7" x14ac:dyDescent="0.25">
      <c r="A60" s="18">
        <v>9045</v>
      </c>
      <c r="B60" s="3">
        <v>44350</v>
      </c>
      <c r="C60" s="16">
        <v>4</v>
      </c>
      <c r="D60" s="20" t="s">
        <v>3</v>
      </c>
      <c r="F60" s="1"/>
      <c r="G60" s="1"/>
    </row>
    <row r="61" spans="1:7" x14ac:dyDescent="0.25">
      <c r="A61" s="18">
        <v>9045</v>
      </c>
      <c r="B61" s="3">
        <v>44351</v>
      </c>
      <c r="C61" s="16">
        <v>2</v>
      </c>
      <c r="D61" s="20" t="s">
        <v>6</v>
      </c>
      <c r="F61" s="1"/>
      <c r="G61" s="1"/>
    </row>
    <row r="62" spans="1:7" x14ac:dyDescent="0.25">
      <c r="A62" s="18">
        <v>3041</v>
      </c>
      <c r="B62" s="3">
        <v>44352</v>
      </c>
      <c r="C62" s="16">
        <v>1.5</v>
      </c>
      <c r="D62" s="20" t="s">
        <v>6</v>
      </c>
    </row>
    <row r="63" spans="1:7" x14ac:dyDescent="0.25">
      <c r="A63" s="18">
        <v>3041</v>
      </c>
      <c r="B63" s="3">
        <v>44353</v>
      </c>
      <c r="C63" s="16">
        <v>3</v>
      </c>
      <c r="D63" s="20" t="s">
        <v>3</v>
      </c>
    </row>
    <row r="64" spans="1:7" x14ac:dyDescent="0.25">
      <c r="A64"/>
      <c r="B64"/>
      <c r="C64"/>
      <c r="D64"/>
    </row>
  </sheetData>
  <sortState xmlns:xlrd2="http://schemas.microsoft.com/office/spreadsheetml/2017/richdata2" ref="A2:D61">
    <sortCondition ref="B2:B61"/>
  </sortState>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050FC-8748-485A-921D-60D2D2B68599}">
  <sheetPr codeName="Sheet4"/>
  <dimension ref="A5:C13"/>
  <sheetViews>
    <sheetView showGridLines="0" zoomScale="190" zoomScaleNormal="190" workbookViewId="0">
      <selection activeCell="A5" sqref="A5"/>
    </sheetView>
  </sheetViews>
  <sheetFormatPr defaultRowHeight="15" x14ac:dyDescent="0.25"/>
  <cols>
    <col min="1" max="1" width="21.140625" customWidth="1"/>
    <col min="2" max="2" width="22" customWidth="1"/>
    <col min="3" max="3" width="23.5703125" customWidth="1"/>
  </cols>
  <sheetData>
    <row r="5" spans="1:3" x14ac:dyDescent="0.25">
      <c r="A5" t="s">
        <v>13</v>
      </c>
      <c r="B5" t="s">
        <v>26</v>
      </c>
      <c r="C5" t="s">
        <v>27</v>
      </c>
    </row>
    <row r="6" spans="1:3" x14ac:dyDescent="0.25">
      <c r="A6" t="s">
        <v>2</v>
      </c>
      <c r="B6">
        <f t="shared" ref="B6:B12" si="0">COUNTIF(Job_Type,$A6)</f>
        <v>11</v>
      </c>
      <c r="C6">
        <f t="shared" ref="C6:C12" si="1">SUMIFS(Hours,Job_Type,$A6)</f>
        <v>15.25</v>
      </c>
    </row>
    <row r="7" spans="1:3" x14ac:dyDescent="0.25">
      <c r="A7" t="s">
        <v>4</v>
      </c>
      <c r="B7" s="2">
        <f t="shared" si="0"/>
        <v>13</v>
      </c>
      <c r="C7" s="2">
        <f t="shared" si="1"/>
        <v>28.5</v>
      </c>
    </row>
    <row r="8" spans="1:3" x14ac:dyDescent="0.25">
      <c r="A8" t="s">
        <v>3</v>
      </c>
      <c r="B8" s="2">
        <f t="shared" si="0"/>
        <v>17</v>
      </c>
      <c r="C8" s="2">
        <f t="shared" si="1"/>
        <v>30.25</v>
      </c>
    </row>
    <row r="9" spans="1:3" x14ac:dyDescent="0.25">
      <c r="A9" t="s">
        <v>5</v>
      </c>
      <c r="B9" s="2">
        <f t="shared" si="0"/>
        <v>3</v>
      </c>
      <c r="C9" s="2">
        <f t="shared" si="1"/>
        <v>5</v>
      </c>
    </row>
    <row r="10" spans="1:3" x14ac:dyDescent="0.25">
      <c r="A10" t="s">
        <v>6</v>
      </c>
      <c r="B10" s="2">
        <f t="shared" si="0"/>
        <v>6</v>
      </c>
      <c r="C10" s="2">
        <f t="shared" si="1"/>
        <v>9.75</v>
      </c>
    </row>
    <row r="11" spans="1:3" x14ac:dyDescent="0.25">
      <c r="A11" t="s">
        <v>8</v>
      </c>
      <c r="B11" s="2">
        <f t="shared" si="0"/>
        <v>6</v>
      </c>
      <c r="C11" s="2">
        <f t="shared" si="1"/>
        <v>15.5</v>
      </c>
    </row>
    <row r="12" spans="1:3" x14ac:dyDescent="0.25">
      <c r="A12" t="s">
        <v>7</v>
      </c>
      <c r="B12" s="2">
        <f t="shared" si="0"/>
        <v>6</v>
      </c>
      <c r="C12" s="2">
        <f t="shared" si="1"/>
        <v>12.5</v>
      </c>
    </row>
    <row r="13" spans="1:3" x14ac:dyDescent="0.25">
      <c r="A13" t="s">
        <v>24</v>
      </c>
      <c r="B13" s="2">
        <f>SUBTOTAL(109,Table5[Number of Jobs done])</f>
        <v>62</v>
      </c>
      <c r="C13" s="2">
        <f>SUBTOTAL(109,Table5[Number of hours spent])</f>
        <v>116.75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FD329-608B-4421-A3F3-5090E998B1E9}">
  <sheetPr codeName="Sheet5"/>
  <dimension ref="A1:G65"/>
  <sheetViews>
    <sheetView zoomScale="70" zoomScaleNormal="70" workbookViewId="0">
      <pane ySplit="12405" topLeftCell="A64"/>
      <selection activeCell="K59" sqref="K59"/>
      <selection pane="bottomLeft" activeCell="F63" sqref="F63"/>
    </sheetView>
  </sheetViews>
  <sheetFormatPr defaultRowHeight="23.25" x14ac:dyDescent="0.25"/>
  <cols>
    <col min="1" max="1" width="9.140625" style="22" customWidth="1"/>
    <col min="2" max="2" width="39.7109375" style="12" customWidth="1"/>
    <col min="3" max="3" width="8.28515625" style="11" customWidth="1"/>
    <col min="4" max="4" width="33.140625" style="11" customWidth="1"/>
    <col min="5" max="16384" width="9.140625" style="11"/>
  </cols>
  <sheetData>
    <row r="1" spans="1:4" s="10" customFormat="1" x14ac:dyDescent="0.25">
      <c r="A1" s="21" t="s">
        <v>9</v>
      </c>
      <c r="B1" s="10" t="s">
        <v>0</v>
      </c>
      <c r="C1" s="10" t="s">
        <v>1</v>
      </c>
      <c r="D1" s="10" t="s">
        <v>13</v>
      </c>
    </row>
    <row r="2" spans="1:4" x14ac:dyDescent="0.25">
      <c r="A2" s="22">
        <v>5074</v>
      </c>
      <c r="B2" s="12">
        <v>44304</v>
      </c>
      <c r="C2" s="25">
        <v>1.5</v>
      </c>
      <c r="D2" s="23" t="s">
        <v>2</v>
      </c>
    </row>
    <row r="3" spans="1:4" x14ac:dyDescent="0.25">
      <c r="A3" s="22">
        <v>5788</v>
      </c>
      <c r="B3" s="12">
        <v>44304</v>
      </c>
      <c r="C3" s="25">
        <v>1.5</v>
      </c>
      <c r="D3" s="23" t="s">
        <v>2</v>
      </c>
    </row>
    <row r="4" spans="1:4" x14ac:dyDescent="0.25">
      <c r="A4" s="22">
        <v>9045</v>
      </c>
      <c r="B4" s="12">
        <v>44303</v>
      </c>
      <c r="C4" s="25">
        <v>1</v>
      </c>
      <c r="D4" s="23" t="s">
        <v>2</v>
      </c>
    </row>
    <row r="5" spans="1:4" x14ac:dyDescent="0.25">
      <c r="A5" s="22">
        <v>5934</v>
      </c>
      <c r="B5" s="12">
        <v>44304</v>
      </c>
      <c r="C5" s="25">
        <v>1.5</v>
      </c>
      <c r="D5" s="23" t="s">
        <v>2</v>
      </c>
    </row>
    <row r="6" spans="1:4" x14ac:dyDescent="0.25">
      <c r="A6" s="22">
        <v>9839</v>
      </c>
      <c r="B6" s="12">
        <v>44304</v>
      </c>
      <c r="C6" s="25">
        <v>1.5</v>
      </c>
      <c r="D6" s="23" t="s">
        <v>2</v>
      </c>
    </row>
    <row r="7" spans="1:4" x14ac:dyDescent="0.25">
      <c r="A7" s="22">
        <v>5788</v>
      </c>
      <c r="B7" s="12">
        <v>44339</v>
      </c>
      <c r="C7" s="25">
        <v>1.5</v>
      </c>
      <c r="D7" s="23" t="s">
        <v>2</v>
      </c>
    </row>
    <row r="8" spans="1:4" x14ac:dyDescent="0.25">
      <c r="A8" s="22">
        <v>5934</v>
      </c>
      <c r="B8" s="12">
        <v>44339</v>
      </c>
      <c r="C8" s="25">
        <v>1.5</v>
      </c>
      <c r="D8" s="23" t="s">
        <v>2</v>
      </c>
    </row>
    <row r="9" spans="1:4" x14ac:dyDescent="0.25">
      <c r="A9" s="22">
        <v>9045</v>
      </c>
      <c r="B9" s="12">
        <v>44304</v>
      </c>
      <c r="C9" s="25">
        <v>1.5</v>
      </c>
      <c r="D9" s="23" t="s">
        <v>2</v>
      </c>
    </row>
    <row r="10" spans="1:4" x14ac:dyDescent="0.25">
      <c r="A10" s="22">
        <v>5074</v>
      </c>
      <c r="B10" s="12">
        <v>44339</v>
      </c>
      <c r="C10" s="25">
        <v>1.5</v>
      </c>
      <c r="D10" s="23" t="s">
        <v>2</v>
      </c>
    </row>
    <row r="11" spans="1:4" x14ac:dyDescent="0.25">
      <c r="A11" s="22">
        <v>9839</v>
      </c>
      <c r="B11" s="12">
        <v>44339</v>
      </c>
      <c r="C11" s="25">
        <v>1.5</v>
      </c>
      <c r="D11" s="23" t="s">
        <v>2</v>
      </c>
    </row>
    <row r="12" spans="1:4" x14ac:dyDescent="0.25">
      <c r="A12" s="22">
        <v>9045</v>
      </c>
      <c r="B12" s="12">
        <v>44339</v>
      </c>
      <c r="C12" s="25">
        <v>0.75</v>
      </c>
      <c r="D12" s="23" t="s">
        <v>2</v>
      </c>
    </row>
    <row r="13" spans="1:4" x14ac:dyDescent="0.25">
      <c r="A13" s="22">
        <v>9839</v>
      </c>
      <c r="B13" s="12">
        <v>44307</v>
      </c>
      <c r="C13" s="25">
        <v>2</v>
      </c>
      <c r="D13" s="23" t="s">
        <v>4</v>
      </c>
    </row>
    <row r="14" spans="1:4" x14ac:dyDescent="0.25">
      <c r="A14" s="22">
        <v>5074</v>
      </c>
      <c r="B14" s="12">
        <v>44308</v>
      </c>
      <c r="C14" s="25">
        <v>2</v>
      </c>
      <c r="D14" s="23" t="s">
        <v>4</v>
      </c>
    </row>
    <row r="15" spans="1:4" x14ac:dyDescent="0.25">
      <c r="A15" s="22">
        <v>5788</v>
      </c>
      <c r="B15" s="12">
        <v>44308</v>
      </c>
      <c r="C15" s="25">
        <v>2</v>
      </c>
      <c r="D15" s="23" t="s">
        <v>4</v>
      </c>
    </row>
    <row r="16" spans="1:4" x14ac:dyDescent="0.25">
      <c r="A16" s="22">
        <v>5074</v>
      </c>
      <c r="B16" s="12">
        <v>44315</v>
      </c>
      <c r="C16" s="25">
        <v>2</v>
      </c>
      <c r="D16" s="23" t="s">
        <v>4</v>
      </c>
    </row>
    <row r="17" spans="1:4" x14ac:dyDescent="0.25">
      <c r="A17" s="22">
        <v>9045</v>
      </c>
      <c r="B17" s="12">
        <v>44308</v>
      </c>
      <c r="C17" s="25">
        <v>2</v>
      </c>
      <c r="D17" s="23" t="s">
        <v>4</v>
      </c>
    </row>
    <row r="18" spans="1:4" x14ac:dyDescent="0.25">
      <c r="A18" s="22">
        <v>5788</v>
      </c>
      <c r="B18" s="12">
        <v>44315</v>
      </c>
      <c r="C18" s="25">
        <v>2</v>
      </c>
      <c r="D18" s="23" t="s">
        <v>4</v>
      </c>
    </row>
    <row r="19" spans="1:4" x14ac:dyDescent="0.25">
      <c r="A19" s="22">
        <v>5074</v>
      </c>
      <c r="B19" s="12">
        <v>44343</v>
      </c>
      <c r="C19" s="25">
        <v>2</v>
      </c>
      <c r="D19" s="23" t="s">
        <v>4</v>
      </c>
    </row>
    <row r="20" spans="1:4" x14ac:dyDescent="0.25">
      <c r="A20" s="22">
        <v>5788</v>
      </c>
      <c r="B20" s="12">
        <v>44343</v>
      </c>
      <c r="C20" s="25">
        <v>2</v>
      </c>
      <c r="D20" s="23" t="s">
        <v>4</v>
      </c>
    </row>
    <row r="21" spans="1:4" x14ac:dyDescent="0.25">
      <c r="A21" s="22">
        <v>5074</v>
      </c>
      <c r="B21" s="12">
        <v>44348</v>
      </c>
      <c r="C21" s="25">
        <v>3</v>
      </c>
      <c r="D21" s="23" t="s">
        <v>4</v>
      </c>
    </row>
    <row r="22" spans="1:4" x14ac:dyDescent="0.25">
      <c r="A22" s="22">
        <v>9045</v>
      </c>
      <c r="B22" s="12">
        <v>44315</v>
      </c>
      <c r="C22" s="25">
        <v>2</v>
      </c>
      <c r="D22" s="23" t="s">
        <v>4</v>
      </c>
    </row>
    <row r="23" spans="1:4" x14ac:dyDescent="0.25">
      <c r="A23" s="22">
        <v>9839</v>
      </c>
      <c r="B23" s="12">
        <v>44342</v>
      </c>
      <c r="C23" s="25">
        <v>2</v>
      </c>
      <c r="D23" s="23" t="s">
        <v>4</v>
      </c>
    </row>
    <row r="24" spans="1:4" x14ac:dyDescent="0.25">
      <c r="A24" s="22">
        <v>9045</v>
      </c>
      <c r="B24" s="12">
        <v>44343</v>
      </c>
      <c r="C24" s="25">
        <v>2</v>
      </c>
      <c r="D24" s="23" t="s">
        <v>4</v>
      </c>
    </row>
    <row r="25" spans="1:4" x14ac:dyDescent="0.25">
      <c r="A25" s="22">
        <v>5074</v>
      </c>
      <c r="B25" s="12">
        <v>44349</v>
      </c>
      <c r="C25" s="25">
        <v>3.5</v>
      </c>
      <c r="D25" s="23" t="s">
        <v>4</v>
      </c>
    </row>
    <row r="26" spans="1:4" x14ac:dyDescent="0.25">
      <c r="A26" s="22">
        <v>9839</v>
      </c>
      <c r="B26" s="12">
        <v>44303</v>
      </c>
      <c r="C26" s="25">
        <v>1</v>
      </c>
      <c r="D26" s="23" t="s">
        <v>3</v>
      </c>
    </row>
    <row r="27" spans="1:4" x14ac:dyDescent="0.25">
      <c r="A27" s="22">
        <v>5074</v>
      </c>
      <c r="B27" s="12">
        <v>44303</v>
      </c>
      <c r="C27" s="25">
        <v>1</v>
      </c>
      <c r="D27" s="23" t="s">
        <v>3</v>
      </c>
    </row>
    <row r="28" spans="1:4" x14ac:dyDescent="0.25">
      <c r="A28" s="22">
        <v>5788</v>
      </c>
      <c r="B28" s="12">
        <v>44303</v>
      </c>
      <c r="C28" s="25">
        <v>1</v>
      </c>
      <c r="D28" s="23" t="s">
        <v>3</v>
      </c>
    </row>
    <row r="29" spans="1:4" x14ac:dyDescent="0.25">
      <c r="A29" s="22">
        <v>9045</v>
      </c>
      <c r="B29" s="12">
        <v>44316</v>
      </c>
      <c r="C29" s="25">
        <v>1.75</v>
      </c>
      <c r="D29" s="23" t="s">
        <v>3</v>
      </c>
    </row>
    <row r="30" spans="1:4" x14ac:dyDescent="0.25">
      <c r="A30" s="22">
        <v>5934</v>
      </c>
      <c r="B30" s="12">
        <v>44303</v>
      </c>
      <c r="C30" s="25">
        <v>1</v>
      </c>
      <c r="D30" s="23" t="s">
        <v>3</v>
      </c>
    </row>
    <row r="31" spans="1:4" x14ac:dyDescent="0.25">
      <c r="A31" s="22">
        <v>5934</v>
      </c>
      <c r="B31" s="12">
        <v>44338</v>
      </c>
      <c r="C31" s="25">
        <v>0.75</v>
      </c>
      <c r="D31" s="23" t="s">
        <v>3</v>
      </c>
    </row>
    <row r="32" spans="1:4" x14ac:dyDescent="0.25">
      <c r="A32" s="22">
        <v>5934</v>
      </c>
      <c r="B32" s="12">
        <v>44307</v>
      </c>
      <c r="C32" s="25">
        <v>3</v>
      </c>
      <c r="D32" s="23" t="s">
        <v>3</v>
      </c>
    </row>
    <row r="33" spans="1:7" x14ac:dyDescent="0.25">
      <c r="A33" s="22">
        <v>5788</v>
      </c>
      <c r="B33" s="12">
        <v>44339</v>
      </c>
      <c r="C33" s="25">
        <v>0.75</v>
      </c>
      <c r="D33" s="23" t="s">
        <v>3</v>
      </c>
    </row>
    <row r="34" spans="1:7" x14ac:dyDescent="0.25">
      <c r="A34" s="22">
        <v>9839</v>
      </c>
      <c r="B34" s="12">
        <v>44339</v>
      </c>
      <c r="C34" s="25">
        <v>0.75</v>
      </c>
      <c r="D34" s="23" t="s">
        <v>3</v>
      </c>
    </row>
    <row r="35" spans="1:7" x14ac:dyDescent="0.25">
      <c r="A35" s="22">
        <v>9045</v>
      </c>
      <c r="B35" s="12">
        <v>44339</v>
      </c>
      <c r="C35" s="25">
        <v>1.5</v>
      </c>
      <c r="D35" s="23" t="s">
        <v>3</v>
      </c>
      <c r="F35" s="13"/>
      <c r="G35" s="13"/>
    </row>
    <row r="36" spans="1:7" x14ac:dyDescent="0.25">
      <c r="A36" s="22">
        <v>5788</v>
      </c>
      <c r="B36" s="12">
        <v>44311</v>
      </c>
      <c r="C36" s="25">
        <v>4</v>
      </c>
      <c r="D36" s="23" t="s">
        <v>3</v>
      </c>
      <c r="F36" s="13"/>
      <c r="G36" s="13"/>
    </row>
    <row r="37" spans="1:7" x14ac:dyDescent="0.25">
      <c r="A37" s="22">
        <v>5074</v>
      </c>
      <c r="B37" s="12">
        <v>44339</v>
      </c>
      <c r="C37" s="25">
        <v>0.75</v>
      </c>
      <c r="D37" s="23" t="s">
        <v>3</v>
      </c>
      <c r="F37" s="13"/>
      <c r="G37" s="13"/>
    </row>
    <row r="38" spans="1:7" x14ac:dyDescent="0.25">
      <c r="A38" s="22">
        <v>5074</v>
      </c>
      <c r="B38" s="12">
        <v>44314</v>
      </c>
      <c r="C38" s="25">
        <v>2</v>
      </c>
      <c r="D38" s="23" t="s">
        <v>3</v>
      </c>
      <c r="F38" s="13"/>
      <c r="G38" s="13"/>
    </row>
    <row r="39" spans="1:7" x14ac:dyDescent="0.25">
      <c r="A39" s="22">
        <v>5074</v>
      </c>
      <c r="B39" s="12">
        <v>44316</v>
      </c>
      <c r="C39" s="25">
        <v>2</v>
      </c>
      <c r="D39" s="23" t="s">
        <v>3</v>
      </c>
      <c r="F39" s="13"/>
      <c r="G39" s="13"/>
    </row>
    <row r="40" spans="1:7" x14ac:dyDescent="0.25">
      <c r="A40" s="22">
        <v>5788</v>
      </c>
      <c r="B40" s="12">
        <v>44346</v>
      </c>
      <c r="C40" s="25">
        <v>2</v>
      </c>
      <c r="D40" s="23" t="s">
        <v>3</v>
      </c>
      <c r="F40" s="13"/>
      <c r="G40" s="13"/>
    </row>
    <row r="41" spans="1:7" x14ac:dyDescent="0.25">
      <c r="A41" s="22">
        <v>9045</v>
      </c>
      <c r="B41" s="12">
        <v>44350</v>
      </c>
      <c r="C41" s="25">
        <v>4</v>
      </c>
      <c r="D41" s="23" t="s">
        <v>3</v>
      </c>
      <c r="F41" s="13"/>
      <c r="G41" s="13"/>
    </row>
    <row r="42" spans="1:7" x14ac:dyDescent="0.25">
      <c r="A42" s="22">
        <v>3041</v>
      </c>
      <c r="B42" s="12">
        <v>44353</v>
      </c>
      <c r="C42" s="25">
        <v>3</v>
      </c>
      <c r="D42" s="23" t="s">
        <v>3</v>
      </c>
      <c r="F42" s="13"/>
      <c r="G42" s="13"/>
    </row>
    <row r="43" spans="1:7" x14ac:dyDescent="0.25">
      <c r="A43" s="22">
        <v>3041</v>
      </c>
      <c r="B43" s="12">
        <v>44304</v>
      </c>
      <c r="C43" s="25">
        <v>1.5</v>
      </c>
      <c r="D43" s="23" t="s">
        <v>5</v>
      </c>
      <c r="F43" s="13"/>
      <c r="G43" s="13"/>
    </row>
    <row r="44" spans="1:7" x14ac:dyDescent="0.25">
      <c r="A44" s="22">
        <v>3041</v>
      </c>
      <c r="B44" s="12">
        <v>44339</v>
      </c>
      <c r="C44" s="25">
        <v>1.5</v>
      </c>
      <c r="D44" s="23" t="s">
        <v>5</v>
      </c>
      <c r="F44" s="13"/>
      <c r="G44" s="13"/>
    </row>
    <row r="45" spans="1:7" x14ac:dyDescent="0.25">
      <c r="A45" s="22">
        <v>5788</v>
      </c>
      <c r="B45" s="12">
        <v>44313</v>
      </c>
      <c r="C45" s="25">
        <v>2</v>
      </c>
      <c r="D45" s="23" t="s">
        <v>5</v>
      </c>
      <c r="F45" s="13"/>
      <c r="G45" s="13"/>
    </row>
    <row r="46" spans="1:7" x14ac:dyDescent="0.25">
      <c r="A46" s="22">
        <v>3041</v>
      </c>
      <c r="B46" s="12">
        <v>44304</v>
      </c>
      <c r="C46" s="25">
        <v>1</v>
      </c>
      <c r="D46" s="23" t="s">
        <v>6</v>
      </c>
      <c r="F46" s="13"/>
      <c r="G46" s="13"/>
    </row>
    <row r="47" spans="1:7" x14ac:dyDescent="0.25">
      <c r="A47" s="22">
        <v>3041</v>
      </c>
      <c r="B47" s="12">
        <v>44310</v>
      </c>
      <c r="C47" s="25">
        <v>3.5</v>
      </c>
      <c r="D47" s="23" t="s">
        <v>6</v>
      </c>
      <c r="F47" s="13"/>
      <c r="G47" s="13"/>
    </row>
    <row r="48" spans="1:7" x14ac:dyDescent="0.25">
      <c r="A48" s="22">
        <v>3041</v>
      </c>
      <c r="B48" s="12">
        <v>44315</v>
      </c>
      <c r="C48" s="25">
        <v>1</v>
      </c>
      <c r="D48" s="23" t="s">
        <v>6</v>
      </c>
      <c r="F48" s="13"/>
      <c r="G48" s="13"/>
    </row>
    <row r="49" spans="1:7" x14ac:dyDescent="0.25">
      <c r="A49" s="22">
        <v>3041</v>
      </c>
      <c r="B49" s="12">
        <v>44339</v>
      </c>
      <c r="C49" s="25">
        <v>0.75</v>
      </c>
      <c r="D49" s="23" t="s">
        <v>6</v>
      </c>
      <c r="F49" s="13"/>
      <c r="G49" s="13"/>
    </row>
    <row r="50" spans="1:7" x14ac:dyDescent="0.25">
      <c r="A50" s="22">
        <v>9045</v>
      </c>
      <c r="B50" s="12">
        <v>44351</v>
      </c>
      <c r="C50" s="25">
        <v>2</v>
      </c>
      <c r="D50" s="23" t="s">
        <v>6</v>
      </c>
      <c r="F50" s="13"/>
      <c r="G50" s="13"/>
    </row>
    <row r="51" spans="1:7" x14ac:dyDescent="0.25">
      <c r="A51" s="22">
        <v>3041</v>
      </c>
      <c r="B51" s="12">
        <v>44352</v>
      </c>
      <c r="C51" s="25">
        <v>1.5</v>
      </c>
      <c r="D51" s="23" t="s">
        <v>6</v>
      </c>
      <c r="F51" s="13"/>
      <c r="G51" s="13"/>
    </row>
    <row r="52" spans="1:7" x14ac:dyDescent="0.25">
      <c r="A52" s="22">
        <v>3041</v>
      </c>
      <c r="B52" s="12">
        <v>44308</v>
      </c>
      <c r="C52" s="25">
        <v>2</v>
      </c>
      <c r="D52" s="23" t="s">
        <v>8</v>
      </c>
      <c r="F52" s="13"/>
      <c r="G52" s="13"/>
    </row>
    <row r="53" spans="1:7" x14ac:dyDescent="0.25">
      <c r="A53" s="22">
        <v>9045</v>
      </c>
      <c r="B53" s="12">
        <v>44310</v>
      </c>
      <c r="C53" s="25">
        <v>2.5</v>
      </c>
      <c r="D53" s="23" t="s">
        <v>8</v>
      </c>
      <c r="F53" s="13"/>
      <c r="G53" s="13"/>
    </row>
    <row r="54" spans="1:7" x14ac:dyDescent="0.25">
      <c r="A54" s="22">
        <v>3041</v>
      </c>
      <c r="B54" s="12">
        <v>44315</v>
      </c>
      <c r="C54" s="25">
        <v>2</v>
      </c>
      <c r="D54" s="23" t="s">
        <v>8</v>
      </c>
      <c r="F54" s="13"/>
      <c r="G54" s="13"/>
    </row>
    <row r="55" spans="1:7" x14ac:dyDescent="0.25">
      <c r="A55" s="22">
        <v>3041</v>
      </c>
      <c r="B55" s="12">
        <v>44343</v>
      </c>
      <c r="C55" s="25">
        <v>2</v>
      </c>
      <c r="D55" s="23" t="s">
        <v>8</v>
      </c>
      <c r="F55" s="13"/>
      <c r="G55" s="13"/>
    </row>
    <row r="56" spans="1:7" x14ac:dyDescent="0.25">
      <c r="A56" s="22">
        <v>3041</v>
      </c>
      <c r="B56" s="12">
        <v>44345</v>
      </c>
      <c r="C56" s="25">
        <v>3</v>
      </c>
      <c r="D56" s="23" t="s">
        <v>8</v>
      </c>
      <c r="F56" s="13"/>
      <c r="G56" s="13"/>
    </row>
    <row r="57" spans="1:7" x14ac:dyDescent="0.25">
      <c r="A57" s="22">
        <v>9839</v>
      </c>
      <c r="B57" s="12">
        <v>44349</v>
      </c>
      <c r="C57" s="25">
        <v>4</v>
      </c>
      <c r="D57" s="23" t="s">
        <v>8</v>
      </c>
      <c r="F57" s="13"/>
      <c r="G57" s="13"/>
    </row>
    <row r="58" spans="1:7" x14ac:dyDescent="0.25">
      <c r="A58" s="22">
        <v>3041</v>
      </c>
      <c r="B58" s="12">
        <v>44305</v>
      </c>
      <c r="C58" s="25">
        <v>2</v>
      </c>
      <c r="D58" s="23" t="s">
        <v>7</v>
      </c>
      <c r="F58" s="13"/>
      <c r="G58" s="13"/>
    </row>
    <row r="59" spans="1:7" x14ac:dyDescent="0.25">
      <c r="A59" s="22">
        <v>3041</v>
      </c>
      <c r="B59" s="12">
        <v>44312</v>
      </c>
      <c r="C59" s="25">
        <v>2</v>
      </c>
      <c r="D59" s="23" t="s">
        <v>7</v>
      </c>
      <c r="F59" s="13"/>
      <c r="G59" s="13"/>
    </row>
    <row r="60" spans="1:7" x14ac:dyDescent="0.25">
      <c r="A60" s="22">
        <v>3041</v>
      </c>
      <c r="B60" s="12">
        <v>44340</v>
      </c>
      <c r="C60" s="25">
        <v>2</v>
      </c>
      <c r="D60" s="23" t="s">
        <v>7</v>
      </c>
      <c r="F60" s="13"/>
      <c r="G60" s="13"/>
    </row>
    <row r="61" spans="1:7" x14ac:dyDescent="0.25">
      <c r="A61" s="22">
        <v>5074</v>
      </c>
      <c r="B61" s="12">
        <v>44344</v>
      </c>
      <c r="C61" s="25">
        <v>2.25</v>
      </c>
      <c r="D61" s="23" t="s">
        <v>7</v>
      </c>
      <c r="F61" s="13"/>
      <c r="G61" s="13"/>
    </row>
    <row r="62" spans="1:7" x14ac:dyDescent="0.25">
      <c r="A62" s="22">
        <v>5934</v>
      </c>
      <c r="B62" s="12">
        <v>44347</v>
      </c>
      <c r="C62" s="25">
        <v>1.75</v>
      </c>
      <c r="D62" s="23" t="s">
        <v>7</v>
      </c>
    </row>
    <row r="63" spans="1:7" x14ac:dyDescent="0.25">
      <c r="A63" s="22">
        <v>9045</v>
      </c>
      <c r="B63" s="12">
        <v>44349</v>
      </c>
      <c r="C63" s="25">
        <v>2.5</v>
      </c>
      <c r="D63" s="23" t="s">
        <v>7</v>
      </c>
    </row>
    <row r="64" spans="1:7" x14ac:dyDescent="0.25">
      <c r="A64" s="22" t="s">
        <v>28</v>
      </c>
      <c r="B64" s="11"/>
      <c r="C64" s="11">
        <f>SUBTOTAL(109,data[Hours])</f>
        <v>116.75</v>
      </c>
      <c r="D64" s="11">
        <f>SUBTOTAL(103,data[Job Type])</f>
        <v>62</v>
      </c>
    </row>
    <row r="65" spans="1:4" x14ac:dyDescent="0.25">
      <c r="A65"/>
      <c r="B65"/>
      <c r="C65"/>
      <c r="D65"/>
    </row>
  </sheetData>
  <pageMargins left="0.75" right="0.75" top="1" bottom="1" header="0.5" footer="0.5"/>
  <pageSetup paperSize="9" orientation="portrait"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9A19E-6ED6-4195-8726-B74ACED71C3F}">
  <sheetPr codeName="Sheet6"/>
  <dimension ref="A1:J25"/>
  <sheetViews>
    <sheetView showGridLines="0" showRowColHeaders="0" zoomScale="85" zoomScaleNormal="85" workbookViewId="0"/>
  </sheetViews>
  <sheetFormatPr defaultRowHeight="15.75" x14ac:dyDescent="0.25"/>
  <cols>
    <col min="1" max="1" width="14.7109375" style="14" bestFit="1" customWidth="1"/>
    <col min="2" max="2" width="11.7109375" style="14" bestFit="1" customWidth="1"/>
    <col min="3" max="9" width="23.28515625" style="14" bestFit="1" customWidth="1"/>
    <col min="10" max="10" width="12.85546875" style="14" bestFit="1" customWidth="1"/>
    <col min="11" max="11" width="8.42578125" style="14" customWidth="1"/>
    <col min="12" max="12" width="13.42578125" style="14" bestFit="1" customWidth="1"/>
    <col min="13" max="13" width="9.140625" style="14" bestFit="1" customWidth="1"/>
    <col min="14" max="14" width="8.42578125" style="14" bestFit="1" customWidth="1"/>
    <col min="15" max="15" width="13.42578125" style="14" bestFit="1" customWidth="1"/>
    <col min="16" max="16" width="9.140625" style="14"/>
    <col min="17" max="17" width="8.42578125" style="14" bestFit="1" customWidth="1"/>
    <col min="18" max="18" width="7.140625" style="14" bestFit="1" customWidth="1"/>
    <col min="19" max="19" width="13.42578125" style="14" bestFit="1" customWidth="1"/>
    <col min="20" max="20" width="9.140625" style="14"/>
    <col min="21" max="21" width="8.42578125" style="14" bestFit="1" customWidth="1"/>
    <col min="22" max="22" width="7.140625" style="14" bestFit="1" customWidth="1"/>
    <col min="23" max="23" width="13.42578125" style="14" bestFit="1" customWidth="1"/>
    <col min="24" max="24" width="14.5703125" style="14" bestFit="1" customWidth="1"/>
    <col min="25" max="16384" width="9.140625" style="14"/>
  </cols>
  <sheetData>
    <row r="1" spans="1:10" x14ac:dyDescent="0.25">
      <c r="A1" s="15" t="s">
        <v>25</v>
      </c>
      <c r="C1" s="15" t="s">
        <v>13</v>
      </c>
    </row>
    <row r="2" spans="1:10" x14ac:dyDescent="0.25">
      <c r="A2" s="15" t="s">
        <v>9</v>
      </c>
      <c r="B2" s="15" t="s">
        <v>35</v>
      </c>
      <c r="C2" s="14" t="s">
        <v>2</v>
      </c>
      <c r="D2" s="14" t="s">
        <v>4</v>
      </c>
      <c r="E2" s="14" t="s">
        <v>3</v>
      </c>
      <c r="F2" s="14" t="s">
        <v>5</v>
      </c>
      <c r="G2" s="14" t="s">
        <v>6</v>
      </c>
      <c r="H2" s="14" t="s">
        <v>8</v>
      </c>
      <c r="I2" s="14" t="s">
        <v>7</v>
      </c>
      <c r="J2" s="14" t="s">
        <v>24</v>
      </c>
    </row>
    <row r="3" spans="1:10" x14ac:dyDescent="0.25">
      <c r="A3" s="14">
        <v>3041</v>
      </c>
      <c r="E3" s="14">
        <v>3</v>
      </c>
      <c r="F3" s="14">
        <v>3</v>
      </c>
      <c r="G3" s="14">
        <v>7.75</v>
      </c>
      <c r="H3" s="14">
        <v>9</v>
      </c>
      <c r="I3" s="14">
        <v>6</v>
      </c>
      <c r="J3" s="14">
        <v>28.75</v>
      </c>
    </row>
    <row r="4" spans="1:10" x14ac:dyDescent="0.25">
      <c r="B4" s="14" t="s">
        <v>29</v>
      </c>
      <c r="F4" s="14">
        <v>1.5</v>
      </c>
      <c r="G4" s="14">
        <v>5.5</v>
      </c>
      <c r="H4" s="14">
        <v>4</v>
      </c>
      <c r="I4" s="14">
        <v>4</v>
      </c>
      <c r="J4" s="14">
        <v>15</v>
      </c>
    </row>
    <row r="5" spans="1:10" x14ac:dyDescent="0.25">
      <c r="B5" s="14" t="s">
        <v>30</v>
      </c>
      <c r="F5" s="14">
        <v>1.5</v>
      </c>
      <c r="G5" s="14">
        <v>0.75</v>
      </c>
      <c r="H5" s="14">
        <v>5</v>
      </c>
      <c r="I5" s="14">
        <v>2</v>
      </c>
      <c r="J5" s="14">
        <v>9.25</v>
      </c>
    </row>
    <row r="6" spans="1:10" x14ac:dyDescent="0.25">
      <c r="B6" s="14" t="s">
        <v>31</v>
      </c>
      <c r="E6" s="14">
        <v>3</v>
      </c>
      <c r="G6" s="14">
        <v>1.5</v>
      </c>
      <c r="J6" s="14">
        <v>4.5</v>
      </c>
    </row>
    <row r="7" spans="1:10" x14ac:dyDescent="0.25">
      <c r="A7" s="14">
        <v>5074</v>
      </c>
      <c r="C7" s="14">
        <v>3</v>
      </c>
      <c r="D7" s="14">
        <v>12.5</v>
      </c>
      <c r="E7" s="14">
        <v>5.75</v>
      </c>
      <c r="I7" s="14">
        <v>2.25</v>
      </c>
      <c r="J7" s="14">
        <v>23.5</v>
      </c>
    </row>
    <row r="8" spans="1:10" x14ac:dyDescent="0.25">
      <c r="B8" s="14" t="s">
        <v>29</v>
      </c>
      <c r="C8" s="14">
        <v>1.5</v>
      </c>
      <c r="D8" s="14">
        <v>4</v>
      </c>
      <c r="E8" s="14">
        <v>5</v>
      </c>
      <c r="J8" s="14">
        <v>10.5</v>
      </c>
    </row>
    <row r="9" spans="1:10" x14ac:dyDescent="0.25">
      <c r="B9" s="14" t="s">
        <v>30</v>
      </c>
      <c r="C9" s="14">
        <v>1.5</v>
      </c>
      <c r="D9" s="14">
        <v>2</v>
      </c>
      <c r="E9" s="14">
        <v>0.75</v>
      </c>
      <c r="I9" s="14">
        <v>2.25</v>
      </c>
      <c r="J9" s="14">
        <v>6.5</v>
      </c>
    </row>
    <row r="10" spans="1:10" x14ac:dyDescent="0.25">
      <c r="B10" s="14" t="s">
        <v>31</v>
      </c>
      <c r="D10" s="14">
        <v>6.5</v>
      </c>
      <c r="J10" s="14">
        <v>6.5</v>
      </c>
    </row>
    <row r="11" spans="1:10" x14ac:dyDescent="0.25">
      <c r="A11" s="14">
        <v>5788</v>
      </c>
      <c r="C11" s="14">
        <v>3</v>
      </c>
      <c r="D11" s="14">
        <v>6</v>
      </c>
      <c r="E11" s="14">
        <v>11.75</v>
      </c>
      <c r="F11" s="14">
        <v>2</v>
      </c>
      <c r="J11" s="14">
        <v>22.75</v>
      </c>
    </row>
    <row r="12" spans="1:10" x14ac:dyDescent="0.25">
      <c r="B12" s="14" t="s">
        <v>29</v>
      </c>
      <c r="C12" s="14">
        <v>1.5</v>
      </c>
      <c r="D12" s="14">
        <v>4</v>
      </c>
      <c r="E12" s="14">
        <v>9</v>
      </c>
      <c r="F12" s="14">
        <v>2</v>
      </c>
      <c r="J12" s="14">
        <v>16.5</v>
      </c>
    </row>
    <row r="13" spans="1:10" x14ac:dyDescent="0.25">
      <c r="B13" s="14" t="s">
        <v>30</v>
      </c>
      <c r="C13" s="14">
        <v>1.5</v>
      </c>
      <c r="D13" s="14">
        <v>2</v>
      </c>
      <c r="E13" s="14">
        <v>2.75</v>
      </c>
      <c r="J13" s="14">
        <v>6.25</v>
      </c>
    </row>
    <row r="14" spans="1:10" x14ac:dyDescent="0.25">
      <c r="A14" s="14">
        <v>5934</v>
      </c>
      <c r="C14" s="14">
        <v>3</v>
      </c>
      <c r="E14" s="14">
        <v>4.75</v>
      </c>
      <c r="I14" s="14">
        <v>1.75</v>
      </c>
      <c r="J14" s="14">
        <v>9.5</v>
      </c>
    </row>
    <row r="15" spans="1:10" x14ac:dyDescent="0.25">
      <c r="B15" s="14" t="s">
        <v>29</v>
      </c>
      <c r="C15" s="14">
        <v>1.5</v>
      </c>
      <c r="E15" s="14">
        <v>4</v>
      </c>
      <c r="J15" s="14">
        <v>5.5</v>
      </c>
    </row>
    <row r="16" spans="1:10" x14ac:dyDescent="0.25">
      <c r="B16" s="14" t="s">
        <v>30</v>
      </c>
      <c r="C16" s="14">
        <v>1.5</v>
      </c>
      <c r="E16" s="14">
        <v>0.75</v>
      </c>
      <c r="I16" s="14">
        <v>1.75</v>
      </c>
      <c r="J16" s="14">
        <v>4</v>
      </c>
    </row>
    <row r="17" spans="1:10" x14ac:dyDescent="0.25">
      <c r="A17" s="14">
        <v>9045</v>
      </c>
      <c r="C17" s="14">
        <v>3.25</v>
      </c>
      <c r="D17" s="14">
        <v>6</v>
      </c>
      <c r="E17" s="14">
        <v>7.25</v>
      </c>
      <c r="G17" s="14">
        <v>2</v>
      </c>
      <c r="H17" s="14">
        <v>2.5</v>
      </c>
      <c r="I17" s="14">
        <v>2.5</v>
      </c>
      <c r="J17" s="14">
        <v>23.5</v>
      </c>
    </row>
    <row r="18" spans="1:10" x14ac:dyDescent="0.25">
      <c r="B18" s="14" t="s">
        <v>29</v>
      </c>
      <c r="C18" s="14">
        <v>2.5</v>
      </c>
      <c r="D18" s="14">
        <v>4</v>
      </c>
      <c r="E18" s="14">
        <v>1.75</v>
      </c>
      <c r="H18" s="14">
        <v>2.5</v>
      </c>
      <c r="J18" s="14">
        <v>10.75</v>
      </c>
    </row>
    <row r="19" spans="1:10" x14ac:dyDescent="0.25">
      <c r="B19" s="14" t="s">
        <v>30</v>
      </c>
      <c r="C19" s="14">
        <v>0.75</v>
      </c>
      <c r="D19" s="14">
        <v>2</v>
      </c>
      <c r="E19" s="14">
        <v>1.5</v>
      </c>
      <c r="J19" s="14">
        <v>4.25</v>
      </c>
    </row>
    <row r="20" spans="1:10" x14ac:dyDescent="0.25">
      <c r="B20" s="14" t="s">
        <v>31</v>
      </c>
      <c r="E20" s="14">
        <v>4</v>
      </c>
      <c r="G20" s="14">
        <v>2</v>
      </c>
      <c r="I20" s="14">
        <v>2.5</v>
      </c>
      <c r="J20" s="14">
        <v>8.5</v>
      </c>
    </row>
    <row r="21" spans="1:10" x14ac:dyDescent="0.25">
      <c r="A21" s="14">
        <v>9839</v>
      </c>
      <c r="C21" s="14">
        <v>3</v>
      </c>
      <c r="D21" s="14">
        <v>4</v>
      </c>
      <c r="E21" s="14">
        <v>1.75</v>
      </c>
      <c r="H21" s="14">
        <v>4</v>
      </c>
      <c r="J21" s="14">
        <v>12.75</v>
      </c>
    </row>
    <row r="22" spans="1:10" x14ac:dyDescent="0.25">
      <c r="B22" s="14" t="s">
        <v>29</v>
      </c>
      <c r="C22" s="14">
        <v>1.5</v>
      </c>
      <c r="D22" s="14">
        <v>2</v>
      </c>
      <c r="E22" s="14">
        <v>1</v>
      </c>
      <c r="J22" s="14">
        <v>4.5</v>
      </c>
    </row>
    <row r="23" spans="1:10" x14ac:dyDescent="0.25">
      <c r="B23" s="14" t="s">
        <v>30</v>
      </c>
      <c r="C23" s="14">
        <v>1.5</v>
      </c>
      <c r="D23" s="14">
        <v>2</v>
      </c>
      <c r="E23" s="14">
        <v>0.75</v>
      </c>
      <c r="J23" s="14">
        <v>4.25</v>
      </c>
    </row>
    <row r="24" spans="1:10" x14ac:dyDescent="0.25">
      <c r="B24" s="14" t="s">
        <v>31</v>
      </c>
      <c r="H24" s="14">
        <v>4</v>
      </c>
      <c r="J24" s="14">
        <v>4</v>
      </c>
    </row>
    <row r="25" spans="1:10" x14ac:dyDescent="0.25">
      <c r="A25" s="14" t="s">
        <v>24</v>
      </c>
      <c r="C25" s="14">
        <v>15.25</v>
      </c>
      <c r="D25" s="14">
        <v>28.5</v>
      </c>
      <c r="E25" s="14">
        <v>34.25</v>
      </c>
      <c r="F25" s="14">
        <v>5</v>
      </c>
      <c r="G25" s="14">
        <v>9.75</v>
      </c>
      <c r="H25" s="14">
        <v>15.5</v>
      </c>
      <c r="I25" s="14">
        <v>12.5</v>
      </c>
      <c r="J25" s="14">
        <v>120.75</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392F2-AF57-4B5E-9EA6-A1C13D647DD7}">
  <sheetPr codeName="Sheet1"/>
  <dimension ref="A1:J13"/>
  <sheetViews>
    <sheetView tabSelected="1" zoomScale="160" zoomScaleNormal="160" workbookViewId="0">
      <selection activeCell="C4" sqref="C4"/>
    </sheetView>
  </sheetViews>
  <sheetFormatPr defaultRowHeight="15" x14ac:dyDescent="0.25"/>
  <cols>
    <col min="2" max="2" width="18.85546875" customWidth="1"/>
    <col min="3" max="3" width="17.140625" customWidth="1"/>
    <col min="4" max="4" width="18.7109375" hidden="1" customWidth="1"/>
    <col min="5" max="5" width="16.7109375" customWidth="1"/>
    <col min="6" max="6" width="16.42578125" customWidth="1"/>
    <col min="7" max="7" width="15.28515625" customWidth="1"/>
  </cols>
  <sheetData>
    <row r="1" spans="1:10" x14ac:dyDescent="0.25">
      <c r="A1" t="s">
        <v>32</v>
      </c>
      <c r="B1" t="s">
        <v>34</v>
      </c>
      <c r="C1" t="s">
        <v>33</v>
      </c>
      <c r="E1" s="38" t="s">
        <v>46</v>
      </c>
      <c r="F1" s="32" t="s">
        <v>47</v>
      </c>
      <c r="G1" s="33" t="s">
        <v>37</v>
      </c>
    </row>
    <row r="2" spans="1:10" x14ac:dyDescent="0.25">
      <c r="A2" s="9">
        <v>3041</v>
      </c>
      <c r="B2">
        <v>28.75</v>
      </c>
      <c r="C2" t="str">
        <f>IF(ISBLANK(workload[[#This Row],[NUMBER OF WORK]])," ",IF($B2&lt;=$F$3,$G$3, IF(AND($B2&gt;$F$3, $B2&lt;=$F$4),$G$4,IF(AND($B2&gt;$F$4, $B2&lt;=$F$5),$G$5, $G$6) )))</f>
        <v>Normal</v>
      </c>
      <c r="E2" s="37"/>
      <c r="F2" s="37"/>
      <c r="G2" s="37"/>
    </row>
    <row r="3" spans="1:10" x14ac:dyDescent="0.25">
      <c r="A3" s="9">
        <v>9045</v>
      </c>
      <c r="B3">
        <v>0</v>
      </c>
      <c r="C3" s="2" t="str">
        <f>IF(ISBLANK(workload[[#This Row],[NUMBER OF WORK]])," ",IF($B3&lt;=$F$3,$G$3, IF(AND($B3&gt;$F$3, $B3&lt;=$F$4),$G$4,IF(AND($B3&gt;$F$4, $B3&lt;=$F$5),$G$5, $G$6) )))</f>
        <v>Need more work</v>
      </c>
      <c r="E3" s="34" t="s">
        <v>38</v>
      </c>
      <c r="F3" s="35">
        <v>17.600000000000001</v>
      </c>
      <c r="G3" s="35" t="s">
        <v>39</v>
      </c>
    </row>
    <row r="4" spans="1:10" x14ac:dyDescent="0.25">
      <c r="A4" s="9">
        <v>5074</v>
      </c>
      <c r="B4">
        <v>20</v>
      </c>
      <c r="C4" s="2" t="str">
        <f>IF(ISBLANK(workload[[#This Row],[NUMBER OF WORK]])," ",IF($B4&lt;=$F$3,$G$3, IF(AND($B4&gt;$F$3, $B4&lt;=$F$4),$G$4,IF(AND($B4&gt;$F$4, $B4&lt;=$F$5),$G$5, $G$6) )))</f>
        <v>Underload</v>
      </c>
      <c r="E4" s="36" t="s">
        <v>43</v>
      </c>
      <c r="F4" s="31">
        <v>25.1</v>
      </c>
      <c r="G4" s="31" t="s">
        <v>40</v>
      </c>
    </row>
    <row r="5" spans="1:10" x14ac:dyDescent="0.25">
      <c r="A5" s="9">
        <v>5788</v>
      </c>
      <c r="B5">
        <v>50</v>
      </c>
      <c r="C5" s="2" t="str">
        <f>IF(ISBLANK(workload[[#This Row],[NUMBER OF WORK]])," ",IF($B5&lt;=$F$3,$G$3, IF(AND($B5&gt;$F$3, $B5&lt;=$F$4),$G$4,IF(AND($B5&gt;$F$4, $B5&lt;=$F$5),$G$5, $G$6) )))</f>
        <v>Overloaded</v>
      </c>
      <c r="E5" s="34" t="s">
        <v>44</v>
      </c>
      <c r="F5" s="35">
        <v>37.6</v>
      </c>
      <c r="G5" s="35" t="s">
        <v>41</v>
      </c>
    </row>
    <row r="6" spans="1:10" x14ac:dyDescent="0.25">
      <c r="A6" s="9">
        <v>9839</v>
      </c>
      <c r="B6">
        <v>17.52</v>
      </c>
      <c r="C6" s="2" t="str">
        <f>IF(ISBLANK(workload[[#This Row],[NUMBER OF WORK]])," ",IF($B6&lt;=$F$3,$G$3, IF(AND($B6&gt;$F$3, $B6&lt;=$F$4),$G$4,IF(AND($B6&gt;$F$4, $B6&lt;=$F$5),$G$5, $G$6) )))</f>
        <v>Need more work</v>
      </c>
      <c r="E6" s="36" t="s">
        <v>45</v>
      </c>
      <c r="F6" s="31"/>
      <c r="G6" s="31" t="s">
        <v>42</v>
      </c>
    </row>
    <row r="7" spans="1:10" x14ac:dyDescent="0.25">
      <c r="A7" s="9">
        <v>5934</v>
      </c>
      <c r="C7" s="2" t="str">
        <f>IF(ISBLANK(workload[[#This Row],[NUMBER OF WORK]])," ",IF($B7&lt;=$F$3,$G$3, IF(AND($B7&gt;$F$3, $B7&lt;=$F$4),$G$4,IF(AND($B7&gt;$F$4, $B7&lt;=$F$5),$G$5, $G$6) )))</f>
        <v xml:space="preserve"> </v>
      </c>
      <c r="E7" s="26"/>
      <c r="F7" s="26"/>
      <c r="G7" s="26"/>
      <c r="H7" s="26"/>
      <c r="I7" s="26"/>
      <c r="J7" s="26"/>
    </row>
    <row r="8" spans="1:10" x14ac:dyDescent="0.25">
      <c r="E8" s="26"/>
      <c r="F8" s="26"/>
      <c r="G8" s="26"/>
      <c r="H8" s="26"/>
      <c r="I8" s="26"/>
      <c r="J8" s="26"/>
    </row>
    <row r="9" spans="1:10" x14ac:dyDescent="0.25">
      <c r="E9" s="26"/>
      <c r="F9" s="26"/>
      <c r="G9" s="26"/>
      <c r="H9" s="26"/>
      <c r="I9" s="26"/>
      <c r="J9" s="26"/>
    </row>
    <row r="10" spans="1:10" x14ac:dyDescent="0.25">
      <c r="E10" s="26"/>
      <c r="F10" s="26"/>
      <c r="G10" s="26"/>
      <c r="H10" s="26"/>
      <c r="I10" s="26"/>
      <c r="J10" s="26"/>
    </row>
    <row r="11" spans="1:10" x14ac:dyDescent="0.25">
      <c r="E11" s="26"/>
      <c r="F11" s="26"/>
      <c r="G11" s="26"/>
      <c r="H11" s="26"/>
      <c r="I11" s="26"/>
      <c r="J11" s="26"/>
    </row>
    <row r="12" spans="1:10" x14ac:dyDescent="0.25">
      <c r="E12" s="27"/>
      <c r="F12" s="26"/>
      <c r="G12" s="26"/>
      <c r="H12" s="26"/>
      <c r="I12" s="26"/>
      <c r="J12" s="26"/>
    </row>
    <row r="13" spans="1:10" x14ac:dyDescent="0.25">
      <c r="E13" s="26"/>
      <c r="F13" s="26"/>
      <c r="G13" s="26"/>
      <c r="H13" s="26"/>
      <c r="I13" s="26"/>
      <c r="J13" s="26"/>
    </row>
  </sheetData>
  <dataValidations count="2">
    <dataValidation type="decimal" allowBlank="1" showInputMessage="1" showErrorMessage="1" errorTitle=" invalid data" sqref="B1:B6 B8:B1048576" xr:uid="{17B23862-60C5-45A4-9C05-8314E6909202}">
      <formula1>0</formula1>
      <formula2>1E+99</formula2>
    </dataValidation>
    <dataValidation type="decimal" allowBlank="1" showInputMessage="1" showErrorMessage="1" errorTitle=" Invalid data" error="Please valid data" sqref="B7" xr:uid="{AC07910A-0751-4042-A1EF-9E6E03998F76}">
      <formula1>0</formula1>
      <formula2>1E+99</formula2>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e m j / U v n 1 d Y m k A A A A 9 Q A A A B I A H A B D b 2 5 m a W c v U G F j a 2 F n Z S 5 4 b W w g o h g A K K A U A A A A A A A A A A A A A A A A A A A A A A A A A A A A h Y 9 N D o I w F I S v Q r q n B f y J m k e J c S u J i d G 4 b U q F R n g Y W i x 3 c + G R v I I Y R d 2 5 n P m + x c z 9 e o O k q 0 r v o h q j a 4 x J S A P i K Z R 1 p j G P S W u P / o w k H D Z C n k S u v F 5 G s + h M F p P C 2 v O C M e c c d S N a N z m L g i B k h 3 S 9 l Y W q B P n I + r / s a z R W o F S E w / 4 1 h k d 0 P q H T c T 8 J 2 N B B q v H L o 5 4 9 6 U 8 J q 7 a 0 b a O 4 Q n + 5 A z Z E Y O 8 L / A F Q S w M E F A A C A A g A e m j / 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p o / 1 I o i k e 4 D g A A A B E A A A A T A B w A R m 9 y b X V s Y X M v U 2 V j d G l v b j E u b S C i G A A o o B Q A A A A A A A A A A A A A A A A A A A A A A A A A A A A r T k 0 u y c z P U w i G 0 I b W A F B L A Q I t A B Q A A g A I A H p o / 1 L 5 9 X W J p A A A A P U A A A A S A A A A A A A A A A A A A A A A A A A A A A B D b 2 5 m a W c v U G F j a 2 F n Z S 5 4 b W x Q S w E C L Q A U A A I A C A B 6 a P 9 S D 8 r p q 6 Q A A A D p A A A A E w A A A A A A A A A A A A A A A A D w A A A A W 0 N v b n R l b n R f V H l w Z X N d L n h t b F B L A Q I t A B Q A A g A I A H p o / 1 I 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z Z p c P O O R H S 4 F c A Z L Y k q C J A A A A A A I A A A A A A B B m A A A A A Q A A I A A A A M v S C v e z b o l y y p m / B x H b 8 N O v 4 3 j D n r v 2 R I + 1 e L F E J s Z Y A A A A A A 6 A A A A A A g A A I A A A A G R t r 4 s M g p a i t W 4 u 5 5 / 2 R 6 I C + g R q i m W 6 z E + 5 y 4 g i o M C N U A A A A G w k b 4 N j P Z y 0 y u q h I T B C F J x F H O e 2 n P H b e K l Q m w E u b 8 W P l 4 s 9 u Q n J 7 a V M R S 7 i L V Y N X a 5 V D g / V v 6 Y A Z j t e V g y I b P k L J 9 f A 5 W s A / p k + g E v 7 g K C m Q A A A A K i y q K g n J m a e j P t n w / q q g c h R a T 4 D U N j a L E 5 N O b D 8 b 0 p 5 a N 8 n y d N b x b z Q 3 a k Y M 4 E I z m A S i w D s 7 Q 9 d Y I t M j E c h 9 5 o = < / D a t a M a s h u p > 
</file>

<file path=customXml/itemProps1.xml><?xml version="1.0" encoding="utf-8"?>
<ds:datastoreItem xmlns:ds="http://schemas.openxmlformats.org/officeDocument/2006/customXml" ds:itemID="{F7088434-00DA-4D48-9111-A4A11B46347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Normal.dotm</Template>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Documentation</vt:lpstr>
      <vt:lpstr>Original Data</vt:lpstr>
      <vt:lpstr>Quick Analysis</vt:lpstr>
      <vt:lpstr>Data table</vt:lpstr>
      <vt:lpstr>HOURS</vt:lpstr>
      <vt:lpstr>Workload-Status</vt:lpstr>
      <vt:lpstr>Date</vt:lpstr>
      <vt:lpstr>Hours</vt:lpstr>
      <vt:lpstr>Job_Type</vt:lpstr>
      <vt:lpstr>StaffID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aud</cp:lastModifiedBy>
  <cp:revision>1</cp:revision>
  <dcterms:modified xsi:type="dcterms:W3CDTF">2021-08-25T03:28:31Z</dcterms:modified>
  <cp:category/>
</cp:coreProperties>
</file>