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ntjw\Documents\2018Aus\180218\Monash\FIT2002\Tutorials\"/>
    </mc:Choice>
  </mc:AlternateContent>
  <bookViews>
    <workbookView xWindow="0" yWindow="0" windowWidth="21072" windowHeight="9312" activeTab="1"/>
  </bookViews>
  <sheets>
    <sheet name="Activity 2" sheetId="3" r:id="rId1"/>
    <sheet name="Activity 3_NPV" sheetId="1" r:id="rId2"/>
    <sheet name="Activity 3_Weighted Scor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18" i="3" l="1"/>
  <c r="C17" i="3"/>
  <c r="C16" i="3"/>
  <c r="C15" i="3"/>
  <c r="E8" i="3"/>
  <c r="F8" i="3"/>
  <c r="G8" i="3"/>
  <c r="D8" i="3"/>
  <c r="F7" i="3"/>
  <c r="G7" i="3"/>
  <c r="H7" i="3"/>
  <c r="I7" i="3"/>
  <c r="E7" i="3"/>
  <c r="E9" i="3" s="1"/>
  <c r="D7" i="3"/>
  <c r="B7" i="3"/>
  <c r="J6" i="3"/>
  <c r="J5" i="3"/>
  <c r="D9" i="2"/>
  <c r="E9" i="2"/>
  <c r="C9" i="2"/>
  <c r="B7" i="2"/>
  <c r="F26" i="1"/>
  <c r="E26" i="1"/>
  <c r="D26" i="1"/>
  <c r="C26" i="1"/>
  <c r="C27" i="1" s="1"/>
  <c r="B26" i="1"/>
  <c r="G23" i="1"/>
  <c r="G20" i="1"/>
  <c r="F12" i="1"/>
  <c r="E12" i="1"/>
  <c r="D12" i="1"/>
  <c r="C12" i="1"/>
  <c r="C13" i="1" s="1"/>
  <c r="B12" i="1"/>
  <c r="G9" i="1"/>
  <c r="G6" i="1"/>
  <c r="F3" i="1"/>
  <c r="E3" i="1"/>
  <c r="D3" i="1"/>
  <c r="C3" i="1"/>
  <c r="B3" i="1"/>
  <c r="C21" i="3" l="1"/>
  <c r="G9" i="3"/>
  <c r="D24" i="1"/>
  <c r="D10" i="1"/>
  <c r="E10" i="1"/>
  <c r="E24" i="1"/>
  <c r="B24" i="1"/>
  <c r="G24" i="1" s="1"/>
  <c r="B10" i="1"/>
  <c r="G10" i="1" s="1"/>
  <c r="F10" i="1"/>
  <c r="F24" i="1"/>
  <c r="D13" i="1"/>
  <c r="D27" i="1"/>
  <c r="C10" i="1"/>
  <c r="C24" i="1"/>
  <c r="F9" i="3"/>
  <c r="D9" i="3"/>
  <c r="B21" i="1"/>
  <c r="F21" i="1"/>
  <c r="F7" i="1"/>
  <c r="C7" i="1"/>
  <c r="C21" i="1"/>
  <c r="D7" i="1"/>
  <c r="D21" i="1"/>
  <c r="E27" i="1"/>
  <c r="E21" i="1"/>
  <c r="E7" i="1"/>
  <c r="B13" i="1"/>
  <c r="B14" i="1" s="1"/>
  <c r="C14" i="1" s="1"/>
  <c r="F13" i="1"/>
  <c r="B27" i="1"/>
  <c r="B28" i="1" s="1"/>
  <c r="C28" i="1" s="1"/>
  <c r="D28" i="1" s="1"/>
  <c r="E28" i="1" s="1"/>
  <c r="F28" i="1" s="1"/>
  <c r="F27" i="1"/>
  <c r="J7" i="3"/>
  <c r="G27" i="1"/>
  <c r="G12" i="1"/>
  <c r="E13" i="1"/>
  <c r="B15" i="1"/>
  <c r="G26" i="1"/>
  <c r="B29" i="1"/>
  <c r="J9" i="3" l="1"/>
  <c r="D14" i="1"/>
  <c r="G13" i="1"/>
  <c r="G21" i="1"/>
  <c r="B30" i="1"/>
  <c r="G7" i="1"/>
  <c r="B16" i="1" s="1"/>
  <c r="E14" i="1"/>
  <c r="F14" i="1" s="1"/>
</calcChain>
</file>

<file path=xl/sharedStrings.xml><?xml version="1.0" encoding="utf-8"?>
<sst xmlns="http://schemas.openxmlformats.org/spreadsheetml/2006/main" count="61" uniqueCount="42">
  <si>
    <t xml:space="preserve">Discount rate </t>
  </si>
  <si>
    <t>Discount factor</t>
  </si>
  <si>
    <t>Year</t>
  </si>
  <si>
    <t>PROJECT A</t>
  </si>
  <si>
    <t>TOTAL</t>
  </si>
  <si>
    <t>Costs</t>
  </si>
  <si>
    <t>Benefits</t>
  </si>
  <si>
    <t>Cash flow</t>
  </si>
  <si>
    <t>Discounted cash flow</t>
  </si>
  <si>
    <t>Cumulative disc cash flow</t>
  </si>
  <si>
    <t>NPV</t>
  </si>
  <si>
    <t>PROJECT B</t>
  </si>
  <si>
    <t>Criteria</t>
  </si>
  <si>
    <t>Exam 1</t>
  </si>
  <si>
    <t>Exam 2</t>
  </si>
  <si>
    <t>Exam 3</t>
  </si>
  <si>
    <t>Homework</t>
  </si>
  <si>
    <t>Group Project</t>
  </si>
  <si>
    <t>Weight</t>
  </si>
  <si>
    <t>Student 1</t>
  </si>
  <si>
    <t>Student 2</t>
  </si>
  <si>
    <t>Student 3</t>
  </si>
  <si>
    <t>Weighted scores:</t>
  </si>
  <si>
    <t>Net Cash flow</t>
  </si>
  <si>
    <t>Invested number of years</t>
  </si>
  <si>
    <t>Project 1</t>
  </si>
  <si>
    <t>Calculation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</si>
  <si>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</si>
  <si>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</si>
  <si>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</si>
  <si>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</si>
  <si>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</si>
  <si>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</si>
  <si>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</si>
  <si>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</si>
  <si>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=6000/(1+0.2)^3</t>
  </si>
  <si>
    <t>=6000/(1+0.2)^4</t>
  </si>
  <si>
    <t>=6000/(1+0.2)^5</t>
  </si>
  <si>
    <t>=6000/(1+0.2)^6</t>
  </si>
  <si>
    <t>ROI</t>
  </si>
  <si>
    <t>Discounted benefits</t>
  </si>
  <si>
    <t>Discounted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</si>
</sst>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;\ 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9" fontId="2" fillId="2" borderId="2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9" fontId="2" fillId="0" borderId="0" xfId="0" applyNumberFormat="1" applyFont="1" applyFill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0" fontId="2" fillId="0" borderId="9" xfId="0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3" borderId="11" xfId="1" applyNumberFormat="1" applyFont="1" applyFill="1" applyBorder="1"/>
    <xf numFmtId="164" fontId="2" fillId="0" borderId="11" xfId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/>
    <xf numFmtId="9" fontId="0" fillId="0" borderId="0" xfId="0" applyNumberFormat="1"/>
    <xf numFmtId="9" fontId="0" fillId="0" borderId="12" xfId="0" applyNumberFormat="1" applyBorder="1"/>
    <xf numFmtId="0" fontId="0" fillId="0" borderId="12" xfId="0" applyBorder="1"/>
    <xf numFmtId="0" fontId="2" fillId="0" borderId="12" xfId="0" applyFont="1" applyBorder="1"/>
    <xf numFmtId="1" fontId="2" fillId="0" borderId="0" xfId="1" applyNumberFormat="1" applyFont="1" applyBorder="1" applyAlignment="1">
      <alignment horizontal="center"/>
    </xf>
    <xf numFmtId="164" fontId="2" fillId="0" borderId="11" xfId="1" applyNumberFormat="1" applyFont="1" applyFill="1" applyBorder="1"/>
    <xf numFmtId="2" fontId="2" fillId="0" borderId="3" xfId="0" applyNumberFormat="1" applyFont="1" applyBorder="1" applyAlignment="1">
      <alignment horizontal="center"/>
    </xf>
    <xf numFmtId="0" fontId="0" fillId="0" borderId="0" xfId="0" quotePrefix="1"/>
    <xf numFmtId="44" fontId="0" fillId="0" borderId="0" xfId="1" quotePrefix="1" applyFont="1"/>
    <xf numFmtId="44" fontId="0" fillId="0" borderId="0" xfId="1" applyFont="1"/>
    <xf numFmtId="44" fontId="0" fillId="0" borderId="12" xfId="1" applyFont="1" applyBorder="1"/>
    <xf numFmtId="164" fontId="2" fillId="3" borderId="6" xfId="1" applyNumberFormat="1" applyFont="1" applyFill="1" applyBorder="1"/>
    <xf numFmtId="8" fontId="2" fillId="3" borderId="0" xfId="0" applyNumberFormat="1" applyFont="1" applyFill="1" applyBorder="1"/>
    <xf numFmtId="8" fontId="2" fillId="3" borderId="3" xfId="0" applyNumberFormat="1" applyFont="1" applyFill="1" applyBorder="1"/>
    <xf numFmtId="10" fontId="2" fillId="3" borderId="10" xfId="2" applyNumberFormat="1" applyFont="1" applyFill="1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129540</xdr:colOff>
      <xdr:row>12</xdr:row>
      <xdr:rowOff>114300</xdr:rowOff>
    </xdr:from>
    <xdr:ext cx="1579022" cy="410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981700" y="20650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𝑁𝑃𝑉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pHide m:val="on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=0…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81700" y="20650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𝑁𝑃𝑉= ∑_(𝑡=0…𝑛)▒〖𝐴_𝑡/〖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</a:t>
              </a:r>
              <a:r>
                <a:rPr lang="en-AU" sz="1100" b="0" i="0">
                  <a:latin typeface="Cambria Math" panose="02040503050406030204" pitchFamily="18" charset="0"/>
                </a:rPr>
                <a:t>𝑡 〗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M11" sqref="M11"/>
    </sheetView>
  </sheetViews>
  <sheetFormatPr defaultRowHeight="14.4" x14ac:dyDescent="0.3"/>
  <cols>
    <col min="1" max="1" width="22.88671875" bestFit="1" customWidth="1"/>
    <col min="2" max="10" width="12.109375" customWidth="1"/>
  </cols>
  <sheetData>
    <row r="1" spans="1:10" ht="15" thickBot="1" x14ac:dyDescent="0.35">
      <c r="A1" s="1" t="s">
        <v>0</v>
      </c>
      <c r="B1" s="2">
        <v>0.2</v>
      </c>
      <c r="C1" s="3"/>
      <c r="D1" s="3"/>
      <c r="E1" s="3"/>
      <c r="F1" s="3"/>
      <c r="G1" s="3"/>
      <c r="H1" s="3"/>
      <c r="I1" s="3"/>
      <c r="J1" s="4"/>
    </row>
    <row r="2" spans="1:10" ht="15" thickBot="1" x14ac:dyDescent="0.35">
      <c r="A2" s="5"/>
      <c r="B2" s="6"/>
      <c r="C2" s="7"/>
      <c r="D2" s="7"/>
      <c r="E2" s="7"/>
      <c r="F2" s="7"/>
      <c r="G2" s="7"/>
      <c r="H2" s="7"/>
      <c r="I2" s="7"/>
      <c r="J2" s="8"/>
    </row>
    <row r="3" spans="1:10" x14ac:dyDescent="0.3">
      <c r="A3" s="5"/>
      <c r="B3" s="44" t="s">
        <v>2</v>
      </c>
      <c r="C3" s="45"/>
      <c r="D3" s="45"/>
      <c r="E3" s="45"/>
      <c r="F3" s="45"/>
      <c r="G3" s="45"/>
      <c r="H3" s="45"/>
      <c r="I3" s="46"/>
      <c r="J3" s="8"/>
    </row>
    <row r="4" spans="1:10" x14ac:dyDescent="0.3">
      <c r="A4" s="11" t="s">
        <v>3</v>
      </c>
      <c r="B4" s="12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4">
        <v>8</v>
      </c>
      <c r="J4" s="14" t="s">
        <v>4</v>
      </c>
    </row>
    <row r="5" spans="1:10" x14ac:dyDescent="0.3">
      <c r="A5" s="5" t="s">
        <v>5</v>
      </c>
      <c r="B5" s="15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7">
        <v>0</v>
      </c>
      <c r="J5" s="17">
        <f>SUM(B5:I5)</f>
        <v>0</v>
      </c>
    </row>
    <row r="6" spans="1:10" x14ac:dyDescent="0.3">
      <c r="A6" s="5" t="s">
        <v>6</v>
      </c>
      <c r="B6" s="15">
        <v>0</v>
      </c>
      <c r="C6" s="16">
        <v>0</v>
      </c>
      <c r="D6" s="16">
        <v>6000</v>
      </c>
      <c r="E6" s="16">
        <v>6000</v>
      </c>
      <c r="F6" s="16">
        <v>6000</v>
      </c>
      <c r="G6" s="16">
        <v>6000</v>
      </c>
      <c r="H6" s="16">
        <v>0</v>
      </c>
      <c r="I6" s="17">
        <v>0</v>
      </c>
      <c r="J6" s="17">
        <f>SUM(B6:I6)</f>
        <v>24000</v>
      </c>
    </row>
    <row r="7" spans="1:10" x14ac:dyDescent="0.3">
      <c r="A7" s="5" t="s">
        <v>23</v>
      </c>
      <c r="B7" s="15">
        <f>B6-B5</f>
        <v>0</v>
      </c>
      <c r="C7" s="16">
        <v>0</v>
      </c>
      <c r="D7" s="16">
        <f t="shared" ref="D7:E7" si="0">D6-D5</f>
        <v>6000</v>
      </c>
      <c r="E7" s="16">
        <f t="shared" si="0"/>
        <v>6000</v>
      </c>
      <c r="F7" s="16">
        <f t="shared" ref="F7" si="1">F6-F5</f>
        <v>6000</v>
      </c>
      <c r="G7" s="16">
        <f t="shared" ref="G7" si="2">G6-G5</f>
        <v>6000</v>
      </c>
      <c r="H7" s="16">
        <f t="shared" ref="H7" si="3">H6-H5</f>
        <v>0</v>
      </c>
      <c r="I7" s="17">
        <f t="shared" ref="I7" si="4">I6-I5</f>
        <v>0</v>
      </c>
      <c r="J7" s="17">
        <f>SUM(B7:I7)</f>
        <v>24000</v>
      </c>
    </row>
    <row r="8" spans="1:10" x14ac:dyDescent="0.3">
      <c r="A8" s="5" t="s">
        <v>24</v>
      </c>
      <c r="B8" s="15"/>
      <c r="C8" s="16"/>
      <c r="D8" s="30">
        <f>$I$4-D4</f>
        <v>5</v>
      </c>
      <c r="E8" s="30">
        <f t="shared" ref="E8:G8" si="5">$I$4-E4</f>
        <v>4</v>
      </c>
      <c r="F8" s="30">
        <f t="shared" si="5"/>
        <v>3</v>
      </c>
      <c r="G8" s="30">
        <f t="shared" si="5"/>
        <v>2</v>
      </c>
      <c r="H8" s="16"/>
      <c r="I8" s="17"/>
      <c r="J8" s="17"/>
    </row>
    <row r="9" spans="1:10" ht="15" thickBot="1" x14ac:dyDescent="0.35">
      <c r="A9" s="18"/>
      <c r="B9" s="19"/>
      <c r="C9" s="20"/>
      <c r="D9" s="20">
        <f>D7*(1+$B$1)^D8</f>
        <v>14929.92</v>
      </c>
      <c r="E9" s="20">
        <f t="shared" ref="E9:G9" si="6">E7*(1+$B$1)^E8</f>
        <v>12441.599999999999</v>
      </c>
      <c r="F9" s="20">
        <f t="shared" si="6"/>
        <v>10368</v>
      </c>
      <c r="G9" s="20">
        <f t="shared" si="6"/>
        <v>8640</v>
      </c>
      <c r="H9" s="20"/>
      <c r="I9" s="31"/>
      <c r="J9" s="22">
        <f>SUM(B9:I9)</f>
        <v>46379.519999999997</v>
      </c>
    </row>
    <row r="12" spans="1:10" x14ac:dyDescent="0.3">
      <c r="A12" s="29" t="s">
        <v>25</v>
      </c>
      <c r="B12" s="29" t="s">
        <v>26</v>
      </c>
      <c r="C12" s="29" t="s">
        <v>8</v>
      </c>
      <c r="D12" s="29"/>
    </row>
    <row r="13" spans="1:10" x14ac:dyDescent="0.3">
      <c r="A13" s="25" t="s">
        <v>27</v>
      </c>
    </row>
    <row r="14" spans="1:10" x14ac:dyDescent="0.3">
      <c r="A14" s="25" t="s">
        <v>28</v>
      </c>
    </row>
    <row r="15" spans="1:10" x14ac:dyDescent="0.3">
      <c r="A15" s="25" t="s">
        <v>29</v>
      </c>
      <c r="B15" s="33" t="s">
        <v>35</v>
      </c>
      <c r="C15" s="34">
        <f>6000/(1+0.2)^3</f>
        <v>3472.2222222222222</v>
      </c>
    </row>
    <row r="16" spans="1:10" x14ac:dyDescent="0.3">
      <c r="A16" s="25" t="s">
        <v>30</v>
      </c>
      <c r="B16" s="33" t="s">
        <v>36</v>
      </c>
      <c r="C16" s="34">
        <f>6000/(1+0.2)^4</f>
        <v>2893.5185185185187</v>
      </c>
    </row>
    <row r="17" spans="1:4" x14ac:dyDescent="0.3">
      <c r="A17" s="25" t="s">
        <v>31</v>
      </c>
      <c r="B17" s="33" t="s">
        <v>37</v>
      </c>
      <c r="C17" s="34">
        <f>6000/(1+0.2)^5</f>
        <v>2411.2654320987654</v>
      </c>
    </row>
    <row r="18" spans="1:4" x14ac:dyDescent="0.3">
      <c r="A18" s="25" t="s">
        <v>32</v>
      </c>
      <c r="B18" s="33" t="s">
        <v>38</v>
      </c>
      <c r="C18" s="34">
        <f>6000/(1+0.2)^6</f>
        <v>2009.3878600823048</v>
      </c>
    </row>
    <row r="19" spans="1:4" x14ac:dyDescent="0.3">
      <c r="A19" s="25" t="s">
        <v>33</v>
      </c>
      <c r="C19" s="35"/>
    </row>
    <row r="20" spans="1:4" x14ac:dyDescent="0.3">
      <c r="A20" s="29" t="s">
        <v>34</v>
      </c>
      <c r="B20" s="28"/>
      <c r="C20" s="36"/>
      <c r="D20" s="28"/>
    </row>
    <row r="21" spans="1:4" x14ac:dyDescent="0.3">
      <c r="A21" s="25" t="s">
        <v>10</v>
      </c>
      <c r="C21" s="35">
        <f>SUM(C15:C20)</f>
        <v>10786.394032921811</v>
      </c>
    </row>
  </sheetData>
  <mergeCells count="1"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7" sqref="L7"/>
    </sheetView>
  </sheetViews>
  <sheetFormatPr defaultRowHeight="14.4" x14ac:dyDescent="0.3"/>
  <cols>
    <col min="1" max="1" width="22.33203125" customWidth="1"/>
    <col min="2" max="6" width="10.33203125" bestFit="1" customWidth="1"/>
    <col min="7" max="7" width="11.33203125" bestFit="1" customWidth="1"/>
  </cols>
  <sheetData>
    <row r="1" spans="1:8" ht="15" thickBot="1" x14ac:dyDescent="0.35">
      <c r="A1" s="1" t="s">
        <v>0</v>
      </c>
      <c r="B1" s="2">
        <v>0.1</v>
      </c>
      <c r="C1" s="3"/>
      <c r="D1" s="3"/>
      <c r="E1" s="3"/>
      <c r="F1" s="3"/>
      <c r="G1" s="4"/>
    </row>
    <row r="2" spans="1:8" ht="15" thickBot="1" x14ac:dyDescent="0.35">
      <c r="A2" s="5"/>
      <c r="B2" s="6"/>
      <c r="C2" s="7"/>
      <c r="D2" s="7"/>
      <c r="E2" s="7"/>
      <c r="F2" s="7"/>
      <c r="G2" s="8"/>
    </row>
    <row r="3" spans="1:8" ht="15" thickBot="1" x14ac:dyDescent="0.35">
      <c r="A3" s="9" t="s">
        <v>1</v>
      </c>
      <c r="B3" s="32">
        <f>1/(1+$B$1)^B5</f>
        <v>0.90909090909090906</v>
      </c>
      <c r="C3" s="32">
        <f t="shared" ref="C3:F3" si="0">1/(1+$B$1)^C5</f>
        <v>0.82644628099173545</v>
      </c>
      <c r="D3" s="32">
        <f t="shared" si="0"/>
        <v>0.75131480090157754</v>
      </c>
      <c r="E3" s="32">
        <f t="shared" si="0"/>
        <v>0.68301345536507052</v>
      </c>
      <c r="F3" s="32">
        <f t="shared" si="0"/>
        <v>0.62092132305915493</v>
      </c>
      <c r="G3" s="10"/>
    </row>
    <row r="4" spans="1:8" x14ac:dyDescent="0.3">
      <c r="A4" s="5"/>
      <c r="B4" s="44" t="s">
        <v>2</v>
      </c>
      <c r="C4" s="45"/>
      <c r="D4" s="45"/>
      <c r="E4" s="45"/>
      <c r="F4" s="46"/>
      <c r="G4" s="8"/>
    </row>
    <row r="5" spans="1:8" x14ac:dyDescent="0.3">
      <c r="A5" s="11" t="s">
        <v>3</v>
      </c>
      <c r="B5" s="12">
        <v>1</v>
      </c>
      <c r="C5" s="13">
        <v>2</v>
      </c>
      <c r="D5" s="13">
        <v>3</v>
      </c>
      <c r="E5" s="13">
        <v>4</v>
      </c>
      <c r="F5" s="14">
        <v>5</v>
      </c>
      <c r="G5" s="14" t="s">
        <v>4</v>
      </c>
    </row>
    <row r="6" spans="1:8" x14ac:dyDescent="0.3">
      <c r="A6" s="5" t="s">
        <v>5</v>
      </c>
      <c r="B6" s="15">
        <v>20000</v>
      </c>
      <c r="C6" s="16">
        <v>2000</v>
      </c>
      <c r="D6" s="16">
        <v>1000</v>
      </c>
      <c r="E6" s="16">
        <v>1000</v>
      </c>
      <c r="F6" s="17">
        <v>1000</v>
      </c>
      <c r="G6" s="17">
        <f>SUM(B6:F6)</f>
        <v>25000</v>
      </c>
    </row>
    <row r="7" spans="1:8" x14ac:dyDescent="0.3">
      <c r="A7" s="5" t="s">
        <v>41</v>
      </c>
      <c r="B7" s="15">
        <f>B6*B3</f>
        <v>18181.81818181818</v>
      </c>
      <c r="C7" s="16">
        <f>C6*C3</f>
        <v>1652.8925619834708</v>
      </c>
      <c r="D7" s="16">
        <f t="shared" ref="D7:F7" si="1">D6*D3</f>
        <v>751.31480090157754</v>
      </c>
      <c r="E7" s="16">
        <f t="shared" si="1"/>
        <v>683.01345536507051</v>
      </c>
      <c r="F7" s="17">
        <f t="shared" si="1"/>
        <v>620.92132305915493</v>
      </c>
      <c r="G7" s="17">
        <f>SUM(B7:F7)</f>
        <v>21889.960323127456</v>
      </c>
    </row>
    <row r="8" spans="1:8" x14ac:dyDescent="0.3">
      <c r="A8" s="5"/>
      <c r="B8" s="15"/>
      <c r="C8" s="16"/>
      <c r="D8" s="16"/>
      <c r="E8" s="16"/>
      <c r="F8" s="17"/>
      <c r="G8" s="17"/>
    </row>
    <row r="9" spans="1:8" x14ac:dyDescent="0.3">
      <c r="A9" s="5" t="s">
        <v>6</v>
      </c>
      <c r="B9" s="15">
        <v>0</v>
      </c>
      <c r="C9" s="16">
        <v>5000</v>
      </c>
      <c r="D9" s="16">
        <v>10000</v>
      </c>
      <c r="E9" s="16">
        <v>10000</v>
      </c>
      <c r="F9" s="17">
        <v>10000</v>
      </c>
      <c r="G9" s="17">
        <f>SUM(B9:F9)</f>
        <v>35000</v>
      </c>
    </row>
    <row r="10" spans="1:8" x14ac:dyDescent="0.3">
      <c r="A10" s="5" t="s">
        <v>40</v>
      </c>
      <c r="B10" s="15">
        <f>B3*B9</f>
        <v>0</v>
      </c>
      <c r="C10" s="16">
        <f t="shared" ref="C10:F10" si="2">C3*C9</f>
        <v>4132.2314049586776</v>
      </c>
      <c r="D10" s="16">
        <f t="shared" si="2"/>
        <v>7513.1480090157756</v>
      </c>
      <c r="E10" s="16">
        <f t="shared" si="2"/>
        <v>6830.1345536507051</v>
      </c>
      <c r="F10" s="17">
        <f t="shared" si="2"/>
        <v>6209.2132305915493</v>
      </c>
      <c r="G10" s="17">
        <f>SUM(B10:F10)</f>
        <v>24684.727198216708</v>
      </c>
      <c r="H10" s="43"/>
    </row>
    <row r="11" spans="1:8" x14ac:dyDescent="0.3">
      <c r="A11" s="5"/>
      <c r="B11" s="15"/>
      <c r="C11" s="16"/>
      <c r="D11" s="16"/>
      <c r="E11" s="16"/>
      <c r="F11" s="17"/>
      <c r="G11" s="17"/>
    </row>
    <row r="12" spans="1:8" x14ac:dyDescent="0.3">
      <c r="A12" s="5" t="s">
        <v>7</v>
      </c>
      <c r="B12" s="15">
        <f>B9-B6</f>
        <v>-20000</v>
      </c>
      <c r="C12" s="16">
        <f t="shared" ref="C12:F12" si="3">C9-C6</f>
        <v>3000</v>
      </c>
      <c r="D12" s="16">
        <f t="shared" si="3"/>
        <v>9000</v>
      </c>
      <c r="E12" s="16">
        <f t="shared" si="3"/>
        <v>9000</v>
      </c>
      <c r="F12" s="17">
        <f t="shared" si="3"/>
        <v>9000</v>
      </c>
      <c r="G12" s="17">
        <f>SUM(B12:F12)</f>
        <v>10000</v>
      </c>
    </row>
    <row r="13" spans="1:8" x14ac:dyDescent="0.3">
      <c r="A13" s="5" t="s">
        <v>8</v>
      </c>
      <c r="B13" s="15">
        <f>B12*B$3</f>
        <v>-18181.81818181818</v>
      </c>
      <c r="C13" s="16">
        <f>C12*C$3</f>
        <v>2479.3388429752063</v>
      </c>
      <c r="D13" s="16">
        <f>D12*D$3</f>
        <v>6761.833208114198</v>
      </c>
      <c r="E13" s="16">
        <f>E12*E$3</f>
        <v>6147.1210982856346</v>
      </c>
      <c r="F13" s="17">
        <f>F12*F$3</f>
        <v>5588.2919075323944</v>
      </c>
      <c r="G13" s="17">
        <f>SUM(B13:F13)</f>
        <v>2794.7668750892535</v>
      </c>
    </row>
    <row r="14" spans="1:8" ht="15" thickBot="1" x14ac:dyDescent="0.35">
      <c r="A14" s="5" t="s">
        <v>9</v>
      </c>
      <c r="B14" s="19">
        <f>B13</f>
        <v>-18181.81818181818</v>
      </c>
      <c r="C14" s="20">
        <f>B14+C13</f>
        <v>-15702.479338842973</v>
      </c>
      <c r="D14" s="20">
        <f t="shared" ref="D14:F14" si="4">C14+D13</f>
        <v>-8940.6461307287755</v>
      </c>
      <c r="E14" s="20">
        <f t="shared" si="4"/>
        <v>-2793.5250324431408</v>
      </c>
      <c r="F14" s="21">
        <f t="shared" si="4"/>
        <v>2794.7668750892535</v>
      </c>
      <c r="G14" s="17"/>
    </row>
    <row r="15" spans="1:8" x14ac:dyDescent="0.3">
      <c r="A15" s="1" t="s">
        <v>10</v>
      </c>
      <c r="B15" s="38">
        <f>NPV(B1,B12:F12)</f>
        <v>2794.7668750892526</v>
      </c>
      <c r="C15" s="7"/>
      <c r="D15" s="7"/>
      <c r="E15" s="7"/>
      <c r="F15" s="7"/>
      <c r="G15" s="4"/>
    </row>
    <row r="16" spans="1:8" ht="15" thickBot="1" x14ac:dyDescent="0.35">
      <c r="A16" s="18" t="s">
        <v>39</v>
      </c>
      <c r="B16" s="40">
        <f>B15/G7</f>
        <v>0.12767345549441175</v>
      </c>
      <c r="C16" s="23"/>
      <c r="D16" s="23"/>
      <c r="E16" s="23"/>
      <c r="F16" s="23"/>
      <c r="G16" s="24"/>
    </row>
    <row r="17" spans="1:8" ht="15" thickBot="1" x14ac:dyDescent="0.35">
      <c r="A17" s="5"/>
      <c r="B17" s="7"/>
      <c r="C17" s="7"/>
      <c r="D17" s="7"/>
      <c r="E17" s="7"/>
      <c r="F17" s="7"/>
      <c r="G17" s="7"/>
    </row>
    <row r="18" spans="1:8" x14ac:dyDescent="0.3">
      <c r="A18" s="1"/>
      <c r="B18" s="44" t="s">
        <v>2</v>
      </c>
      <c r="C18" s="45"/>
      <c r="D18" s="45"/>
      <c r="E18" s="45"/>
      <c r="F18" s="46"/>
      <c r="G18" s="4"/>
    </row>
    <row r="19" spans="1:8" x14ac:dyDescent="0.3">
      <c r="A19" s="11" t="s">
        <v>11</v>
      </c>
      <c r="B19" s="12">
        <v>1</v>
      </c>
      <c r="C19" s="13">
        <v>2</v>
      </c>
      <c r="D19" s="13">
        <v>3</v>
      </c>
      <c r="E19" s="13">
        <v>4</v>
      </c>
      <c r="F19" s="14">
        <v>5</v>
      </c>
      <c r="G19" s="14" t="s">
        <v>4</v>
      </c>
    </row>
    <row r="20" spans="1:8" x14ac:dyDescent="0.3">
      <c r="A20" s="5" t="s">
        <v>5</v>
      </c>
      <c r="B20" s="15">
        <v>10000</v>
      </c>
      <c r="C20" s="16">
        <v>5000</v>
      </c>
      <c r="D20" s="16">
        <v>5000</v>
      </c>
      <c r="E20" s="16">
        <v>3000</v>
      </c>
      <c r="F20" s="17">
        <v>2000</v>
      </c>
      <c r="G20" s="17">
        <f>SUM(B20:F20)</f>
        <v>25000</v>
      </c>
    </row>
    <row r="21" spans="1:8" x14ac:dyDescent="0.3">
      <c r="A21" s="5" t="s">
        <v>41</v>
      </c>
      <c r="B21" s="15">
        <f>B20*B3</f>
        <v>9090.9090909090901</v>
      </c>
      <c r="C21" s="16">
        <f>C20*C3</f>
        <v>4132.2314049586776</v>
      </c>
      <c r="D21" s="16">
        <f>D20*D3</f>
        <v>3756.5740045078878</v>
      </c>
      <c r="E21" s="16">
        <f>E20*E3</f>
        <v>2049.0403660952115</v>
      </c>
      <c r="F21" s="17">
        <f>F20*F3</f>
        <v>1241.8426461183099</v>
      </c>
      <c r="G21" s="17">
        <f>SUM(B21:F21)</f>
        <v>20270.597512589178</v>
      </c>
    </row>
    <row r="22" spans="1:8" x14ac:dyDescent="0.3">
      <c r="A22" s="5"/>
      <c r="B22" s="15"/>
      <c r="C22" s="16"/>
      <c r="D22" s="16"/>
      <c r="E22" s="16"/>
      <c r="F22" s="17"/>
      <c r="G22" s="17"/>
    </row>
    <row r="23" spans="1:8" x14ac:dyDescent="0.3">
      <c r="A23" s="5" t="s">
        <v>6</v>
      </c>
      <c r="B23" s="15">
        <v>1000</v>
      </c>
      <c r="C23" s="16">
        <v>2000</v>
      </c>
      <c r="D23" s="16">
        <v>5000</v>
      </c>
      <c r="E23" s="16">
        <v>12000</v>
      </c>
      <c r="F23" s="17">
        <v>15000</v>
      </c>
      <c r="G23" s="17">
        <f>SUM(B23:F23)</f>
        <v>35000</v>
      </c>
    </row>
    <row r="24" spans="1:8" x14ac:dyDescent="0.3">
      <c r="A24" s="5" t="s">
        <v>40</v>
      </c>
      <c r="B24" s="15">
        <f>B3*B23</f>
        <v>909.09090909090901</v>
      </c>
      <c r="C24" s="16">
        <f>C3*C23</f>
        <v>1652.8925619834708</v>
      </c>
      <c r="D24" s="16">
        <f t="shared" ref="D24:F24" si="5">D3*D23</f>
        <v>3756.5740045078878</v>
      </c>
      <c r="E24" s="16">
        <f t="shared" si="5"/>
        <v>8196.1614643808462</v>
      </c>
      <c r="F24" s="17">
        <f t="shared" si="5"/>
        <v>9313.819845887323</v>
      </c>
      <c r="G24" s="17">
        <f>SUM(B24:F24)</f>
        <v>23828.538785850436</v>
      </c>
      <c r="H24" s="43"/>
    </row>
    <row r="25" spans="1:8" x14ac:dyDescent="0.3">
      <c r="A25" s="5"/>
      <c r="B25" s="15"/>
      <c r="C25" s="16"/>
      <c r="D25" s="16"/>
      <c r="E25" s="16"/>
      <c r="F25" s="17"/>
      <c r="G25" s="17"/>
    </row>
    <row r="26" spans="1:8" x14ac:dyDescent="0.3">
      <c r="A26" s="5" t="s">
        <v>7</v>
      </c>
      <c r="B26" s="15">
        <f>B23-B20</f>
        <v>-9000</v>
      </c>
      <c r="C26" s="16">
        <f t="shared" ref="C26:F26" si="6">C23-C20</f>
        <v>-3000</v>
      </c>
      <c r="D26" s="16">
        <f t="shared" si="6"/>
        <v>0</v>
      </c>
      <c r="E26" s="16">
        <f t="shared" si="6"/>
        <v>9000</v>
      </c>
      <c r="F26" s="17">
        <f t="shared" si="6"/>
        <v>13000</v>
      </c>
      <c r="G26" s="17">
        <f>SUM(B26:F26)</f>
        <v>10000</v>
      </c>
    </row>
    <row r="27" spans="1:8" x14ac:dyDescent="0.3">
      <c r="A27" s="5" t="s">
        <v>8</v>
      </c>
      <c r="B27" s="15">
        <f>B26*B$3</f>
        <v>-8181.818181818182</v>
      </c>
      <c r="C27" s="16">
        <f t="shared" ref="C27:F27" si="7">C26*C$3</f>
        <v>-2479.3388429752063</v>
      </c>
      <c r="D27" s="16">
        <f t="shared" si="7"/>
        <v>0</v>
      </c>
      <c r="E27" s="16">
        <f t="shared" si="7"/>
        <v>6147.1210982856346</v>
      </c>
      <c r="F27" s="17">
        <f t="shared" si="7"/>
        <v>8071.9771997690141</v>
      </c>
      <c r="G27" s="17">
        <f>SUM(B27:F27)</f>
        <v>3557.94127326126</v>
      </c>
    </row>
    <row r="28" spans="1:8" ht="15" thickBot="1" x14ac:dyDescent="0.35">
      <c r="A28" s="5" t="s">
        <v>9</v>
      </c>
      <c r="B28" s="15">
        <f>B27</f>
        <v>-8181.818181818182</v>
      </c>
      <c r="C28" s="16">
        <f>B28+C27</f>
        <v>-10661.157024793389</v>
      </c>
      <c r="D28" s="16">
        <f t="shared" ref="D28:F28" si="8">C28+D27</f>
        <v>-10661.157024793389</v>
      </c>
      <c r="E28" s="16">
        <f t="shared" si="8"/>
        <v>-4514.0359265077541</v>
      </c>
      <c r="F28" s="37">
        <f t="shared" si="8"/>
        <v>3557.94127326126</v>
      </c>
      <c r="G28" s="17"/>
    </row>
    <row r="29" spans="1:8" x14ac:dyDescent="0.3">
      <c r="A29" s="1" t="s">
        <v>10</v>
      </c>
      <c r="B29" s="39">
        <f>NPV(B1,B26:F26)</f>
        <v>3557.9412732612595</v>
      </c>
      <c r="C29" s="3"/>
      <c r="D29" s="3"/>
      <c r="E29" s="3"/>
      <c r="F29" s="3"/>
      <c r="G29" s="4"/>
    </row>
    <row r="30" spans="1:8" ht="15" thickBot="1" x14ac:dyDescent="0.35">
      <c r="A30" s="18" t="s">
        <v>39</v>
      </c>
      <c r="B30" s="40">
        <f>B29/G21</f>
        <v>0.17552226919071223</v>
      </c>
      <c r="C30" s="41"/>
      <c r="D30" s="41"/>
      <c r="E30" s="41"/>
      <c r="F30" s="41"/>
      <c r="G30" s="42"/>
    </row>
  </sheetData>
  <mergeCells count="2">
    <mergeCell ref="B4:F4"/>
    <mergeCell ref="B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4" x14ac:dyDescent="0.3"/>
  <cols>
    <col min="1" max="1" width="16.109375" customWidth="1"/>
  </cols>
  <sheetData>
    <row r="1" spans="1:5" x14ac:dyDescent="0.3">
      <c r="A1" s="29" t="s">
        <v>12</v>
      </c>
      <c r="B1" s="29" t="s">
        <v>18</v>
      </c>
      <c r="C1" s="29" t="s">
        <v>19</v>
      </c>
      <c r="D1" s="29" t="s">
        <v>20</v>
      </c>
      <c r="E1" s="29" t="s">
        <v>21</v>
      </c>
    </row>
    <row r="2" spans="1:5" x14ac:dyDescent="0.3">
      <c r="A2" s="25" t="s">
        <v>13</v>
      </c>
      <c r="B2" s="26">
        <v>0.2</v>
      </c>
      <c r="C2">
        <v>100</v>
      </c>
      <c r="D2">
        <v>70</v>
      </c>
      <c r="E2">
        <v>90</v>
      </c>
    </row>
    <row r="3" spans="1:5" x14ac:dyDescent="0.3">
      <c r="A3" s="25" t="s">
        <v>14</v>
      </c>
      <c r="B3" s="26">
        <v>0.15</v>
      </c>
      <c r="C3">
        <v>100</v>
      </c>
      <c r="D3">
        <v>70</v>
      </c>
      <c r="E3">
        <v>80</v>
      </c>
    </row>
    <row r="4" spans="1:5" x14ac:dyDescent="0.3">
      <c r="A4" s="25" t="s">
        <v>15</v>
      </c>
      <c r="B4" s="26">
        <v>0.25</v>
      </c>
      <c r="C4">
        <v>100</v>
      </c>
      <c r="D4">
        <v>70</v>
      </c>
      <c r="E4">
        <v>75</v>
      </c>
    </row>
    <row r="5" spans="1:5" x14ac:dyDescent="0.3">
      <c r="A5" s="25" t="s">
        <v>16</v>
      </c>
      <c r="B5" s="26">
        <v>0.15</v>
      </c>
      <c r="C5">
        <v>100</v>
      </c>
      <c r="D5">
        <v>80</v>
      </c>
      <c r="E5">
        <v>80</v>
      </c>
    </row>
    <row r="6" spans="1:5" x14ac:dyDescent="0.3">
      <c r="A6" s="25" t="s">
        <v>17</v>
      </c>
      <c r="B6" s="27">
        <v>0.25</v>
      </c>
      <c r="C6" s="28">
        <v>100</v>
      </c>
      <c r="D6" s="28">
        <v>95</v>
      </c>
      <c r="E6" s="28">
        <v>70</v>
      </c>
    </row>
    <row r="7" spans="1:5" x14ac:dyDescent="0.3">
      <c r="B7" s="26">
        <f>SUM(B2:B6)</f>
        <v>1</v>
      </c>
    </row>
    <row r="9" spans="1:5" x14ac:dyDescent="0.3">
      <c r="A9" s="25" t="s">
        <v>22</v>
      </c>
      <c r="C9">
        <f>SUMPRODUCT($B$2:$B$6,C2:C6)</f>
        <v>100</v>
      </c>
      <c r="D9">
        <f>SUMPRODUCT($B$2:$B$6,D2:D6)</f>
        <v>77.75</v>
      </c>
      <c r="E9">
        <f>SUMPRODUCT($B$2:$B$6,E2:E6)</f>
        <v>78.25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2</vt:lpstr>
      <vt:lpstr>Activity 3_NPV</vt:lpstr>
      <vt:lpstr>Activity 3_Weighted Score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Anthony WONG</cp:lastModifiedBy>
  <dcterms:created xsi:type="dcterms:W3CDTF">2016-08-05T06:30:33Z</dcterms:created>
  <dcterms:modified xsi:type="dcterms:W3CDTF">2018-03-15T23:37:22Z</dcterms:modified>
</cp:coreProperties>
</file>