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etts/Documents/Work HD/FIT3152 Data science/Lecture 07 Decision Trees/"/>
    </mc:Choice>
  </mc:AlternateContent>
  <bookViews>
    <workbookView xWindow="6500" yWindow="460" windowWidth="25680" windowHeight="22420" tabRatio="500"/>
  </bookViews>
  <sheets>
    <sheet name="DTree Cal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F1" i="1"/>
  <c r="E29" i="1"/>
  <c r="F29" i="1"/>
  <c r="G29" i="1"/>
  <c r="H29" i="1"/>
  <c r="D68" i="1"/>
  <c r="E68" i="1"/>
  <c r="F68" i="1"/>
  <c r="G68" i="1"/>
  <c r="H68" i="1"/>
  <c r="D69" i="1"/>
  <c r="E69" i="1"/>
  <c r="F69" i="1"/>
  <c r="G69" i="1"/>
  <c r="H69" i="1"/>
  <c r="H70" i="1"/>
  <c r="H71" i="1"/>
  <c r="D62" i="1"/>
  <c r="E62" i="1"/>
  <c r="F62" i="1"/>
  <c r="G62" i="1"/>
  <c r="H62" i="1"/>
  <c r="D63" i="1"/>
  <c r="E63" i="1"/>
  <c r="F63" i="1"/>
  <c r="G63" i="1"/>
  <c r="H63" i="1"/>
  <c r="H64" i="1"/>
  <c r="H65" i="1"/>
  <c r="D56" i="1"/>
  <c r="E56" i="1"/>
  <c r="F56" i="1"/>
  <c r="G56" i="1"/>
  <c r="H56" i="1"/>
  <c r="D57" i="1"/>
  <c r="E57" i="1"/>
  <c r="F57" i="1"/>
  <c r="G57" i="1"/>
  <c r="H57" i="1"/>
  <c r="H58" i="1"/>
  <c r="H59" i="1"/>
  <c r="D27" i="1"/>
  <c r="E27" i="1"/>
  <c r="F27" i="1"/>
  <c r="G27" i="1"/>
  <c r="H27" i="1"/>
  <c r="D48" i="1"/>
  <c r="E48" i="1"/>
  <c r="F48" i="1"/>
  <c r="G48" i="1"/>
  <c r="H48" i="1"/>
  <c r="D49" i="1"/>
  <c r="E49" i="1"/>
  <c r="F49" i="1"/>
  <c r="G49" i="1"/>
  <c r="H49" i="1"/>
  <c r="H50" i="1"/>
  <c r="H51" i="1"/>
  <c r="D42" i="1"/>
  <c r="E42" i="1"/>
  <c r="F42" i="1"/>
  <c r="G42" i="1"/>
  <c r="H42" i="1"/>
  <c r="D43" i="1"/>
  <c r="E43" i="1"/>
  <c r="F43" i="1"/>
  <c r="G43" i="1"/>
  <c r="H43" i="1"/>
  <c r="H44" i="1"/>
  <c r="H45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H38" i="1"/>
  <c r="H39" i="1"/>
  <c r="F28" i="1"/>
  <c r="G28" i="1"/>
  <c r="D28" i="1"/>
  <c r="E28" i="1"/>
  <c r="D22" i="1"/>
  <c r="E22" i="1"/>
  <c r="D21" i="1"/>
  <c r="E21" i="1"/>
  <c r="F22" i="1"/>
  <c r="G22" i="1"/>
  <c r="F21" i="1"/>
  <c r="G21" i="1"/>
  <c r="F16" i="1"/>
  <c r="G16" i="1"/>
  <c r="F15" i="1"/>
  <c r="G15" i="1"/>
  <c r="D16" i="1"/>
  <c r="E16" i="1"/>
  <c r="D15" i="1"/>
  <c r="E15" i="1"/>
  <c r="F8" i="1"/>
  <c r="G8" i="1"/>
  <c r="F9" i="1"/>
  <c r="G9" i="1"/>
  <c r="F7" i="1"/>
  <c r="G7" i="1"/>
  <c r="D8" i="1"/>
  <c r="E8" i="1"/>
  <c r="D9" i="1"/>
  <c r="E9" i="1"/>
  <c r="D7" i="1"/>
  <c r="E7" i="1"/>
  <c r="D4" i="1"/>
  <c r="E4" i="1"/>
  <c r="F4" i="1"/>
  <c r="G4" i="1"/>
  <c r="H28" i="1"/>
  <c r="H30" i="1"/>
  <c r="H4" i="1"/>
  <c r="H31" i="1"/>
  <c r="H21" i="1"/>
  <c r="H22" i="1"/>
  <c r="H23" i="1"/>
  <c r="H24" i="1"/>
  <c r="H15" i="1"/>
  <c r="H16" i="1"/>
  <c r="H17" i="1"/>
  <c r="H18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<sst xmlns="http://schemas.openxmlformats.org/spreadsheetml/2006/main" count="134" uniqueCount="44">
  <si>
    <t>Log Base</t>
  </si>
  <si>
    <t>Yes</t>
  </si>
  <si>
    <t>No</t>
  </si>
  <si>
    <t>P(Yes)</t>
  </si>
  <si>
    <t>Log2(Yes)</t>
  </si>
  <si>
    <t>P(No)</t>
  </si>
  <si>
    <t>Log2(No)</t>
  </si>
  <si>
    <t>Entropy</t>
  </si>
  <si>
    <t>Temperature</t>
  </si>
  <si>
    <t>Entropy(S)</t>
  </si>
  <si>
    <t>Gain(S, Temp)</t>
  </si>
  <si>
    <t>Wind</t>
  </si>
  <si>
    <t>Humidity</t>
  </si>
  <si>
    <t>Gain(S, Humidity)</t>
  </si>
  <si>
    <t>Gain(S, Wind)</t>
  </si>
  <si>
    <t>Outlook</t>
  </si>
  <si>
    <t>Gain(S, Outlook)</t>
  </si>
  <si>
    <t>EEntropy(Outlook)</t>
  </si>
  <si>
    <t>EEntropyWind)</t>
  </si>
  <si>
    <t>EEntropy(Temp)</t>
  </si>
  <si>
    <t>EEntropy(Humidity)</t>
  </si>
  <si>
    <t>Sunny, Temp</t>
  </si>
  <si>
    <t>Sunny, Humid</t>
  </si>
  <si>
    <t>Sunny, Wind</t>
  </si>
  <si>
    <t>Gain(Sunny, Temp)</t>
  </si>
  <si>
    <t>Gain(Sunny, Humid)</t>
  </si>
  <si>
    <t>Gain(Sunny, Wind)</t>
  </si>
  <si>
    <t>Rain, Temp</t>
  </si>
  <si>
    <t>Gain(Rain, Temp)</t>
  </si>
  <si>
    <t>Rain, Humid</t>
  </si>
  <si>
    <t>Gain(Rain, Humid)</t>
  </si>
  <si>
    <t>Rain, Wind</t>
  </si>
  <si>
    <t>Gain(Rain, Wind)</t>
  </si>
  <si>
    <t>Hot</t>
  </si>
  <si>
    <t>Mild</t>
  </si>
  <si>
    <t>Cool</t>
  </si>
  <si>
    <t>High</t>
  </si>
  <si>
    <t>Normal</t>
  </si>
  <si>
    <t>Weak</t>
  </si>
  <si>
    <t>Strong</t>
  </si>
  <si>
    <t>Sunny</t>
  </si>
  <si>
    <t>Overcast</t>
  </si>
  <si>
    <t>Rain</t>
  </si>
  <si>
    <t>Initial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</si>
</sst>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0" tint="-0.249977111117893"/>
      <name val="Calibri"/>
      <scheme val="minor"/>
    </font>
    <font>
      <b/>
      <sz val="12"/>
      <color theme="0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zoomScale="160" zoomScaleNormal="160" zoomScalePageLayoutView="160" workbookViewId="0">
      <selection activeCell="H10" sqref="H10"/>
    </sheetView>
  </sheetViews>
  <sheetFormatPr baseColWidth="10" defaultRowHeight="16" x14ac:dyDescent="0.2"/>
  <cols>
    <col min="1" max="1" width="16.83203125" style="10" customWidth="1"/>
    <col min="2" max="8" width="10.33203125" style="1" customWidth="1"/>
    <col min="9" max="16384" width="10.83203125" style="1"/>
  </cols>
  <sheetData>
    <row r="1" spans="1:8" x14ac:dyDescent="0.2">
      <c r="D1" s="1" t="s">
        <v>0</v>
      </c>
      <c r="E1" s="1">
        <v>2</v>
      </c>
      <c r="F1" s="2">
        <f>LOG(E1)</f>
        <v>0.3010299956639812</v>
      </c>
      <c r="G1" s="3"/>
    </row>
    <row r="3" spans="1:8" x14ac:dyDescent="0.2">
      <c r="A3" s="11" t="s">
        <v>43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spans="1:8" x14ac:dyDescent="0.2">
      <c r="A4" s="12" t="s">
        <v>9</v>
      </c>
      <c r="B4" s="4">
        <v>9</v>
      </c>
      <c r="C4" s="4">
        <v>5</v>
      </c>
      <c r="D4" s="5">
        <f>B4/SUM(B4:C4)</f>
        <v>0.6428571428571429</v>
      </c>
      <c r="E4" s="5">
        <f>IF(D4&lt;&gt;0,LOG(D4)/$F$1,0)</f>
        <v>-0.63742992061529158</v>
      </c>
      <c r="F4" s="5">
        <f>C4/SUM(B4:C4)</f>
        <v>0.35714285714285715</v>
      </c>
      <c r="G4" s="5">
        <f>IF(F4&lt;&gt;0,LOG(F4)/$F$1,0)</f>
        <v>-1.4854268271702418</v>
      </c>
      <c r="H4" s="5">
        <f>-D4*E4-F4*G4</f>
        <v>0.94028595867063092</v>
      </c>
    </row>
    <row r="6" spans="1:8" x14ac:dyDescent="0.2">
      <c r="A6" s="11" t="s">
        <v>8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1:8" x14ac:dyDescent="0.2">
      <c r="A7" s="16" t="s">
        <v>33</v>
      </c>
      <c r="B7" s="4">
        <v>2</v>
      </c>
      <c r="C7" s="4">
        <v>2</v>
      </c>
      <c r="D7" s="5">
        <f>B7/SUM(B7:C7)</f>
        <v>0.5</v>
      </c>
      <c r="E7" s="5">
        <f>IF(D7&lt;&gt;0,LOG(D7)/$F$1,0)</f>
        <v>-1</v>
      </c>
      <c r="F7" s="5">
        <f>C7/SUM(B7:C7)</f>
        <v>0.5</v>
      </c>
      <c r="G7" s="5">
        <f>IF(F7&lt;&gt;0,LOG(F7)/$F$1,0)</f>
        <v>-1</v>
      </c>
      <c r="H7" s="5">
        <f>-D7*E7-F7*G7</f>
        <v>1</v>
      </c>
    </row>
    <row r="8" spans="1:8" x14ac:dyDescent="0.2">
      <c r="A8" s="16" t="s">
        <v>34</v>
      </c>
      <c r="B8" s="4">
        <v>4</v>
      </c>
      <c r="C8" s="4">
        <v>2</v>
      </c>
      <c r="D8" s="5">
        <f t="shared" ref="D8:D9" si="0">B8/SUM(B8:C8)</f>
        <v>0.66666666666666663</v>
      </c>
      <c r="E8" s="5">
        <f t="shared" ref="E8:E9" si="1">IF(D8&lt;&gt;0,LOG(D8)/$F$1,0)</f>
        <v>-0.5849625007211563</v>
      </c>
      <c r="F8" s="5">
        <f t="shared" ref="F8:F9" si="2">C8/SUM(B8:C8)</f>
        <v>0.33333333333333331</v>
      </c>
      <c r="G8" s="5">
        <f t="shared" ref="G8:G9" si="3">IF(F8&lt;&gt;0,LOG(F8)/$F$1,0)</f>
        <v>-1.5849625007211561</v>
      </c>
      <c r="H8" s="5">
        <f t="shared" ref="H8:H9" si="4">-D8*E8-F8*G8</f>
        <v>0.91829583405448945</v>
      </c>
    </row>
    <row r="9" spans="1:8" x14ac:dyDescent="0.2">
      <c r="A9" s="16" t="s">
        <v>35</v>
      </c>
      <c r="B9" s="4">
        <v>3</v>
      </c>
      <c r="C9" s="4">
        <v>1</v>
      </c>
      <c r="D9" s="5">
        <f t="shared" si="0"/>
        <v>0.75</v>
      </c>
      <c r="E9" s="5">
        <f t="shared" si="1"/>
        <v>-0.41503749927884381</v>
      </c>
      <c r="F9" s="5">
        <f t="shared" si="2"/>
        <v>0.25</v>
      </c>
      <c r="G9" s="5">
        <f t="shared" si="3"/>
        <v>-2</v>
      </c>
      <c r="H9" s="5">
        <f t="shared" si="4"/>
        <v>0.81127812445913283</v>
      </c>
    </row>
    <row r="10" spans="1:8" x14ac:dyDescent="0.2">
      <c r="A10" s="12" t="s">
        <v>19</v>
      </c>
      <c r="B10" s="4"/>
      <c r="C10" s="4"/>
      <c r="D10" s="4"/>
      <c r="E10" s="4"/>
      <c r="F10" s="4"/>
      <c r="G10" s="4"/>
      <c r="H10" s="5">
        <f>(H7*SUM(B7:C7)+H8*SUM(B8:C8)+H9*SUM(B9:C9))/SUM(B7:C9)</f>
        <v>0.91106339301167627</v>
      </c>
    </row>
    <row r="11" spans="1:8" x14ac:dyDescent="0.2">
      <c r="A11" s="12" t="s">
        <v>10</v>
      </c>
      <c r="B11" s="4"/>
      <c r="C11" s="4"/>
      <c r="D11" s="4"/>
      <c r="E11" s="4"/>
      <c r="F11" s="4"/>
      <c r="G11" s="4"/>
      <c r="H11" s="7">
        <f>H4-H10</f>
        <v>2.9222565658954647E-2</v>
      </c>
    </row>
    <row r="14" spans="1:8" s="8" customFormat="1" x14ac:dyDescent="0.2">
      <c r="A14" s="11" t="s">
        <v>12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6" t="s">
        <v>6</v>
      </c>
      <c r="H14" s="6" t="s">
        <v>7</v>
      </c>
    </row>
    <row r="15" spans="1:8" x14ac:dyDescent="0.2">
      <c r="A15" s="16" t="s">
        <v>36</v>
      </c>
      <c r="B15" s="4">
        <v>3</v>
      </c>
      <c r="C15" s="4">
        <v>4</v>
      </c>
      <c r="D15" s="5">
        <f>B15/SUM(B15:C15)</f>
        <v>0.42857142857142855</v>
      </c>
      <c r="E15" s="5">
        <f>IF(D15&lt;&gt;0,LOG(D15)/$F$1,0)</f>
        <v>-1.2223924213364481</v>
      </c>
      <c r="F15" s="5">
        <f>C15/SUM(B15:C15)</f>
        <v>0.5714285714285714</v>
      </c>
      <c r="G15" s="5">
        <f>IF(F15&lt;&gt;0,LOG(F15)/$F$1,0)</f>
        <v>-0.80735492205760417</v>
      </c>
      <c r="H15" s="5">
        <f>-D15*E15-F15*G15</f>
        <v>0.98522813603425152</v>
      </c>
    </row>
    <row r="16" spans="1:8" x14ac:dyDescent="0.2">
      <c r="A16" s="16" t="s">
        <v>37</v>
      </c>
      <c r="B16" s="4">
        <v>6</v>
      </c>
      <c r="C16" s="4">
        <v>1</v>
      </c>
      <c r="D16" s="5">
        <f t="shared" ref="D16" si="5">B16/SUM(B16:C16)</f>
        <v>0.8571428571428571</v>
      </c>
      <c r="E16" s="5">
        <f t="shared" ref="E16" si="6">IF(D16&lt;&gt;0,LOG(D16)/$F$1,0)</f>
        <v>-0.22239242133644799</v>
      </c>
      <c r="F16" s="5">
        <f t="shared" ref="F16" si="7">C16/SUM(B16:C16)</f>
        <v>0.14285714285714285</v>
      </c>
      <c r="G16" s="5">
        <f t="shared" ref="G16" si="8">IF(F16&lt;&gt;0,LOG(F16)/$F$1,0)</f>
        <v>-2.8073549220576042</v>
      </c>
      <c r="H16" s="5">
        <f t="shared" ref="H16" si="9">-D16*E16-F16*G16</f>
        <v>0.59167277858232736</v>
      </c>
    </row>
    <row r="17" spans="1:8" x14ac:dyDescent="0.2">
      <c r="A17" s="12" t="s">
        <v>20</v>
      </c>
      <c r="B17" s="4"/>
      <c r="C17" s="4"/>
      <c r="D17" s="4"/>
      <c r="E17" s="4"/>
      <c r="F17" s="4"/>
      <c r="G17" s="4"/>
      <c r="H17" s="5">
        <f>(H15*SUM(B15:C15)+H16*SUM(B16:C16))/SUM(B15:C16)</f>
        <v>0.78845045730828944</v>
      </c>
    </row>
    <row r="18" spans="1:8" x14ac:dyDescent="0.2">
      <c r="A18" s="12" t="s">
        <v>13</v>
      </c>
      <c r="B18" s="4"/>
      <c r="C18" s="4"/>
      <c r="D18" s="4"/>
      <c r="E18" s="4"/>
      <c r="F18" s="4"/>
      <c r="G18" s="4"/>
      <c r="H18" s="7">
        <f>H4-H17</f>
        <v>0.15183550136234147</v>
      </c>
    </row>
    <row r="19" spans="1:8" x14ac:dyDescent="0.2">
      <c r="B19" s="9"/>
      <c r="C19" s="9"/>
      <c r="D19" s="9"/>
      <c r="E19" s="9"/>
      <c r="F19" s="9"/>
      <c r="G19" s="9"/>
      <c r="H19" s="9"/>
    </row>
    <row r="20" spans="1:8" s="8" customFormat="1" x14ac:dyDescent="0.2">
      <c r="A20" s="11" t="s">
        <v>11</v>
      </c>
      <c r="B20" s="6" t="s">
        <v>1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</row>
    <row r="21" spans="1:8" x14ac:dyDescent="0.2">
      <c r="A21" s="16" t="s">
        <v>38</v>
      </c>
      <c r="B21" s="4">
        <v>6</v>
      </c>
      <c r="C21" s="4">
        <v>2</v>
      </c>
      <c r="D21" s="5">
        <f>B21/SUM(B21:C21)</f>
        <v>0.75</v>
      </c>
      <c r="E21" s="5">
        <f>IF(D21&lt;&gt;0,LOG(D21)/$F$1,0)</f>
        <v>-0.41503749927884381</v>
      </c>
      <c r="F21" s="5">
        <f>C21/SUM(B21:C21)</f>
        <v>0.25</v>
      </c>
      <c r="G21" s="5">
        <f>IF(F21&lt;&gt;0,LOG(F21)/$F$1,0)</f>
        <v>-2</v>
      </c>
      <c r="H21" s="5">
        <f>-D21*E21-F21*G21</f>
        <v>0.81127812445913283</v>
      </c>
    </row>
    <row r="22" spans="1:8" x14ac:dyDescent="0.2">
      <c r="A22" s="16" t="s">
        <v>39</v>
      </c>
      <c r="B22" s="4">
        <v>3</v>
      </c>
      <c r="C22" s="4">
        <v>3</v>
      </c>
      <c r="D22" s="5">
        <f t="shared" ref="D22" si="10">B22/SUM(B22:C22)</f>
        <v>0.5</v>
      </c>
      <c r="E22" s="5">
        <f t="shared" ref="E22" si="11">IF(D22&lt;&gt;0,LOG(D22)/$F$1,0)</f>
        <v>-1</v>
      </c>
      <c r="F22" s="5">
        <f t="shared" ref="F22" si="12">C22/SUM(B22:C22)</f>
        <v>0.5</v>
      </c>
      <c r="G22" s="5">
        <f t="shared" ref="G22" si="13">IF(F22&lt;&gt;0,LOG(F22)/$F$1,0)</f>
        <v>-1</v>
      </c>
      <c r="H22" s="5">
        <f t="shared" ref="H22" si="14">-D22*E22-F22*G22</f>
        <v>1</v>
      </c>
    </row>
    <row r="23" spans="1:8" x14ac:dyDescent="0.2">
      <c r="A23" s="12" t="s">
        <v>18</v>
      </c>
      <c r="B23" s="4"/>
      <c r="C23" s="4"/>
      <c r="D23" s="4"/>
      <c r="E23" s="4"/>
      <c r="F23" s="4"/>
      <c r="G23" s="4"/>
      <c r="H23" s="5">
        <f>(H21*SUM(B21:C21)+H22*SUM(B22:C22))/SUM(B21:C22)</f>
        <v>0.89215892826236165</v>
      </c>
    </row>
    <row r="24" spans="1:8" x14ac:dyDescent="0.2">
      <c r="A24" s="12" t="s">
        <v>14</v>
      </c>
      <c r="B24" s="4"/>
      <c r="C24" s="4"/>
      <c r="D24" s="4"/>
      <c r="E24" s="4"/>
      <c r="F24" s="4"/>
      <c r="G24" s="4"/>
      <c r="H24" s="7">
        <f>H4-H23</f>
        <v>4.8127030408269267E-2</v>
      </c>
    </row>
    <row r="25" spans="1:8" x14ac:dyDescent="0.2">
      <c r="B25" s="9"/>
      <c r="C25" s="9"/>
      <c r="D25" s="9"/>
      <c r="E25" s="9"/>
      <c r="F25" s="9"/>
      <c r="G25" s="9"/>
      <c r="H25" s="9"/>
    </row>
    <row r="26" spans="1:8" s="8" customFormat="1" x14ac:dyDescent="0.2">
      <c r="A26" s="11" t="s">
        <v>15</v>
      </c>
      <c r="B26" s="6" t="s">
        <v>1</v>
      </c>
      <c r="C26" s="6" t="s">
        <v>2</v>
      </c>
      <c r="D26" s="6" t="s">
        <v>3</v>
      </c>
      <c r="E26" s="6" t="s">
        <v>4</v>
      </c>
      <c r="F26" s="6" t="s">
        <v>5</v>
      </c>
      <c r="G26" s="6" t="s">
        <v>6</v>
      </c>
      <c r="H26" s="6" t="s">
        <v>7</v>
      </c>
    </row>
    <row r="27" spans="1:8" x14ac:dyDescent="0.2">
      <c r="A27" s="12" t="s">
        <v>40</v>
      </c>
      <c r="B27" s="4">
        <v>2</v>
      </c>
      <c r="C27" s="4">
        <v>3</v>
      </c>
      <c r="D27" s="5">
        <f>B27/SUM(B27:C27)</f>
        <v>0.4</v>
      </c>
      <c r="E27" s="5">
        <f>IF(D27&lt;&gt;0,LOG(D27)/$F$1,0)</f>
        <v>-1.3219280948873624</v>
      </c>
      <c r="F27" s="5">
        <f>C27/SUM(B27:C27)</f>
        <v>0.6</v>
      </c>
      <c r="G27" s="5">
        <f>IF(F27&lt;&gt;0,LOG(F27)/$F$1,0)</f>
        <v>-0.73696559416620622</v>
      </c>
      <c r="H27" s="5">
        <f>-D27*E27-F27*G27</f>
        <v>0.97095059445466869</v>
      </c>
    </row>
    <row r="28" spans="1:8" x14ac:dyDescent="0.2">
      <c r="A28" s="12" t="s">
        <v>41</v>
      </c>
      <c r="B28" s="4">
        <v>4</v>
      </c>
      <c r="C28" s="4">
        <v>0</v>
      </c>
      <c r="D28" s="5">
        <f t="shared" ref="D28:D29" si="15">B28/SUM(B28:C28)</f>
        <v>1</v>
      </c>
      <c r="E28" s="5">
        <f t="shared" ref="E28:E29" si="16">IF(D28&lt;&gt;0,LOG(D28)/$F$1,0)</f>
        <v>0</v>
      </c>
      <c r="F28" s="5">
        <f t="shared" ref="F28:F29" si="17">C28/SUM(B28:C28)</f>
        <v>0</v>
      </c>
      <c r="G28" s="5">
        <f t="shared" ref="G28:G29" si="18">IF(F28&lt;&gt;0,LOG(F28)/$F$1,0)</f>
        <v>0</v>
      </c>
      <c r="H28" s="5">
        <f t="shared" ref="H28:H29" si="19">-D28*E28-F28*G28</f>
        <v>0</v>
      </c>
    </row>
    <row r="29" spans="1:8" x14ac:dyDescent="0.2">
      <c r="A29" s="12" t="s">
        <v>42</v>
      </c>
      <c r="B29" s="4">
        <v>3</v>
      </c>
      <c r="C29" s="4">
        <v>2</v>
      </c>
      <c r="D29" s="5">
        <f t="shared" si="15"/>
        <v>0.6</v>
      </c>
      <c r="E29" s="5">
        <f t="shared" si="16"/>
        <v>-0.73696559416620622</v>
      </c>
      <c r="F29" s="5">
        <f t="shared" si="17"/>
        <v>0.4</v>
      </c>
      <c r="G29" s="5">
        <f t="shared" si="18"/>
        <v>-1.3219280948873624</v>
      </c>
      <c r="H29" s="5">
        <f t="shared" si="19"/>
        <v>0.97095059445466869</v>
      </c>
    </row>
    <row r="30" spans="1:8" x14ac:dyDescent="0.2">
      <c r="A30" s="12" t="s">
        <v>17</v>
      </c>
      <c r="B30" s="4"/>
      <c r="C30" s="4"/>
      <c r="D30" s="4"/>
      <c r="E30" s="4"/>
      <c r="F30" s="4"/>
      <c r="G30" s="4"/>
      <c r="H30" s="5">
        <f>(H27*SUM(B27:C27)+H28*SUM(B28:C28)+H29*SUM(B29:C29))/SUM(B27:C29)</f>
        <v>0.69353613889619192</v>
      </c>
    </row>
    <row r="31" spans="1:8" x14ac:dyDescent="0.2">
      <c r="A31" s="12" t="s">
        <v>16</v>
      </c>
      <c r="B31" s="4"/>
      <c r="C31" s="4"/>
      <c r="D31" s="4"/>
      <c r="E31" s="4"/>
      <c r="F31" s="4"/>
      <c r="G31" s="4"/>
      <c r="H31" s="7">
        <f>H4-H30</f>
        <v>0.24674981977443899</v>
      </c>
    </row>
    <row r="34" spans="1:8" x14ac:dyDescent="0.2">
      <c r="A34" s="11" t="s">
        <v>21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</row>
    <row r="35" spans="1:8" x14ac:dyDescent="0.2">
      <c r="A35" s="16" t="s">
        <v>33</v>
      </c>
      <c r="B35" s="4">
        <v>0</v>
      </c>
      <c r="C35" s="4">
        <v>2</v>
      </c>
      <c r="D35" s="5">
        <f>B35/SUM(B35:C35)</f>
        <v>0</v>
      </c>
      <c r="E35" s="5">
        <f>IF(D35&lt;&gt;0,LOG(D35)/$F$1,0)</f>
        <v>0</v>
      </c>
      <c r="F35" s="5">
        <f>C35/SUM(B35:C35)</f>
        <v>1</v>
      </c>
      <c r="G35" s="5">
        <f>IF(F35&lt;&gt;0,LOG(F35)/$F$1,0)</f>
        <v>0</v>
      </c>
      <c r="H35" s="5">
        <f>-D35*E35-F35*G35</f>
        <v>0</v>
      </c>
    </row>
    <row r="36" spans="1:8" x14ac:dyDescent="0.2">
      <c r="A36" s="16" t="s">
        <v>34</v>
      </c>
      <c r="B36" s="4">
        <v>1</v>
      </c>
      <c r="C36" s="4">
        <v>1</v>
      </c>
      <c r="D36" s="5">
        <f t="shared" ref="D36:D37" si="20">B36/SUM(B36:C36)</f>
        <v>0.5</v>
      </c>
      <c r="E36" s="5">
        <f t="shared" ref="E36:E37" si="21">IF(D36&lt;&gt;0,LOG(D36)/$F$1,0)</f>
        <v>-1</v>
      </c>
      <c r="F36" s="5">
        <f t="shared" ref="F36:F37" si="22">C36/SUM(B36:C36)</f>
        <v>0.5</v>
      </c>
      <c r="G36" s="5">
        <f t="shared" ref="G36:G37" si="23">IF(F36&lt;&gt;0,LOG(F36)/$F$1,0)</f>
        <v>-1</v>
      </c>
      <c r="H36" s="5">
        <f t="shared" ref="H36:H37" si="24">-D36*E36-F36*G36</f>
        <v>1</v>
      </c>
    </row>
    <row r="37" spans="1:8" x14ac:dyDescent="0.2">
      <c r="A37" s="16" t="s">
        <v>35</v>
      </c>
      <c r="B37" s="4">
        <v>1</v>
      </c>
      <c r="C37" s="4">
        <v>0</v>
      </c>
      <c r="D37" s="5">
        <f t="shared" si="20"/>
        <v>1</v>
      </c>
      <c r="E37" s="5">
        <f t="shared" si="21"/>
        <v>0</v>
      </c>
      <c r="F37" s="5">
        <f t="shared" si="22"/>
        <v>0</v>
      </c>
      <c r="G37" s="5">
        <f t="shared" si="23"/>
        <v>0</v>
      </c>
      <c r="H37" s="5">
        <f t="shared" si="24"/>
        <v>0</v>
      </c>
    </row>
    <row r="38" spans="1:8" x14ac:dyDescent="0.2">
      <c r="A38" s="12" t="s">
        <v>19</v>
      </c>
      <c r="B38" s="4"/>
      <c r="C38" s="4"/>
      <c r="D38" s="4"/>
      <c r="E38" s="4"/>
      <c r="F38" s="4"/>
      <c r="G38" s="4"/>
      <c r="H38" s="5">
        <f>(H35*SUM(B35:C35)+H36*SUM(B36:C36)+H37*SUM(B37:C37))/SUM(B35:C37)</f>
        <v>0.4</v>
      </c>
    </row>
    <row r="39" spans="1:8" x14ac:dyDescent="0.2">
      <c r="A39" s="12" t="s">
        <v>24</v>
      </c>
      <c r="B39" s="4"/>
      <c r="C39" s="4"/>
      <c r="D39" s="4"/>
      <c r="E39" s="4"/>
      <c r="F39" s="4"/>
      <c r="G39" s="4"/>
      <c r="H39" s="7">
        <f>H27-H38</f>
        <v>0.57095059445466867</v>
      </c>
    </row>
    <row r="40" spans="1:8" x14ac:dyDescent="0.2">
      <c r="B40" s="9"/>
      <c r="C40" s="9"/>
      <c r="D40" s="9"/>
      <c r="E40" s="9"/>
      <c r="F40" s="9"/>
      <c r="G40" s="9"/>
      <c r="H40" s="9"/>
    </row>
    <row r="41" spans="1:8" s="8" customFormat="1" x14ac:dyDescent="0.2">
      <c r="A41" s="11" t="s">
        <v>22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  <c r="G41" s="6" t="s">
        <v>6</v>
      </c>
      <c r="H41" s="6" t="s">
        <v>7</v>
      </c>
    </row>
    <row r="42" spans="1:8" x14ac:dyDescent="0.2">
      <c r="A42" s="16" t="s">
        <v>36</v>
      </c>
      <c r="B42" s="4">
        <v>0</v>
      </c>
      <c r="C42" s="4">
        <v>3</v>
      </c>
      <c r="D42" s="5">
        <f>B42/SUM(B42:C42)</f>
        <v>0</v>
      </c>
      <c r="E42" s="5">
        <f>IF(D42&lt;&gt;0,LOG(D42)/$F$1,0)</f>
        <v>0</v>
      </c>
      <c r="F42" s="5">
        <f>C42/SUM(B42:C42)</f>
        <v>1</v>
      </c>
      <c r="G42" s="5">
        <f>IF(F42&lt;&gt;0,LOG(F42)/$F$1,0)</f>
        <v>0</v>
      </c>
      <c r="H42" s="5">
        <f>-D42*E42-F42*G42</f>
        <v>0</v>
      </c>
    </row>
    <row r="43" spans="1:8" x14ac:dyDescent="0.2">
      <c r="A43" s="16" t="s">
        <v>37</v>
      </c>
      <c r="B43" s="4">
        <v>2</v>
      </c>
      <c r="C43" s="4">
        <v>0</v>
      </c>
      <c r="D43" s="5">
        <f t="shared" ref="D43" si="25">B43/SUM(B43:C43)</f>
        <v>1</v>
      </c>
      <c r="E43" s="5">
        <f t="shared" ref="E43" si="26">IF(D43&lt;&gt;0,LOG(D43)/$F$1,0)</f>
        <v>0</v>
      </c>
      <c r="F43" s="5">
        <f t="shared" ref="F43" si="27">C43/SUM(B43:C43)</f>
        <v>0</v>
      </c>
      <c r="G43" s="5">
        <f t="shared" ref="G43" si="28">IF(F43&lt;&gt;0,LOG(F43)/$F$1,0)</f>
        <v>0</v>
      </c>
      <c r="H43" s="5">
        <f t="shared" ref="H43" si="29">-D43*E43-F43*G43</f>
        <v>0</v>
      </c>
    </row>
    <row r="44" spans="1:8" x14ac:dyDescent="0.2">
      <c r="A44" s="12" t="s">
        <v>19</v>
      </c>
      <c r="B44" s="4"/>
      <c r="C44" s="4"/>
      <c r="D44" s="4"/>
      <c r="E44" s="4"/>
      <c r="F44" s="4"/>
      <c r="G44" s="4"/>
      <c r="H44" s="5">
        <f>(H42*SUM(B42:C42)+H43*SUM(B43:C43))/SUM(B42:C43)</f>
        <v>0</v>
      </c>
    </row>
    <row r="45" spans="1:8" x14ac:dyDescent="0.2">
      <c r="A45" s="12" t="s">
        <v>25</v>
      </c>
      <c r="B45" s="4"/>
      <c r="C45" s="4"/>
      <c r="D45" s="4"/>
      <c r="E45" s="4"/>
      <c r="F45" s="4"/>
      <c r="G45" s="4"/>
      <c r="H45" s="7">
        <f>H27-H44</f>
        <v>0.97095059445466869</v>
      </c>
    </row>
    <row r="46" spans="1:8" x14ac:dyDescent="0.2">
      <c r="B46" s="9"/>
      <c r="C46" s="9"/>
      <c r="D46" s="9"/>
      <c r="E46" s="9"/>
      <c r="F46" s="9"/>
      <c r="G46" s="9"/>
      <c r="H46" s="9"/>
    </row>
    <row r="47" spans="1:8" s="8" customFormat="1" x14ac:dyDescent="0.2">
      <c r="A47" s="11" t="s">
        <v>23</v>
      </c>
      <c r="B47" s="6" t="s">
        <v>1</v>
      </c>
      <c r="C47" s="6" t="s">
        <v>2</v>
      </c>
      <c r="D47" s="6" t="s">
        <v>3</v>
      </c>
      <c r="E47" s="6" t="s">
        <v>4</v>
      </c>
      <c r="F47" s="6" t="s">
        <v>5</v>
      </c>
      <c r="G47" s="6" t="s">
        <v>6</v>
      </c>
      <c r="H47" s="6" t="s">
        <v>7</v>
      </c>
    </row>
    <row r="48" spans="1:8" x14ac:dyDescent="0.2">
      <c r="A48" s="16" t="s">
        <v>38</v>
      </c>
      <c r="B48" s="4">
        <v>1</v>
      </c>
      <c r="C48" s="4">
        <v>2</v>
      </c>
      <c r="D48" s="5">
        <f>B48/SUM(B48:C48)</f>
        <v>0.33333333333333331</v>
      </c>
      <c r="E48" s="5">
        <f>IF(D48&lt;&gt;0,LOG(D48)/$F$1,0)</f>
        <v>-1.5849625007211561</v>
      </c>
      <c r="F48" s="5">
        <f>C48/SUM(B48:C48)</f>
        <v>0.66666666666666663</v>
      </c>
      <c r="G48" s="5">
        <f>IF(F48&lt;&gt;0,LOG(F48)/$F$1,0)</f>
        <v>-0.5849625007211563</v>
      </c>
      <c r="H48" s="5">
        <f>-D48*E48-F48*G48</f>
        <v>0.91829583405448945</v>
      </c>
    </row>
    <row r="49" spans="1:8" x14ac:dyDescent="0.2">
      <c r="A49" s="16" t="s">
        <v>39</v>
      </c>
      <c r="B49" s="4">
        <v>1</v>
      </c>
      <c r="C49" s="4">
        <v>1</v>
      </c>
      <c r="D49" s="5">
        <f t="shared" ref="D49" si="30">B49/SUM(B49:C49)</f>
        <v>0.5</v>
      </c>
      <c r="E49" s="5">
        <f t="shared" ref="E49" si="31">IF(D49&lt;&gt;0,LOG(D49)/$F$1,0)</f>
        <v>-1</v>
      </c>
      <c r="F49" s="5">
        <f t="shared" ref="F49" si="32">C49/SUM(B49:C49)</f>
        <v>0.5</v>
      </c>
      <c r="G49" s="5">
        <f t="shared" ref="G49" si="33">IF(F49&lt;&gt;0,LOG(F49)/$F$1,0)</f>
        <v>-1</v>
      </c>
      <c r="H49" s="5">
        <f t="shared" ref="H49" si="34">-D49*E49-F49*G49</f>
        <v>1</v>
      </c>
    </row>
    <row r="50" spans="1:8" x14ac:dyDescent="0.2">
      <c r="A50" s="12" t="s">
        <v>18</v>
      </c>
      <c r="B50" s="4"/>
      <c r="C50" s="4"/>
      <c r="D50" s="4"/>
      <c r="E50" s="4"/>
      <c r="F50" s="4"/>
      <c r="G50" s="4"/>
      <c r="H50" s="5">
        <f>(H48*SUM(B48:C48)+H49*SUM(B49:C49))/SUM(B48:C49)</f>
        <v>0.95097750043269369</v>
      </c>
    </row>
    <row r="51" spans="1:8" x14ac:dyDescent="0.2">
      <c r="A51" s="12" t="s">
        <v>26</v>
      </c>
      <c r="B51" s="4"/>
      <c r="C51" s="4"/>
      <c r="D51" s="4"/>
      <c r="E51" s="4"/>
      <c r="F51" s="4"/>
      <c r="G51" s="4"/>
      <c r="H51" s="7">
        <f>H27-H50</f>
        <v>1.9973094021975002E-2</v>
      </c>
    </row>
    <row r="54" spans="1:8" s="15" customFormat="1" x14ac:dyDescent="0.2">
      <c r="A54" s="13" t="s">
        <v>27</v>
      </c>
      <c r="B54" s="14" t="s">
        <v>1</v>
      </c>
      <c r="C54" s="14" t="s">
        <v>2</v>
      </c>
      <c r="D54" s="14" t="s">
        <v>3</v>
      </c>
      <c r="E54" s="14" t="s">
        <v>4</v>
      </c>
      <c r="F54" s="14" t="s">
        <v>5</v>
      </c>
      <c r="G54" s="14" t="s">
        <v>6</v>
      </c>
      <c r="H54" s="14" t="s">
        <v>7</v>
      </c>
    </row>
    <row r="55" spans="1:8" s="15" customFormat="1" x14ac:dyDescent="0.2">
      <c r="A55" s="16" t="s">
        <v>33</v>
      </c>
      <c r="B55" s="21">
        <v>0</v>
      </c>
      <c r="C55" s="21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</row>
    <row r="56" spans="1:8" s="15" customFormat="1" x14ac:dyDescent="0.2">
      <c r="A56" s="16" t="s">
        <v>34</v>
      </c>
      <c r="B56" s="21">
        <v>2</v>
      </c>
      <c r="C56" s="21">
        <v>1</v>
      </c>
      <c r="D56" s="22">
        <f t="shared" ref="D56:D57" si="35">B56/SUM(B56:C56)</f>
        <v>0.66666666666666663</v>
      </c>
      <c r="E56" s="22">
        <f t="shared" ref="E56:E57" si="36">IF(D56&lt;&gt;0,LOG(D56)/$F$1,0)</f>
        <v>-0.5849625007211563</v>
      </c>
      <c r="F56" s="22">
        <f t="shared" ref="F56:F57" si="37">C56/SUM(B56:C56)</f>
        <v>0.33333333333333331</v>
      </c>
      <c r="G56" s="22">
        <f t="shared" ref="G56:G57" si="38">IF(F56&lt;&gt;0,LOG(F56)/$F$1,0)</f>
        <v>-1.5849625007211561</v>
      </c>
      <c r="H56" s="22">
        <f t="shared" ref="H56:H57" si="39">-D56*E56-F56*G56</f>
        <v>0.91829583405448945</v>
      </c>
    </row>
    <row r="57" spans="1:8" s="15" customFormat="1" x14ac:dyDescent="0.2">
      <c r="A57" s="16" t="s">
        <v>35</v>
      </c>
      <c r="B57" s="21">
        <v>1</v>
      </c>
      <c r="C57" s="21">
        <v>1</v>
      </c>
      <c r="D57" s="22">
        <f t="shared" si="35"/>
        <v>0.5</v>
      </c>
      <c r="E57" s="22">
        <f t="shared" si="36"/>
        <v>-1</v>
      </c>
      <c r="F57" s="22">
        <f t="shared" si="37"/>
        <v>0.5</v>
      </c>
      <c r="G57" s="22">
        <f t="shared" si="38"/>
        <v>-1</v>
      </c>
      <c r="H57" s="22">
        <f t="shared" si="39"/>
        <v>1</v>
      </c>
    </row>
    <row r="58" spans="1:8" s="15" customFormat="1" x14ac:dyDescent="0.2">
      <c r="A58" s="16" t="s">
        <v>19</v>
      </c>
      <c r="B58" s="23"/>
      <c r="C58" s="23"/>
      <c r="D58" s="23"/>
      <c r="E58" s="23"/>
      <c r="F58" s="23"/>
      <c r="G58" s="23"/>
      <c r="H58" s="22">
        <f>(H55*SUM(B55:C55)+H56*SUM(B56:C56)+H57*SUM(B57:C57))/SUM(B55:C57)</f>
        <v>0.95097750043269369</v>
      </c>
    </row>
    <row r="59" spans="1:8" s="15" customFormat="1" x14ac:dyDescent="0.2">
      <c r="A59" s="16" t="s">
        <v>28</v>
      </c>
      <c r="B59" s="23"/>
      <c r="C59" s="23"/>
      <c r="D59" s="23"/>
      <c r="E59" s="23"/>
      <c r="F59" s="23"/>
      <c r="G59" s="23"/>
      <c r="H59" s="24">
        <f>H29-H58</f>
        <v>1.9973094021975002E-2</v>
      </c>
    </row>
    <row r="60" spans="1:8" s="15" customFormat="1" x14ac:dyDescent="0.2">
      <c r="A60" s="17"/>
      <c r="B60" s="18"/>
      <c r="C60" s="18"/>
      <c r="D60" s="18"/>
      <c r="E60" s="18"/>
      <c r="F60" s="18"/>
      <c r="G60" s="18"/>
      <c r="H60" s="18"/>
    </row>
    <row r="61" spans="1:8" s="15" customFormat="1" x14ac:dyDescent="0.2">
      <c r="A61" s="13" t="s">
        <v>29</v>
      </c>
      <c r="B61" s="14" t="s">
        <v>1</v>
      </c>
      <c r="C61" s="14" t="s">
        <v>2</v>
      </c>
      <c r="D61" s="14" t="s">
        <v>3</v>
      </c>
      <c r="E61" s="14" t="s">
        <v>4</v>
      </c>
      <c r="F61" s="14" t="s">
        <v>5</v>
      </c>
      <c r="G61" s="14" t="s">
        <v>6</v>
      </c>
      <c r="H61" s="14" t="s">
        <v>7</v>
      </c>
    </row>
    <row r="62" spans="1:8" s="15" customFormat="1" x14ac:dyDescent="0.2">
      <c r="A62" s="16" t="s">
        <v>36</v>
      </c>
      <c r="B62" s="21">
        <v>1</v>
      </c>
      <c r="C62" s="21">
        <v>1</v>
      </c>
      <c r="D62" s="22">
        <f>B62/SUM(B62:C62)</f>
        <v>0.5</v>
      </c>
      <c r="E62" s="22">
        <f>IF(D62&lt;&gt;0,LOG(D62)/$F$1,0)</f>
        <v>-1</v>
      </c>
      <c r="F62" s="22">
        <f>C62/SUM(B62:C62)</f>
        <v>0.5</v>
      </c>
      <c r="G62" s="22">
        <f>IF(F62&lt;&gt;0,LOG(F62)/$F$1,0)</f>
        <v>-1</v>
      </c>
      <c r="H62" s="22">
        <f>-D62*E62-F62*G62</f>
        <v>1</v>
      </c>
    </row>
    <row r="63" spans="1:8" s="15" customFormat="1" x14ac:dyDescent="0.2">
      <c r="A63" s="16" t="s">
        <v>37</v>
      </c>
      <c r="B63" s="21">
        <v>2</v>
      </c>
      <c r="C63" s="21">
        <v>1</v>
      </c>
      <c r="D63" s="22">
        <f t="shared" ref="D63" si="40">B63/SUM(B63:C63)</f>
        <v>0.66666666666666663</v>
      </c>
      <c r="E63" s="22">
        <f t="shared" ref="E63" si="41">IF(D63&lt;&gt;0,LOG(D63)/$F$1,0)</f>
        <v>-0.5849625007211563</v>
      </c>
      <c r="F63" s="22">
        <f t="shared" ref="F63" si="42">C63/SUM(B63:C63)</f>
        <v>0.33333333333333331</v>
      </c>
      <c r="G63" s="22">
        <f t="shared" ref="G63" si="43">IF(F63&lt;&gt;0,LOG(F63)/$F$1,0)</f>
        <v>-1.5849625007211561</v>
      </c>
      <c r="H63" s="22">
        <f t="shared" ref="H63" si="44">-D63*E63-F63*G63</f>
        <v>0.91829583405448945</v>
      </c>
    </row>
    <row r="64" spans="1:8" s="15" customFormat="1" x14ac:dyDescent="0.2">
      <c r="A64" s="16" t="s">
        <v>19</v>
      </c>
      <c r="B64" s="23"/>
      <c r="C64" s="23"/>
      <c r="D64" s="23"/>
      <c r="E64" s="23"/>
      <c r="F64" s="23"/>
      <c r="G64" s="23"/>
      <c r="H64" s="22">
        <f>(H62*SUM(B62:C62)+H63*SUM(B63:C63))/SUM(B62:C63)</f>
        <v>0.95097750043269369</v>
      </c>
    </row>
    <row r="65" spans="1:8" s="15" customFormat="1" x14ac:dyDescent="0.2">
      <c r="A65" s="16" t="s">
        <v>30</v>
      </c>
      <c r="B65" s="23"/>
      <c r="C65" s="23"/>
      <c r="D65" s="23"/>
      <c r="E65" s="23"/>
      <c r="F65" s="23"/>
      <c r="G65" s="23"/>
      <c r="H65" s="24">
        <f>H29-H64</f>
        <v>1.9973094021975002E-2</v>
      </c>
    </row>
    <row r="66" spans="1:8" s="15" customFormat="1" x14ac:dyDescent="0.2">
      <c r="A66" s="17"/>
      <c r="B66" s="18"/>
      <c r="C66" s="18"/>
      <c r="D66" s="18"/>
      <c r="E66" s="18"/>
      <c r="F66" s="18"/>
      <c r="G66" s="18"/>
      <c r="H66" s="18"/>
    </row>
    <row r="67" spans="1:8" s="15" customFormat="1" x14ac:dyDescent="0.2">
      <c r="A67" s="13" t="s">
        <v>31</v>
      </c>
      <c r="B67" s="19" t="s">
        <v>1</v>
      </c>
      <c r="C67" s="14" t="s">
        <v>2</v>
      </c>
      <c r="D67" s="14" t="s">
        <v>3</v>
      </c>
      <c r="E67" s="14" t="s">
        <v>4</v>
      </c>
      <c r="F67" s="14" t="s">
        <v>5</v>
      </c>
      <c r="G67" s="20" t="s">
        <v>6</v>
      </c>
      <c r="H67" s="14" t="s">
        <v>7</v>
      </c>
    </row>
    <row r="68" spans="1:8" s="15" customFormat="1" x14ac:dyDescent="0.2">
      <c r="A68" s="16" t="s">
        <v>38</v>
      </c>
      <c r="B68" s="25">
        <v>3</v>
      </c>
      <c r="C68" s="21">
        <v>0</v>
      </c>
      <c r="D68" s="22">
        <f>B68/SUM(B68:C68)</f>
        <v>1</v>
      </c>
      <c r="E68" s="22">
        <f>IF(D68&lt;&gt;0,LOG(D68)/$F$1,0)</f>
        <v>0</v>
      </c>
      <c r="F68" s="22">
        <f>C68/SUM(B68:C68)</f>
        <v>0</v>
      </c>
      <c r="G68" s="26">
        <f>IF(F68&lt;&gt;0,LOG(F68)/$F$1,0)</f>
        <v>0</v>
      </c>
      <c r="H68" s="22">
        <f>-D68*E68-F68*G68</f>
        <v>0</v>
      </c>
    </row>
    <row r="69" spans="1:8" s="15" customFormat="1" x14ac:dyDescent="0.2">
      <c r="A69" s="16" t="s">
        <v>39</v>
      </c>
      <c r="B69" s="25">
        <v>0</v>
      </c>
      <c r="C69" s="21">
        <v>2</v>
      </c>
      <c r="D69" s="22">
        <f t="shared" ref="D69" si="45">B69/SUM(B69:C69)</f>
        <v>0</v>
      </c>
      <c r="E69" s="22">
        <f t="shared" ref="E69" si="46">IF(D69&lt;&gt;0,LOG(D69)/$F$1,0)</f>
        <v>0</v>
      </c>
      <c r="F69" s="22">
        <f t="shared" ref="F69" si="47">C69/SUM(B69:C69)</f>
        <v>1</v>
      </c>
      <c r="G69" s="26">
        <f t="shared" ref="G69" si="48">IF(F69&lt;&gt;0,LOG(F69)/$F$1,0)</f>
        <v>0</v>
      </c>
      <c r="H69" s="22">
        <f t="shared" ref="H69" si="49">-D69*E69-F69*G69</f>
        <v>0</v>
      </c>
    </row>
    <row r="70" spans="1:8" s="15" customFormat="1" x14ac:dyDescent="0.2">
      <c r="A70" s="16" t="s">
        <v>18</v>
      </c>
      <c r="B70" s="23"/>
      <c r="C70" s="23"/>
      <c r="D70" s="23"/>
      <c r="E70" s="23"/>
      <c r="F70" s="23"/>
      <c r="G70" s="23"/>
      <c r="H70" s="22">
        <f>(H68*SUM(B68:C68)+H69*SUM(B69:C69))/SUM(B68:C69)</f>
        <v>0</v>
      </c>
    </row>
    <row r="71" spans="1:8" s="15" customFormat="1" x14ac:dyDescent="0.2">
      <c r="A71" s="16" t="s">
        <v>32</v>
      </c>
      <c r="B71" s="23"/>
      <c r="C71" s="23"/>
      <c r="D71" s="23"/>
      <c r="E71" s="23"/>
      <c r="F71" s="23"/>
      <c r="G71" s="23"/>
      <c r="H71" s="24">
        <f>H29-H70</f>
        <v>0.97095059445466869</v>
      </c>
    </row>
  </sheetData>
  <pageMargins left="0.75" right="0.75" top="1" bottom="1" header="0.5" footer="0.5"/>
  <pageSetup paperSize="9" orientation="portrait" horizontalDpi="4294967292" verticalDpi="4294967292"/>
  <ignoredErrors>
    <ignoredError sqref="F4:F10 F11:F17 F18 F24 F19:F23 F25:F29 F56:F57 F68:F69 F60:F63 F35:F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DTree Calcs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Betts</dc:creator>
  <cp:lastModifiedBy>John Betts</cp:lastModifiedBy>
  <dcterms:created xsi:type="dcterms:W3CDTF">2015-08-29T05:51:20Z</dcterms:created>
  <dcterms:modified xsi:type="dcterms:W3CDTF">2021-04-20T05:06:42Z</dcterms:modified>
</cp:coreProperties>
</file>