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4380" yWindow="6320" windowWidth="26580" windowHeight="20020" tabRatio="500" activeTab="2"/>
  </bookViews>
  <sheets>
    <sheet name="larceny" sheetId="1" r:id="rId1"/>
    <sheet name="guile" sheetId="2" r:id="rId2"/>
    <sheet name="configura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I26" i="2"/>
  <c r="C26" i="2"/>
  <c r="D26" i="2"/>
  <c r="E26" i="2"/>
  <c r="F26" i="2"/>
  <c r="H26" i="2"/>
  <c r="G26" i="2"/>
  <c r="C12" i="2"/>
  <c r="D12" i="2"/>
  <c r="E12" i="2"/>
  <c r="F12" i="2"/>
  <c r="I25" i="2"/>
  <c r="C25" i="2"/>
  <c r="D25" i="2"/>
  <c r="E25" i="2"/>
  <c r="F25" i="2"/>
  <c r="H25" i="2"/>
  <c r="G25" i="2"/>
  <c r="C11" i="2"/>
  <c r="D11" i="2"/>
  <c r="E11" i="2"/>
  <c r="F11" i="2"/>
  <c r="I24" i="2"/>
  <c r="C24" i="2"/>
  <c r="D24" i="2"/>
  <c r="E24" i="2"/>
  <c r="F24" i="2"/>
  <c r="H24" i="2"/>
  <c r="G24" i="2"/>
  <c r="C10" i="2"/>
  <c r="D10" i="2"/>
  <c r="E10" i="2"/>
  <c r="F10" i="2"/>
  <c r="I23" i="2"/>
  <c r="C23" i="2"/>
  <c r="D23" i="2"/>
  <c r="E23" i="2"/>
  <c r="F23" i="2"/>
  <c r="H23" i="2"/>
  <c r="G23" i="2"/>
  <c r="C9" i="2"/>
  <c r="D9" i="2"/>
  <c r="E9" i="2"/>
  <c r="F9" i="2"/>
  <c r="I22" i="2"/>
  <c r="C22" i="2"/>
  <c r="D22" i="2"/>
  <c r="E22" i="2"/>
  <c r="F22" i="2"/>
  <c r="H22" i="2"/>
  <c r="G22" i="2"/>
  <c r="C13" i="2"/>
  <c r="D13" i="2"/>
  <c r="E13" i="2"/>
  <c r="F13" i="2"/>
  <c r="I20" i="2"/>
  <c r="C20" i="2"/>
  <c r="D20" i="2"/>
  <c r="E20" i="2"/>
  <c r="F20" i="2"/>
  <c r="H20" i="2"/>
  <c r="G20" i="2"/>
  <c r="I19" i="2"/>
  <c r="C19" i="2"/>
  <c r="D19" i="2"/>
  <c r="E19" i="2"/>
  <c r="F19" i="2"/>
  <c r="H19" i="2"/>
  <c r="G19" i="2"/>
  <c r="I18" i="2"/>
  <c r="C18" i="2"/>
  <c r="D18" i="2"/>
  <c r="E18" i="2"/>
  <c r="F18" i="2"/>
  <c r="H18" i="2"/>
  <c r="G18" i="2"/>
  <c r="I17" i="2"/>
  <c r="C17" i="2"/>
  <c r="D17" i="2"/>
  <c r="E17" i="2"/>
  <c r="F17" i="2"/>
  <c r="H17" i="2"/>
  <c r="G17" i="2"/>
  <c r="I16" i="2"/>
  <c r="C16" i="2"/>
  <c r="D16" i="2"/>
  <c r="E16" i="2"/>
  <c r="F16" i="2"/>
  <c r="H16" i="2"/>
  <c r="G16" i="2"/>
  <c r="C14" i="1"/>
  <c r="D14" i="1"/>
  <c r="E14" i="1"/>
  <c r="F14" i="1"/>
  <c r="I26" i="1"/>
  <c r="C12" i="1"/>
  <c r="D12" i="1"/>
  <c r="E12" i="1"/>
  <c r="F12" i="1"/>
  <c r="I25" i="1"/>
  <c r="C11" i="1"/>
  <c r="D11" i="1"/>
  <c r="E11" i="1"/>
  <c r="F11" i="1"/>
  <c r="I24" i="1"/>
  <c r="C10" i="1"/>
  <c r="D10" i="1"/>
  <c r="E10" i="1"/>
  <c r="F10" i="1"/>
  <c r="I23" i="1"/>
  <c r="C9" i="1"/>
  <c r="D9" i="1"/>
  <c r="E9" i="1"/>
  <c r="F9" i="1"/>
  <c r="I22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H26" i="1"/>
  <c r="G26" i="1"/>
  <c r="H25" i="1"/>
  <c r="G25" i="1"/>
  <c r="H24" i="1"/>
  <c r="G24" i="1"/>
  <c r="H23" i="1"/>
  <c r="G23" i="1"/>
  <c r="H22" i="1"/>
  <c r="G22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E13" i="1"/>
  <c r="D13" i="1"/>
  <c r="F13" i="1"/>
  <c r="C13" i="1"/>
  <c r="I20" i="1"/>
  <c r="I19" i="1"/>
  <c r="I18" i="1"/>
  <c r="I17" i="1"/>
  <c r="I16" i="1"/>
  <c r="E20" i="1"/>
  <c r="D20" i="1"/>
  <c r="F20" i="1"/>
  <c r="C20" i="1"/>
  <c r="H20" i="1"/>
  <c r="H19" i="1"/>
  <c r="H18" i="1"/>
  <c r="H17" i="1"/>
  <c r="H16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<sst xmlns="http://schemas.openxmlformats.org/spreadsheetml/2006/main" count="102" uniqueCount="32">
  <si>
    <t>3_1</t>
  </si>
  <si>
    <t>3_2</t>
  </si>
  <si>
    <t>activity diagram parsing</t>
  </si>
  <si>
    <t>activity diagram well-formedness</t>
  </si>
  <si>
    <t>Petri net generation</t>
  </si>
  <si>
    <t>Petri net well-formedness</t>
  </si>
  <si>
    <t>lowest</t>
  </si>
  <si>
    <t>highest</t>
  </si>
  <si>
    <t>average</t>
  </si>
  <si>
    <t>total</t>
  </si>
  <si>
    <t>test cases</t>
  </si>
  <si>
    <t>input values</t>
  </si>
  <si>
    <t>Petri net execution (no enabled passes)</t>
  </si>
  <si>
    <t>Petri net execution (use enabled passes)</t>
  </si>
  <si>
    <t>percentage (no enabled passes)</t>
  </si>
  <si>
    <t>percentage (use enabled passes)</t>
  </si>
  <si>
    <t>mode 5</t>
  </si>
  <si>
    <t>mode 6</t>
  </si>
  <si>
    <t>input</t>
  </si>
  <si>
    <t>mode 1-4</t>
  </si>
  <si>
    <t>computed</t>
  </si>
  <si>
    <t>Version:</t>
  </si>
  <si>
    <t>GNU Guile 2.0.11</t>
  </si>
  <si>
    <t>0.98 "General Ripper"</t>
  </si>
  <si>
    <t>MacBook Air (Mid 2011)</t>
  </si>
  <si>
    <t>1.7 GHz Intel Core i5</t>
  </si>
  <si>
    <t>4 GB @ 1333 MHz DDR3</t>
  </si>
  <si>
    <t>CPU:</t>
  </si>
  <si>
    <t>RAM:</t>
  </si>
  <si>
    <t>OS:</t>
  </si>
  <si>
    <t>Notebook:</t>
  </si>
  <si>
    <t>Mac OS 10.10.4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</si>
</sst>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8000"/>
      <name val="Calibri"/>
      <scheme val="minor"/>
    </font>
    <font>
      <sz val="12"/>
      <color rgb="FF3366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baseColWidth="10" defaultRowHeight="15" x14ac:dyDescent="0"/>
  <cols>
    <col min="1" max="1" width="16.6640625" customWidth="1"/>
    <col min="2" max="2" width="34" customWidth="1"/>
  </cols>
  <sheetData>
    <row r="1" spans="1:10">
      <c r="C1" s="18" t="s">
        <v>10</v>
      </c>
      <c r="D1" s="18"/>
      <c r="E1" s="18"/>
      <c r="F1" s="18"/>
    </row>
    <row r="2" spans="1:10">
      <c r="B2" s="1" t="s">
        <v>9</v>
      </c>
      <c r="C2" s="1">
        <v>1</v>
      </c>
      <c r="D2" s="4">
        <v>2</v>
      </c>
      <c r="E2" s="4" t="s">
        <v>0</v>
      </c>
      <c r="F2" s="4" t="s">
        <v>1</v>
      </c>
    </row>
    <row r="3" spans="1:10">
      <c r="A3" s="17" t="s">
        <v>19</v>
      </c>
      <c r="B3" s="5" t="s">
        <v>2</v>
      </c>
      <c r="C3" s="6">
        <v>831</v>
      </c>
      <c r="D3" s="6">
        <v>871</v>
      </c>
      <c r="E3" s="6">
        <v>875</v>
      </c>
      <c r="F3" s="6">
        <v>718</v>
      </c>
      <c r="J3" s="15" t="s">
        <v>18</v>
      </c>
    </row>
    <row r="4" spans="1:10">
      <c r="A4" s="17"/>
      <c r="B4" s="5" t="s">
        <v>3</v>
      </c>
      <c r="C4" s="6">
        <v>926</v>
      </c>
      <c r="D4" s="6">
        <v>1017</v>
      </c>
      <c r="E4" s="6">
        <v>1079</v>
      </c>
      <c r="F4" s="6">
        <v>739</v>
      </c>
      <c r="J4" s="15"/>
    </row>
    <row r="5" spans="1:10">
      <c r="A5" s="17"/>
      <c r="B5" s="5" t="s">
        <v>4</v>
      </c>
      <c r="C5" s="6">
        <v>1042</v>
      </c>
      <c r="D5" s="6">
        <v>1061</v>
      </c>
      <c r="E5" s="6">
        <v>1196</v>
      </c>
      <c r="F5" s="6">
        <v>741</v>
      </c>
      <c r="J5" s="15"/>
    </row>
    <row r="6" spans="1:10">
      <c r="A6" s="17"/>
      <c r="B6" s="5" t="s">
        <v>5</v>
      </c>
      <c r="C6" s="6">
        <v>1220</v>
      </c>
      <c r="D6" s="6">
        <v>1230</v>
      </c>
      <c r="E6" s="6">
        <v>1466</v>
      </c>
      <c r="F6" s="6">
        <v>746</v>
      </c>
      <c r="J6" s="15"/>
    </row>
    <row r="7" spans="1:10">
      <c r="A7" s="13" t="s">
        <v>16</v>
      </c>
      <c r="B7" s="5" t="s">
        <v>12</v>
      </c>
      <c r="C7" s="6">
        <v>2026</v>
      </c>
      <c r="D7" s="6">
        <v>1776</v>
      </c>
      <c r="E7" s="6">
        <v>1912</v>
      </c>
      <c r="F7" s="6">
        <v>831</v>
      </c>
      <c r="J7" s="15"/>
    </row>
    <row r="8" spans="1:10" ht="16" thickBot="1">
      <c r="A8" s="14" t="s">
        <v>17</v>
      </c>
      <c r="B8" s="10" t="s">
        <v>13</v>
      </c>
      <c r="C8" s="11">
        <v>2618</v>
      </c>
      <c r="D8" s="11">
        <v>1344</v>
      </c>
      <c r="E8" s="11">
        <v>1572</v>
      </c>
      <c r="F8" s="11">
        <v>836</v>
      </c>
      <c r="G8" s="12"/>
      <c r="H8" s="12"/>
      <c r="I8" s="12"/>
      <c r="J8" s="15"/>
    </row>
    <row r="9" spans="1:10" ht="16" thickTop="1">
      <c r="A9" s="17" t="s">
        <v>19</v>
      </c>
      <c r="B9" s="5" t="s">
        <v>2</v>
      </c>
      <c r="C9" s="3">
        <f>C3</f>
        <v>831</v>
      </c>
      <c r="D9" s="3">
        <f>D3</f>
        <v>871</v>
      </c>
      <c r="E9" s="3">
        <f>E3</f>
        <v>875</v>
      </c>
      <c r="F9" s="3">
        <f>F3</f>
        <v>718</v>
      </c>
      <c r="J9" s="16" t="s">
        <v>20</v>
      </c>
    </row>
    <row r="10" spans="1:10">
      <c r="A10" s="17"/>
      <c r="B10" s="5" t="s">
        <v>3</v>
      </c>
      <c r="C10" s="3">
        <f t="shared" ref="C10:F13" si="0">C4-C3</f>
        <v>95</v>
      </c>
      <c r="D10" s="3">
        <f t="shared" si="0"/>
        <v>146</v>
      </c>
      <c r="E10" s="3">
        <f t="shared" si="0"/>
        <v>204</v>
      </c>
      <c r="F10" s="3">
        <f t="shared" si="0"/>
        <v>21</v>
      </c>
      <c r="J10" s="16"/>
    </row>
    <row r="11" spans="1:10">
      <c r="A11" s="17"/>
      <c r="B11" s="5" t="s">
        <v>4</v>
      </c>
      <c r="C11" s="3">
        <f t="shared" si="0"/>
        <v>116</v>
      </c>
      <c r="D11" s="3">
        <f t="shared" si="0"/>
        <v>44</v>
      </c>
      <c r="E11" s="3">
        <f t="shared" si="0"/>
        <v>117</v>
      </c>
      <c r="F11" s="3">
        <f t="shared" si="0"/>
        <v>2</v>
      </c>
      <c r="J11" s="16"/>
    </row>
    <row r="12" spans="1:10">
      <c r="A12" s="17"/>
      <c r="B12" s="5" t="s">
        <v>5</v>
      </c>
      <c r="C12" s="3">
        <f t="shared" si="0"/>
        <v>178</v>
      </c>
      <c r="D12" s="3">
        <f t="shared" si="0"/>
        <v>169</v>
      </c>
      <c r="E12" s="3">
        <f t="shared" si="0"/>
        <v>270</v>
      </c>
      <c r="F12" s="3">
        <f t="shared" si="0"/>
        <v>5</v>
      </c>
      <c r="J12" s="16"/>
    </row>
    <row r="13" spans="1:10">
      <c r="A13" s="7" t="s">
        <v>16</v>
      </c>
      <c r="B13" s="5" t="s">
        <v>12</v>
      </c>
      <c r="C13" s="3">
        <f t="shared" si="0"/>
        <v>806</v>
      </c>
      <c r="D13" s="3">
        <f t="shared" si="0"/>
        <v>546</v>
      </c>
      <c r="E13" s="3">
        <f t="shared" si="0"/>
        <v>446</v>
      </c>
      <c r="F13" s="3">
        <f t="shared" si="0"/>
        <v>85</v>
      </c>
      <c r="J13" s="16"/>
    </row>
    <row r="14" spans="1:10">
      <c r="A14" s="7" t="s">
        <v>17</v>
      </c>
      <c r="B14" s="5" t="s">
        <v>13</v>
      </c>
      <c r="C14" s="3">
        <f>C8-C6</f>
        <v>1398</v>
      </c>
      <c r="D14" s="3">
        <f>D8-D6</f>
        <v>114</v>
      </c>
      <c r="E14" s="3">
        <f>E8-E6</f>
        <v>106</v>
      </c>
      <c r="F14" s="3">
        <f>F8-F6</f>
        <v>90</v>
      </c>
      <c r="J14" s="16"/>
    </row>
    <row r="15" spans="1:10">
      <c r="A15" s="17" t="s">
        <v>16</v>
      </c>
      <c r="B15" s="2" t="s">
        <v>14</v>
      </c>
      <c r="G15" s="1" t="s">
        <v>6</v>
      </c>
      <c r="H15" s="1" t="s">
        <v>7</v>
      </c>
      <c r="I15" s="1" t="s">
        <v>8</v>
      </c>
      <c r="J15" s="16"/>
    </row>
    <row r="16" spans="1:10">
      <c r="A16" s="17"/>
      <c r="B16" s="5" t="s">
        <v>2</v>
      </c>
      <c r="C16" s="3">
        <f>C9/C7</f>
        <v>0.41016781836130306</v>
      </c>
      <c r="D16" s="3">
        <f>D9/D7</f>
        <v>0.49042792792792794</v>
      </c>
      <c r="E16" s="3">
        <f>E9/E7</f>
        <v>0.45763598326359833</v>
      </c>
      <c r="F16" s="3">
        <f>F9/F7</f>
        <v>0.86401925391095069</v>
      </c>
      <c r="G16" s="3">
        <f>MIN(C16:F16)</f>
        <v>0.41016781836130306</v>
      </c>
      <c r="H16" s="3">
        <f>MAX(C16:F16)</f>
        <v>0.86401925391095069</v>
      </c>
      <c r="I16" s="3">
        <f>SUM(C9:F9)/SUM(C7:F7)</f>
        <v>0.50343773873185638</v>
      </c>
      <c r="J16" s="16"/>
    </row>
    <row r="17" spans="1:10">
      <c r="A17" s="17"/>
      <c r="B17" s="5" t="s">
        <v>3</v>
      </c>
      <c r="C17" s="3">
        <f>C10/C7</f>
        <v>4.6890424481737414E-2</v>
      </c>
      <c r="D17" s="3">
        <f>D10/D7</f>
        <v>8.2207207207207214E-2</v>
      </c>
      <c r="E17" s="3">
        <f>E10/E7</f>
        <v>0.10669456066945607</v>
      </c>
      <c r="F17" s="3">
        <f>F10/F7</f>
        <v>2.5270758122743681E-2</v>
      </c>
      <c r="G17" s="3">
        <f>MIN(C17:F17)</f>
        <v>2.5270758122743681E-2</v>
      </c>
      <c r="H17" s="3">
        <f>MAX(C17:F17)</f>
        <v>0.10669456066945607</v>
      </c>
      <c r="I17" s="3">
        <f>SUM(C10:F10)/SUM(C7:F7)</f>
        <v>7.1199388846447664E-2</v>
      </c>
      <c r="J17" s="16"/>
    </row>
    <row r="18" spans="1:10">
      <c r="A18" s="17"/>
      <c r="B18" s="5" t="s">
        <v>4</v>
      </c>
      <c r="C18" s="3">
        <f>C11/C7</f>
        <v>5.725567620927937E-2</v>
      </c>
      <c r="D18" s="3">
        <f>D11/D7</f>
        <v>2.4774774774774775E-2</v>
      </c>
      <c r="E18" s="3">
        <f>E11/E7</f>
        <v>6.1192468619246862E-2</v>
      </c>
      <c r="F18" s="3">
        <f>F11/F7</f>
        <v>2.4067388688327317E-3</v>
      </c>
      <c r="G18" s="3">
        <f>MIN(C18:F18)</f>
        <v>2.4067388688327317E-3</v>
      </c>
      <c r="H18" s="3">
        <f>MAX(C18:F18)</f>
        <v>6.1192468619246862E-2</v>
      </c>
      <c r="I18" s="3">
        <f>SUM(C11:F11)/SUM(C7:F7)</f>
        <v>4.2627960275019097E-2</v>
      </c>
      <c r="J18" s="16"/>
    </row>
    <row r="19" spans="1:10">
      <c r="A19" s="17"/>
      <c r="B19" s="5" t="s">
        <v>5</v>
      </c>
      <c r="C19" s="3">
        <f>C12/C7</f>
        <v>8.7857847976307996E-2</v>
      </c>
      <c r="D19" s="3">
        <f>D12/D7</f>
        <v>9.5157657657657657E-2</v>
      </c>
      <c r="E19" s="3">
        <f>E12/E7</f>
        <v>0.14121338912133891</v>
      </c>
      <c r="F19" s="3">
        <f>F12/F7</f>
        <v>6.0168471720818293E-3</v>
      </c>
      <c r="G19" s="3">
        <f>MIN(C19:F19)</f>
        <v>6.0168471720818293E-3</v>
      </c>
      <c r="H19" s="3">
        <f>MAX(C19:F19)</f>
        <v>0.14121338912133891</v>
      </c>
      <c r="I19" s="3">
        <f>SUM(C12:F12)/SUM(C7:F7)</f>
        <v>9.5034377387318569E-2</v>
      </c>
      <c r="J19" s="16"/>
    </row>
    <row r="20" spans="1:10">
      <c r="A20" s="17"/>
      <c r="B20" s="5" t="s">
        <v>12</v>
      </c>
      <c r="C20" s="3">
        <f>C13/C7</f>
        <v>0.39782823297137215</v>
      </c>
      <c r="D20" s="3">
        <f>D13/D7</f>
        <v>0.30743243243243246</v>
      </c>
      <c r="E20" s="3">
        <f>E13/E7</f>
        <v>0.23326359832635984</v>
      </c>
      <c r="F20" s="3">
        <f>F13/F7</f>
        <v>0.1022864019253911</v>
      </c>
      <c r="G20" s="3">
        <f>MIN(C20:F20)</f>
        <v>0.1022864019253911</v>
      </c>
      <c r="H20" s="3">
        <f>MAX(C20:F20)</f>
        <v>0.39782823297137215</v>
      </c>
      <c r="I20" s="3">
        <f>SUM(C13:F13)/SUM(C7:F7)</f>
        <v>0.28770053475935831</v>
      </c>
      <c r="J20" s="16"/>
    </row>
    <row r="21" spans="1:10">
      <c r="A21" s="17" t="s">
        <v>17</v>
      </c>
      <c r="B21" s="2" t="s">
        <v>15</v>
      </c>
      <c r="G21" s="1" t="s">
        <v>6</v>
      </c>
      <c r="H21" s="1" t="s">
        <v>7</v>
      </c>
      <c r="I21" s="1" t="s">
        <v>8</v>
      </c>
      <c r="J21" s="16"/>
    </row>
    <row r="22" spans="1:10">
      <c r="A22" s="17"/>
      <c r="B22" s="5" t="s">
        <v>2</v>
      </c>
      <c r="C22" s="3">
        <f>C9/C8</f>
        <v>0.31741787624140566</v>
      </c>
      <c r="D22" s="3">
        <f>D9/D8</f>
        <v>0.64806547619047616</v>
      </c>
      <c r="E22" s="3">
        <f>E9/E8</f>
        <v>0.55661577608142498</v>
      </c>
      <c r="F22" s="3">
        <f>F9/F8</f>
        <v>0.85885167464114831</v>
      </c>
      <c r="G22" s="3">
        <f>MIN(C22:F22)</f>
        <v>0.31741787624140566</v>
      </c>
      <c r="H22" s="3">
        <f>MAX(C22:F22)</f>
        <v>0.85885167464114831</v>
      </c>
      <c r="I22" s="3">
        <f>SUM(C9:F9)/SUM(C8:F8)</f>
        <v>0.51726844583987441</v>
      </c>
      <c r="J22" s="16"/>
    </row>
    <row r="23" spans="1:10">
      <c r="A23" s="17"/>
      <c r="B23" s="5" t="s">
        <v>3</v>
      </c>
      <c r="C23" s="3">
        <f>C10/C8</f>
        <v>3.6287242169595113E-2</v>
      </c>
      <c r="D23" s="3">
        <f>D10/D8</f>
        <v>0.10863095238095238</v>
      </c>
      <c r="E23" s="3">
        <f>E10/E8</f>
        <v>0.12977099236641221</v>
      </c>
      <c r="F23" s="3">
        <f>F10/F8</f>
        <v>2.5119617224880382E-2</v>
      </c>
      <c r="G23" s="3">
        <f>MIN(C23:F23)</f>
        <v>2.5119617224880382E-2</v>
      </c>
      <c r="H23" s="3">
        <f>MAX(C23:F23)</f>
        <v>0.12977099236641221</v>
      </c>
      <c r="I23" s="3">
        <f>SUM(C10:F10)/SUM(C8:F8)</f>
        <v>7.3155416012558871E-2</v>
      </c>
      <c r="J23" s="16"/>
    </row>
    <row r="24" spans="1:10">
      <c r="A24" s="17"/>
      <c r="B24" s="5" t="s">
        <v>4</v>
      </c>
      <c r="C24" s="3">
        <f>C11/C8</f>
        <v>4.4308632543926661E-2</v>
      </c>
      <c r="D24" s="3">
        <f>D11/D8</f>
        <v>3.273809523809524E-2</v>
      </c>
      <c r="E24" s="3">
        <f>E11/E8</f>
        <v>7.4427480916030533E-2</v>
      </c>
      <c r="F24" s="3">
        <f>F11/F8</f>
        <v>2.3923444976076554E-3</v>
      </c>
      <c r="G24" s="3">
        <f>MIN(C24:F24)</f>
        <v>2.3923444976076554E-3</v>
      </c>
      <c r="H24" s="3">
        <f>MAX(C24:F24)</f>
        <v>7.4427480916030533E-2</v>
      </c>
      <c r="I24" s="3">
        <f>SUM(C11:F11)/SUM(C8:F8)</f>
        <v>4.3799058084772372E-2</v>
      </c>
      <c r="J24" s="16"/>
    </row>
    <row r="25" spans="1:10">
      <c r="A25" s="17"/>
      <c r="B25" s="5" t="s">
        <v>5</v>
      </c>
      <c r="C25" s="3">
        <f>C12/C8</f>
        <v>6.7990832696715048E-2</v>
      </c>
      <c r="D25" s="3">
        <f>D12/D8</f>
        <v>0.12574404761904762</v>
      </c>
      <c r="E25" s="3">
        <f>E12/E8</f>
        <v>0.1717557251908397</v>
      </c>
      <c r="F25" s="3">
        <f>F12/F8</f>
        <v>5.9808612440191387E-3</v>
      </c>
      <c r="G25" s="3">
        <f>MIN(C25:F25)</f>
        <v>5.9808612440191387E-3</v>
      </c>
      <c r="H25" s="3">
        <f>MAX(C25:F25)</f>
        <v>0.1717557251908397</v>
      </c>
      <c r="I25" s="3">
        <f>SUM(C12:F12)/SUM(C8:F8)</f>
        <v>9.7645211930926221E-2</v>
      </c>
      <c r="J25" s="16"/>
    </row>
    <row r="26" spans="1:10">
      <c r="A26" s="17"/>
      <c r="B26" s="5" t="s">
        <v>13</v>
      </c>
      <c r="C26" s="3">
        <f>C14/C8</f>
        <v>0.53399541634835757</v>
      </c>
      <c r="D26" s="3">
        <f>D14/D8</f>
        <v>8.4821428571428575E-2</v>
      </c>
      <c r="E26" s="3">
        <f>E14/E8</f>
        <v>6.7430025445292627E-2</v>
      </c>
      <c r="F26" s="3">
        <f>F14/F8</f>
        <v>0.1076555023923445</v>
      </c>
      <c r="G26" s="3">
        <f>MIN(C26:F26)</f>
        <v>6.7430025445292627E-2</v>
      </c>
      <c r="H26" s="3">
        <f>MAX(C26:F26)</f>
        <v>0.53399541634835757</v>
      </c>
      <c r="I26" s="3">
        <f>SUM(C14:F14)/SUM(C8:F8)</f>
        <v>0.26813186813186812</v>
      </c>
      <c r="J26" s="16"/>
    </row>
    <row r="28" spans="1:10">
      <c r="A28" s="4" t="s">
        <v>21</v>
      </c>
      <c r="B28" s="19" t="s">
        <v>23</v>
      </c>
    </row>
    <row r="32" spans="1:10">
      <c r="B32" s="2"/>
    </row>
    <row r="50" spans="2:2">
      <c r="B50" s="9" t="s">
        <v>11</v>
      </c>
    </row>
    <row r="51" spans="2:2">
      <c r="B51" s="9"/>
    </row>
  </sheetData>
  <mergeCells count="7">
    <mergeCell ref="J3:J8"/>
    <mergeCell ref="J9:J26"/>
    <mergeCell ref="A3:A6"/>
    <mergeCell ref="C1:F1"/>
    <mergeCell ref="A15:A20"/>
    <mergeCell ref="A21:A26"/>
    <mergeCell ref="A9:A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baseColWidth="10" defaultRowHeight="15" x14ac:dyDescent="0"/>
  <cols>
    <col min="1" max="1" width="16.6640625" customWidth="1"/>
    <col min="2" max="2" width="34" customWidth="1"/>
  </cols>
  <sheetData>
    <row r="1" spans="1:10">
      <c r="C1" s="18" t="s">
        <v>10</v>
      </c>
      <c r="D1" s="18"/>
      <c r="E1" s="18"/>
      <c r="F1" s="18"/>
    </row>
    <row r="2" spans="1:10">
      <c r="B2" s="1" t="s">
        <v>9</v>
      </c>
      <c r="C2" s="1">
        <v>1</v>
      </c>
      <c r="D2" s="4">
        <v>2</v>
      </c>
      <c r="E2" s="4" t="s">
        <v>0</v>
      </c>
      <c r="F2" s="4" t="s">
        <v>1</v>
      </c>
    </row>
    <row r="3" spans="1:10">
      <c r="A3" s="17" t="s">
        <v>19</v>
      </c>
      <c r="B3" s="5" t="s">
        <v>2</v>
      </c>
      <c r="C3" s="6">
        <v>1034</v>
      </c>
      <c r="D3" s="6">
        <v>1125</v>
      </c>
      <c r="E3" s="6">
        <v>1455</v>
      </c>
      <c r="F3" s="6">
        <v>117</v>
      </c>
      <c r="J3" s="15" t="s">
        <v>18</v>
      </c>
    </row>
    <row r="4" spans="1:10">
      <c r="A4" s="17"/>
      <c r="B4" s="5" t="s">
        <v>3</v>
      </c>
      <c r="C4" s="6">
        <v>1450</v>
      </c>
      <c r="D4" s="6">
        <v>1548</v>
      </c>
      <c r="E4" s="6">
        <v>2300</v>
      </c>
      <c r="F4" s="6">
        <v>130</v>
      </c>
      <c r="J4" s="15"/>
    </row>
    <row r="5" spans="1:10">
      <c r="A5" s="17"/>
      <c r="B5" s="5" t="s">
        <v>4</v>
      </c>
      <c r="C5" s="6">
        <v>1905</v>
      </c>
      <c r="D5" s="6">
        <v>2002</v>
      </c>
      <c r="E5" s="6">
        <v>3078</v>
      </c>
      <c r="F5" s="6">
        <v>141</v>
      </c>
      <c r="J5" s="15"/>
    </row>
    <row r="6" spans="1:10">
      <c r="A6" s="17"/>
      <c r="B6" s="5" t="s">
        <v>5</v>
      </c>
      <c r="C6" s="6">
        <v>2971</v>
      </c>
      <c r="D6" s="6">
        <v>2879</v>
      </c>
      <c r="E6" s="6">
        <v>3995</v>
      </c>
      <c r="F6" s="6">
        <v>152</v>
      </c>
      <c r="J6" s="15"/>
    </row>
    <row r="7" spans="1:10">
      <c r="A7" s="13" t="s">
        <v>16</v>
      </c>
      <c r="B7" s="5" t="s">
        <v>12</v>
      </c>
      <c r="C7" s="6">
        <v>6935</v>
      </c>
      <c r="D7" s="6">
        <v>6147</v>
      </c>
      <c r="E7" s="6">
        <v>7124</v>
      </c>
      <c r="F7" s="6">
        <v>590</v>
      </c>
      <c r="J7" s="15"/>
    </row>
    <row r="8" spans="1:10" ht="16" thickBot="1">
      <c r="A8" s="14" t="s">
        <v>17</v>
      </c>
      <c r="B8" s="10" t="s">
        <v>13</v>
      </c>
      <c r="C8" s="11">
        <v>10422</v>
      </c>
      <c r="D8" s="11">
        <v>3508</v>
      </c>
      <c r="E8" s="11">
        <v>4630</v>
      </c>
      <c r="F8" s="11">
        <v>699</v>
      </c>
      <c r="G8" s="12"/>
      <c r="H8" s="12"/>
      <c r="I8" s="12"/>
      <c r="J8" s="15"/>
    </row>
    <row r="9" spans="1:10" ht="16" thickTop="1">
      <c r="A9" s="17" t="s">
        <v>19</v>
      </c>
      <c r="B9" s="5" t="s">
        <v>2</v>
      </c>
      <c r="C9" s="3">
        <f>C3</f>
        <v>1034</v>
      </c>
      <c r="D9" s="3">
        <f>D3</f>
        <v>1125</v>
      </c>
      <c r="E9" s="3">
        <f>E3</f>
        <v>1455</v>
      </c>
      <c r="F9" s="3">
        <f>F3</f>
        <v>117</v>
      </c>
      <c r="J9" s="16" t="s">
        <v>20</v>
      </c>
    </row>
    <row r="10" spans="1:10">
      <c r="A10" s="17"/>
      <c r="B10" s="5" t="s">
        <v>3</v>
      </c>
      <c r="C10" s="3">
        <f t="shared" ref="C10:F13" si="0">C4-C3</f>
        <v>416</v>
      </c>
      <c r="D10" s="3">
        <f t="shared" si="0"/>
        <v>423</v>
      </c>
      <c r="E10" s="3">
        <f t="shared" si="0"/>
        <v>845</v>
      </c>
      <c r="F10" s="3">
        <f t="shared" si="0"/>
        <v>13</v>
      </c>
      <c r="J10" s="16"/>
    </row>
    <row r="11" spans="1:10">
      <c r="A11" s="17"/>
      <c r="B11" s="5" t="s">
        <v>4</v>
      </c>
      <c r="C11" s="3">
        <f t="shared" si="0"/>
        <v>455</v>
      </c>
      <c r="D11" s="3">
        <f t="shared" si="0"/>
        <v>454</v>
      </c>
      <c r="E11" s="3">
        <f t="shared" si="0"/>
        <v>778</v>
      </c>
      <c r="F11" s="3">
        <f t="shared" si="0"/>
        <v>11</v>
      </c>
      <c r="J11" s="16"/>
    </row>
    <row r="12" spans="1:10">
      <c r="A12" s="17"/>
      <c r="B12" s="5" t="s">
        <v>5</v>
      </c>
      <c r="C12" s="3">
        <f t="shared" si="0"/>
        <v>1066</v>
      </c>
      <c r="D12" s="3">
        <f t="shared" si="0"/>
        <v>877</v>
      </c>
      <c r="E12" s="3">
        <f t="shared" si="0"/>
        <v>917</v>
      </c>
      <c r="F12" s="3">
        <f t="shared" si="0"/>
        <v>11</v>
      </c>
      <c r="J12" s="16"/>
    </row>
    <row r="13" spans="1:10">
      <c r="A13" s="8" t="s">
        <v>16</v>
      </c>
      <c r="B13" s="5" t="s">
        <v>12</v>
      </c>
      <c r="C13" s="3">
        <f t="shared" si="0"/>
        <v>3964</v>
      </c>
      <c r="D13" s="3">
        <f t="shared" si="0"/>
        <v>3268</v>
      </c>
      <c r="E13" s="3">
        <f t="shared" si="0"/>
        <v>3129</v>
      </c>
      <c r="F13" s="3">
        <f t="shared" si="0"/>
        <v>438</v>
      </c>
      <c r="J13" s="16"/>
    </row>
    <row r="14" spans="1:10">
      <c r="A14" s="8" t="s">
        <v>17</v>
      </c>
      <c r="B14" s="5" t="s">
        <v>13</v>
      </c>
      <c r="C14" s="3">
        <f>C8-C6</f>
        <v>7451</v>
      </c>
      <c r="D14" s="3">
        <f>D8-D6</f>
        <v>629</v>
      </c>
      <c r="E14" s="3">
        <f>E8-E6</f>
        <v>635</v>
      </c>
      <c r="F14" s="3">
        <f>F8-F6</f>
        <v>547</v>
      </c>
      <c r="J14" s="16"/>
    </row>
    <row r="15" spans="1:10">
      <c r="A15" s="17" t="s">
        <v>16</v>
      </c>
      <c r="B15" s="2" t="s">
        <v>14</v>
      </c>
      <c r="G15" s="1" t="s">
        <v>6</v>
      </c>
      <c r="H15" s="1" t="s">
        <v>7</v>
      </c>
      <c r="I15" s="1" t="s">
        <v>8</v>
      </c>
      <c r="J15" s="16"/>
    </row>
    <row r="16" spans="1:10">
      <c r="A16" s="17"/>
      <c r="B16" s="5" t="s">
        <v>2</v>
      </c>
      <c r="C16" s="3">
        <f>C9/C7</f>
        <v>0.14909877433309301</v>
      </c>
      <c r="D16" s="3">
        <f>D9/D7</f>
        <v>0.18301610541727673</v>
      </c>
      <c r="E16" s="3">
        <f>E9/E7</f>
        <v>0.20423919146546884</v>
      </c>
      <c r="F16" s="3">
        <f>F9/F7</f>
        <v>0.19830508474576272</v>
      </c>
      <c r="G16" s="3">
        <f>MIN(C16:F16)</f>
        <v>0.14909877433309301</v>
      </c>
      <c r="H16" s="3">
        <f>MAX(C16:F16)</f>
        <v>0.20423919146546884</v>
      </c>
      <c r="I16" s="3">
        <f>SUM(C9:F9)/SUM(C7:F7)</f>
        <v>0.17940950182727447</v>
      </c>
      <c r="J16" s="16"/>
    </row>
    <row r="17" spans="1:10">
      <c r="A17" s="17"/>
      <c r="B17" s="5" t="s">
        <v>3</v>
      </c>
      <c r="C17" s="3">
        <f>C10/C7</f>
        <v>5.9985580389329489E-2</v>
      </c>
      <c r="D17" s="3">
        <f>D10/D7</f>
        <v>6.8814055636896049E-2</v>
      </c>
      <c r="E17" s="3">
        <f>E10/E7</f>
        <v>0.11861313868613138</v>
      </c>
      <c r="F17" s="3">
        <f>F10/F7</f>
        <v>2.2033898305084745E-2</v>
      </c>
      <c r="G17" s="3">
        <f>MIN(C17:F17)</f>
        <v>2.2033898305084745E-2</v>
      </c>
      <c r="H17" s="3">
        <f>MAX(C17:F17)</f>
        <v>0.11861313868613138</v>
      </c>
      <c r="I17" s="3">
        <f>SUM(C10:F10)/SUM(C7:F7)</f>
        <v>8.1602231198307368E-2</v>
      </c>
      <c r="J17" s="16"/>
    </row>
    <row r="18" spans="1:10">
      <c r="A18" s="17"/>
      <c r="B18" s="5" t="s">
        <v>4</v>
      </c>
      <c r="C18" s="3">
        <f>C11/C7</f>
        <v>6.5609228550829124E-2</v>
      </c>
      <c r="D18" s="3">
        <f>D11/D7</f>
        <v>7.3857166097283225E-2</v>
      </c>
      <c r="E18" s="3">
        <f>E11/E7</f>
        <v>0.10920830993823695</v>
      </c>
      <c r="F18" s="3">
        <f>F11/F7</f>
        <v>1.864406779661017E-2</v>
      </c>
      <c r="G18" s="3">
        <f>MIN(C18:F18)</f>
        <v>1.864406779661017E-2</v>
      </c>
      <c r="H18" s="3">
        <f>MAX(C18:F18)</f>
        <v>0.10920830993823695</v>
      </c>
      <c r="I18" s="3">
        <f>SUM(C11:F11)/SUM(C7:F7)</f>
        <v>8.1650317368724759E-2</v>
      </c>
      <c r="J18" s="16"/>
    </row>
    <row r="19" spans="1:10">
      <c r="A19" s="17"/>
      <c r="B19" s="5" t="s">
        <v>5</v>
      </c>
      <c r="C19" s="3">
        <f>C12/C7</f>
        <v>0.15371304974765682</v>
      </c>
      <c r="D19" s="3">
        <f>D12/D7</f>
        <v>0.14267122173417929</v>
      </c>
      <c r="E19" s="3">
        <f>E12/E7</f>
        <v>0.12871982032565973</v>
      </c>
      <c r="F19" s="3">
        <f>F12/F7</f>
        <v>1.864406779661017E-2</v>
      </c>
      <c r="G19" s="3">
        <f>MIN(C19:F19)</f>
        <v>1.864406779661017E-2</v>
      </c>
      <c r="H19" s="3">
        <f>MAX(C19:F19)</f>
        <v>0.15371304974765682</v>
      </c>
      <c r="I19" s="3">
        <f>SUM(C12:F12)/SUM(C7:F7)</f>
        <v>0.13805539526832084</v>
      </c>
      <c r="J19" s="16"/>
    </row>
    <row r="20" spans="1:10">
      <c r="A20" s="17"/>
      <c r="B20" s="5" t="s">
        <v>12</v>
      </c>
      <c r="C20" s="3">
        <f>C13/C7</f>
        <v>0.57159336697909158</v>
      </c>
      <c r="D20" s="3">
        <f>D13/D7</f>
        <v>0.53164145111436478</v>
      </c>
      <c r="E20" s="3">
        <f>E13/E7</f>
        <v>0.4392195395845031</v>
      </c>
      <c r="F20" s="3">
        <f>F13/F7</f>
        <v>0.74237288135593216</v>
      </c>
      <c r="G20" s="3">
        <f>MIN(C20:F20)</f>
        <v>0.4392195395845031</v>
      </c>
      <c r="H20" s="3">
        <f>MAX(C20:F20)</f>
        <v>0.74237288135593216</v>
      </c>
      <c r="I20" s="3">
        <f>SUM(C13:F13)/SUM(C7:F7)</f>
        <v>0.51928255433737258</v>
      </c>
      <c r="J20" s="16"/>
    </row>
    <row r="21" spans="1:10">
      <c r="A21" s="17" t="s">
        <v>17</v>
      </c>
      <c r="B21" s="2" t="s">
        <v>15</v>
      </c>
      <c r="G21" s="1" t="s">
        <v>6</v>
      </c>
      <c r="H21" s="1" t="s">
        <v>7</v>
      </c>
      <c r="I21" s="1" t="s">
        <v>8</v>
      </c>
      <c r="J21" s="16"/>
    </row>
    <row r="22" spans="1:10">
      <c r="A22" s="17"/>
      <c r="B22" s="5" t="s">
        <v>2</v>
      </c>
      <c r="C22" s="3">
        <f>C9/C8</f>
        <v>9.9213202840145842E-2</v>
      </c>
      <c r="D22" s="3">
        <f>D9/D8</f>
        <v>0.32069555302166475</v>
      </c>
      <c r="E22" s="3">
        <f>E9/E8</f>
        <v>0.31425485961123112</v>
      </c>
      <c r="F22" s="3">
        <f>F9/F8</f>
        <v>0.16738197424892703</v>
      </c>
      <c r="G22" s="3">
        <f>MIN(C22:F22)</f>
        <v>9.9213202840145842E-2</v>
      </c>
      <c r="H22" s="3">
        <f>MAX(C22:F22)</f>
        <v>0.32069555302166475</v>
      </c>
      <c r="I22" s="3">
        <f>SUM(C9:F9)/SUM(C8:F8)</f>
        <v>0.19372760787164442</v>
      </c>
      <c r="J22" s="16"/>
    </row>
    <row r="23" spans="1:10">
      <c r="A23" s="17"/>
      <c r="B23" s="5" t="s">
        <v>3</v>
      </c>
      <c r="C23" s="3">
        <f>C10/C8</f>
        <v>3.9915563231625407E-2</v>
      </c>
      <c r="D23" s="3">
        <f>D10/D8</f>
        <v>0.12058152793614595</v>
      </c>
      <c r="E23" s="3">
        <f>E10/E8</f>
        <v>0.18250539956803455</v>
      </c>
      <c r="F23" s="3">
        <f>F10/F8</f>
        <v>1.8597997138769671E-2</v>
      </c>
      <c r="G23" s="3">
        <f>MIN(C23:F23)</f>
        <v>1.8597997138769671E-2</v>
      </c>
      <c r="H23" s="3">
        <f>MAX(C23:F23)</f>
        <v>0.18250539956803455</v>
      </c>
      <c r="I23" s="3">
        <f>SUM(C10:F10)/SUM(C8:F8)</f>
        <v>8.811464769718054E-2</v>
      </c>
      <c r="J23" s="16"/>
    </row>
    <row r="24" spans="1:10">
      <c r="A24" s="17"/>
      <c r="B24" s="5" t="s">
        <v>4</v>
      </c>
      <c r="C24" s="3">
        <f>C11/C8</f>
        <v>4.365764728459029E-2</v>
      </c>
      <c r="D24" s="3">
        <f>D11/D8</f>
        <v>0.12941847206385404</v>
      </c>
      <c r="E24" s="3">
        <f>E11/E8</f>
        <v>0.16803455723542116</v>
      </c>
      <c r="F24" s="3">
        <f>F11/F8</f>
        <v>1.5736766809728183E-2</v>
      </c>
      <c r="G24" s="3">
        <f>MIN(C24:F24)</f>
        <v>1.5736766809728183E-2</v>
      </c>
      <c r="H24" s="3">
        <f>MAX(C24:F24)</f>
        <v>0.16803455723542116</v>
      </c>
      <c r="I24" s="3">
        <f>SUM(C11:F11)/SUM(C8:F8)</f>
        <v>8.8166571473077521E-2</v>
      </c>
      <c r="J24" s="16"/>
    </row>
    <row r="25" spans="1:10">
      <c r="A25" s="17"/>
      <c r="B25" s="5" t="s">
        <v>5</v>
      </c>
      <c r="C25" s="3">
        <f>C12/C8</f>
        <v>0.10228363078104011</v>
      </c>
      <c r="D25" s="3">
        <f>D12/D8</f>
        <v>0.25</v>
      </c>
      <c r="E25" s="3">
        <f>E12/E8</f>
        <v>0.19805615550755939</v>
      </c>
      <c r="F25" s="3">
        <f>F12/F8</f>
        <v>1.5736766809728183E-2</v>
      </c>
      <c r="G25" s="3">
        <f>MIN(C25:F25)</f>
        <v>1.5736766809728183E-2</v>
      </c>
      <c r="H25" s="3">
        <f>MAX(C25:F25)</f>
        <v>0.25</v>
      </c>
      <c r="I25" s="3">
        <f>SUM(C12:F12)/SUM(C8:F8)</f>
        <v>0.14907316060023884</v>
      </c>
      <c r="J25" s="16"/>
    </row>
    <row r="26" spans="1:10">
      <c r="A26" s="17"/>
      <c r="B26" s="5" t="s">
        <v>13</v>
      </c>
      <c r="C26" s="3">
        <f>C14/C8</f>
        <v>0.71492995586259833</v>
      </c>
      <c r="D26" s="3">
        <f>D14/D8</f>
        <v>0.17930444697833522</v>
      </c>
      <c r="E26" s="3">
        <f>E14/E8</f>
        <v>0.13714902807775378</v>
      </c>
      <c r="F26" s="3">
        <f>F14/F8</f>
        <v>0.7825464949928469</v>
      </c>
      <c r="G26" s="3">
        <f>MIN(C26:F26)</f>
        <v>0.13714902807775378</v>
      </c>
      <c r="H26" s="3">
        <f>MAX(C26:F26)</f>
        <v>0.7825464949928469</v>
      </c>
      <c r="I26" s="3">
        <f>SUM(C14:F14)/SUM(C8:F8)</f>
        <v>0.48091801235785864</v>
      </c>
      <c r="J26" s="16"/>
    </row>
    <row r="28" spans="1:10">
      <c r="A28" s="4" t="s">
        <v>21</v>
      </c>
      <c r="B28" s="19" t="s">
        <v>22</v>
      </c>
    </row>
    <row r="32" spans="1:10">
      <c r="B32" s="2"/>
    </row>
    <row r="50" spans="2:2">
      <c r="B50" s="9" t="s">
        <v>11</v>
      </c>
    </row>
    <row r="51" spans="2:2">
      <c r="B51" s="9"/>
    </row>
  </sheetData>
  <mergeCells count="7">
    <mergeCell ref="C1:F1"/>
    <mergeCell ref="A3:A6"/>
    <mergeCell ref="J3:J8"/>
    <mergeCell ref="A9:A12"/>
    <mergeCell ref="J9:J26"/>
    <mergeCell ref="A15:A20"/>
    <mergeCell ref="A21:A2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/>
  </sheetViews>
  <sheetFormatPr baseColWidth="10" defaultRowHeight="15" x14ac:dyDescent="0"/>
  <cols>
    <col min="2" max="2" width="25" customWidth="1"/>
  </cols>
  <sheetData>
    <row r="2" spans="1:2">
      <c r="A2" s="4" t="s">
        <v>30</v>
      </c>
      <c r="B2" t="s">
        <v>24</v>
      </c>
    </row>
    <row r="3" spans="1:2">
      <c r="A3" s="4" t="s">
        <v>27</v>
      </c>
      <c r="B3" t="s">
        <v>25</v>
      </c>
    </row>
    <row r="4" spans="1:2">
      <c r="A4" s="4" t="s">
        <v>28</v>
      </c>
      <c r="B4" t="s">
        <v>26</v>
      </c>
    </row>
    <row r="5" spans="1:2">
      <c r="A5" s="4" t="s">
        <v>29</v>
      </c>
      <c r="B5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larceny</vt:lpstr>
      <vt:lpstr>guile</vt:lpstr>
      <vt:lpstr>configuration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 Bürger</dc:creator>
  <cp:lastModifiedBy>Christoff Bürger</cp:lastModifiedBy>
  <dcterms:created xsi:type="dcterms:W3CDTF">2015-05-19T11:44:23Z</dcterms:created>
  <dcterms:modified xsi:type="dcterms:W3CDTF">2015-08-07T12:02:36Z</dcterms:modified>
</cp:coreProperties>
</file>