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o2\Downloads\"/>
    </mc:Choice>
  </mc:AlternateContent>
  <xr:revisionPtr revIDLastSave="0" documentId="13_ncr:1_{A5276D6C-A0A9-4CBD-9456-B65D181D8C8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予想表1" sheetId="4" r:id="rId1"/>
    <sheet name="(使用例)皐月賞" sheetId="1" r:id="rId2"/>
  </sheets>
  <definedNames>
    <definedName name="_xlnm._FilterDatabase" localSheetId="1" hidden="1">'(使用例)皐月賞'!$A$6:$AE$27</definedName>
    <definedName name="_xlnm._FilterDatabase" localSheetId="0" hidden="1">予想表1!$A$6:$AE$27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4" l="1"/>
  <c r="AE24" i="4"/>
  <c r="Q23" i="4"/>
  <c r="Q24" i="4"/>
  <c r="R24" i="4"/>
  <c r="A24" i="4"/>
  <c r="R23" i="4"/>
  <c r="A23" i="4"/>
  <c r="AE22" i="4"/>
  <c r="R22" i="4"/>
  <c r="A22" i="4"/>
  <c r="Q22" i="4" s="1"/>
  <c r="AE21" i="4"/>
  <c r="R21" i="4"/>
  <c r="A21" i="4"/>
  <c r="Q21" i="4" s="1"/>
  <c r="AE20" i="4"/>
  <c r="R20" i="4"/>
  <c r="A20" i="4"/>
  <c r="Q20" i="4" s="1"/>
  <c r="AE19" i="4"/>
  <c r="R19" i="4"/>
  <c r="A19" i="4"/>
  <c r="Q19" i="4" s="1"/>
  <c r="AE18" i="4"/>
  <c r="R18" i="4"/>
  <c r="A18" i="4"/>
  <c r="Q18" i="4" s="1"/>
  <c r="AE17" i="4"/>
  <c r="R17" i="4"/>
  <c r="A17" i="4"/>
  <c r="Q17" i="4" s="1"/>
  <c r="AE16" i="4"/>
  <c r="R16" i="4"/>
  <c r="A16" i="4"/>
  <c r="Q16" i="4" s="1"/>
  <c r="AE15" i="4"/>
  <c r="R15" i="4"/>
  <c r="A15" i="4"/>
  <c r="Q15" i="4" s="1"/>
  <c r="AE14" i="4"/>
  <c r="R14" i="4"/>
  <c r="A14" i="4"/>
  <c r="Q14" i="4" s="1"/>
  <c r="AE13" i="4"/>
  <c r="R13" i="4"/>
  <c r="A13" i="4"/>
  <c r="Q13" i="4" s="1"/>
  <c r="AE12" i="4"/>
  <c r="R12" i="4"/>
  <c r="A12" i="4"/>
  <c r="Q12" i="4" s="1"/>
  <c r="AE11" i="4"/>
  <c r="R11" i="4"/>
  <c r="A11" i="4"/>
  <c r="Q11" i="4" s="1"/>
  <c r="AE10" i="4"/>
  <c r="R10" i="4"/>
  <c r="A10" i="4"/>
  <c r="Q10" i="4" s="1"/>
  <c r="AE9" i="4"/>
  <c r="R9" i="4"/>
  <c r="A9" i="4"/>
  <c r="Q9" i="4" s="1"/>
  <c r="AE8" i="4"/>
  <c r="R8" i="4"/>
  <c r="A8" i="4"/>
  <c r="Q8" i="4" s="1"/>
  <c r="AE7" i="4"/>
  <c r="R7" i="4"/>
  <c r="A7" i="4"/>
  <c r="Q7" i="4" s="1"/>
  <c r="F4" i="4"/>
  <c r="E4" i="4"/>
  <c r="D4" i="4"/>
  <c r="C4" i="4"/>
  <c r="R12" i="1"/>
  <c r="R15" i="1"/>
  <c r="R9" i="1"/>
  <c r="R17" i="1"/>
  <c r="R14" i="1"/>
  <c r="R19" i="1"/>
  <c r="R7" i="1"/>
  <c r="R16" i="1"/>
  <c r="R10" i="1"/>
  <c r="R11" i="1"/>
  <c r="R18" i="1"/>
  <c r="R20" i="1"/>
  <c r="R8" i="1"/>
  <c r="R13" i="1"/>
  <c r="R22" i="1"/>
  <c r="R23" i="1"/>
  <c r="R24" i="1"/>
  <c r="R21" i="1"/>
  <c r="AE22" i="1"/>
  <c r="AE13" i="1"/>
  <c r="AE8" i="1"/>
  <c r="AE20" i="1"/>
  <c r="AE18" i="1"/>
  <c r="AE11" i="1"/>
  <c r="AE10" i="1"/>
  <c r="AE16" i="1"/>
  <c r="AE7" i="1"/>
  <c r="AE19" i="1"/>
  <c r="AE14" i="1"/>
  <c r="AE17" i="1"/>
  <c r="AE9" i="1"/>
  <c r="AE15" i="1"/>
  <c r="AE12" i="1"/>
  <c r="AE21" i="1"/>
  <c r="A23" i="1"/>
  <c r="A24" i="1"/>
  <c r="C4" i="1"/>
  <c r="F4" i="1"/>
  <c r="A8" i="1"/>
  <c r="Q8" i="1" s="1"/>
  <c r="A9" i="1"/>
  <c r="Q9" i="1" s="1"/>
  <c r="A10" i="1"/>
  <c r="Q10" i="1" s="1"/>
  <c r="A11" i="1"/>
  <c r="Q11" i="1" s="1"/>
  <c r="A12" i="1"/>
  <c r="Q12" i="1" s="1"/>
  <c r="A13" i="1"/>
  <c r="Q13" i="1" s="1"/>
  <c r="A14" i="1"/>
  <c r="Q14" i="1" s="1"/>
  <c r="A15" i="1"/>
  <c r="Q15" i="1" s="1"/>
  <c r="A16" i="1"/>
  <c r="Q16" i="1" s="1"/>
  <c r="A17" i="1"/>
  <c r="Q17" i="1" s="1"/>
  <c r="A18" i="1"/>
  <c r="Q18" i="1" s="1"/>
  <c r="A19" i="1"/>
  <c r="Q19" i="1" s="1"/>
  <c r="A20" i="1"/>
  <c r="Q20" i="1" s="1"/>
  <c r="A21" i="1"/>
  <c r="Q21" i="1" s="1"/>
  <c r="A22" i="1"/>
  <c r="Q22" i="1" s="1"/>
  <c r="A7" i="1"/>
  <c r="Q7" i="1" s="1"/>
  <c r="D4" i="1"/>
  <c r="E4" i="1"/>
</calcChain>
</file>

<file path=xl/sharedStrings.xml><?xml version="1.0" encoding="utf-8"?>
<sst xmlns="http://schemas.openxmlformats.org/spreadsheetml/2006/main" count="331" uniqueCount="105">
  <si>
    <t>場所</t>
  </si>
  <si>
    <t>天候</t>
  </si>
  <si>
    <t>馬場</t>
  </si>
  <si>
    <t>中山</t>
  </si>
  <si>
    <t>晴</t>
  </si>
  <si>
    <t>稍重</t>
  </si>
  <si>
    <t>良</t>
  </si>
  <si>
    <t>阪神</t>
  </si>
  <si>
    <t>曇</t>
  </si>
  <si>
    <t>京都</t>
  </si>
  <si>
    <t>雨</t>
  </si>
  <si>
    <t>重</t>
  </si>
  <si>
    <t>東京</t>
  </si>
  <si>
    <t>小雨</t>
  </si>
  <si>
    <t>不良</t>
  </si>
  <si>
    <t>福島</t>
  </si>
  <si>
    <t>雪</t>
  </si>
  <si>
    <t>小倉</t>
  </si>
  <si>
    <t>小雪</t>
  </si>
  <si>
    <t>新潟</t>
  </si>
  <si>
    <t>中京</t>
  </si>
  <si>
    <t>函館</t>
  </si>
  <si>
    <t>札幌</t>
  </si>
  <si>
    <t>G1</t>
  </si>
  <si>
    <t>G1</t>
    <phoneticPr fontId="2"/>
  </si>
  <si>
    <t>G2</t>
  </si>
  <si>
    <t>G2</t>
    <phoneticPr fontId="2"/>
  </si>
  <si>
    <t>G3</t>
  </si>
  <si>
    <t>G3</t>
    <phoneticPr fontId="2"/>
  </si>
  <si>
    <t>OP</t>
    <phoneticPr fontId="2"/>
  </si>
  <si>
    <t>格</t>
    <rPh sb="0" eb="1">
      <t>カク</t>
    </rPh>
    <phoneticPr fontId="2"/>
  </si>
  <si>
    <t>OP(L)</t>
  </si>
  <si>
    <t>OP(L)</t>
    <phoneticPr fontId="2"/>
  </si>
  <si>
    <t>±200</t>
    <phoneticPr fontId="2"/>
  </si>
  <si>
    <t>±0</t>
    <phoneticPr fontId="2"/>
  </si>
  <si>
    <t>±400</t>
    <phoneticPr fontId="2"/>
  </si>
  <si>
    <r>
      <rPr>
        <sz val="10"/>
        <color rgb="FF000000"/>
        <rFont val="Arial"/>
        <family val="3"/>
        <charset val="128"/>
        <scheme val="minor"/>
      </rPr>
      <t>前走関与係数</t>
    </r>
    <rPh sb="0" eb="6">
      <t>ゼンソウカンヨケイスウ</t>
    </rPh>
    <phoneticPr fontId="2"/>
  </si>
  <si>
    <t>3勝</t>
    <rPh sb="1" eb="2">
      <t>ショウ</t>
    </rPh>
    <phoneticPr fontId="2"/>
  </si>
  <si>
    <t>2勝</t>
    <rPh sb="1" eb="2">
      <t>ショウ</t>
    </rPh>
    <phoneticPr fontId="2"/>
  </si>
  <si>
    <t>距離係数(仮)</t>
    <rPh sb="0" eb="4">
      <t>キョリケイスウ</t>
    </rPh>
    <rPh sb="5" eb="6">
      <t>カリ</t>
    </rPh>
    <phoneticPr fontId="2"/>
  </si>
  <si>
    <r>
      <rPr>
        <sz val="10"/>
        <color rgb="FF000000"/>
        <rFont val="ＭＳ ゴシック"/>
        <family val="3"/>
        <charset val="128"/>
      </rPr>
      <t>馬場係数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Yu Gothic"/>
        <family val="2"/>
        <charset val="128"/>
      </rPr>
      <t>仮</t>
    </r>
    <r>
      <rPr>
        <sz val="10"/>
        <color rgb="FF000000"/>
        <rFont val="Arial"/>
        <family val="2"/>
        <scheme val="minor"/>
      </rPr>
      <t>)</t>
    </r>
    <rPh sb="0" eb="4">
      <t>ババケイスウ</t>
    </rPh>
    <rPh sb="5" eb="6">
      <t>カリ</t>
    </rPh>
    <phoneticPr fontId="2"/>
  </si>
  <si>
    <r>
      <t>1</t>
    </r>
    <r>
      <rPr>
        <sz val="10"/>
        <color theme="0"/>
        <rFont val="Arial"/>
        <family val="3"/>
        <charset val="128"/>
        <scheme val="minor"/>
      </rPr>
      <t>勝</t>
    </r>
    <rPh sb="1" eb="2">
      <t>ショウ</t>
    </rPh>
    <phoneticPr fontId="2"/>
  </si>
  <si>
    <r>
      <rPr>
        <sz val="10"/>
        <color theme="0"/>
        <rFont val="Arial"/>
        <family val="3"/>
        <charset val="128"/>
        <scheme val="minor"/>
      </rPr>
      <t>未勝利</t>
    </r>
    <rPh sb="0" eb="3">
      <t>ミショウリ</t>
    </rPh>
    <phoneticPr fontId="2"/>
  </si>
  <si>
    <r>
      <rPr>
        <b/>
        <sz val="11"/>
        <color rgb="FF3F3F3F"/>
        <rFont val="Arial"/>
        <family val="3"/>
        <charset val="128"/>
        <scheme val="minor"/>
      </rPr>
      <t>アドマイヤハダル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</si>
  <si>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若葉</t>
    </r>
    <r>
      <rPr>
        <b/>
        <sz val="11"/>
        <color rgb="FF3F3F3F"/>
        <rFont val="Arial"/>
        <family val="2"/>
        <scheme val="minor"/>
      </rPr>
      <t>S(L)</t>
    </r>
    <rPh sb="0" eb="2">
      <t>ワカバ</t>
    </rPh>
    <phoneticPr fontId="2"/>
  </si>
  <si>
    <r>
      <rPr>
        <b/>
        <sz val="11"/>
        <color rgb="FF3F3F3F"/>
        <rFont val="Arial"/>
        <family val="2"/>
        <scheme val="minor"/>
      </rPr>
      <t>阪神</t>
    </r>
  </si>
  <si>
    <r>
      <rPr>
        <b/>
        <sz val="11"/>
        <color rgb="FF3F3F3F"/>
        <rFont val="Arial"/>
        <family val="2"/>
        <scheme val="minor"/>
      </rPr>
      <t>曇</t>
    </r>
  </si>
  <si>
    <r>
      <rPr>
        <b/>
        <sz val="11"/>
        <color rgb="FF3F3F3F"/>
        <rFont val="Arial"/>
        <family val="2"/>
        <scheme val="minor"/>
      </rPr>
      <t>良</t>
    </r>
  </si>
  <si>
    <r>
      <rPr>
        <b/>
        <sz val="11"/>
        <color rgb="FF3F3F3F"/>
        <rFont val="Arial"/>
        <family val="3"/>
        <charset val="128"/>
        <scheme val="minor"/>
      </rPr>
      <t>ルーバステソーロ</t>
    </r>
    <phoneticPr fontId="2"/>
  </si>
  <si>
    <r>
      <t>3</t>
    </r>
    <r>
      <rPr>
        <b/>
        <sz val="11"/>
        <color rgb="FF3F3F3F"/>
        <rFont val="Arial"/>
        <family val="2"/>
        <scheme val="minor"/>
      </rPr>
      <t>歳一勝クラス</t>
    </r>
    <rPh sb="1" eb="4">
      <t>サイイッショウ</t>
    </rPh>
    <phoneticPr fontId="2"/>
  </si>
  <si>
    <r>
      <t>1</t>
    </r>
    <r>
      <rPr>
        <b/>
        <sz val="11"/>
        <color rgb="FF3F3F3F"/>
        <rFont val="Arial"/>
        <family val="3"/>
        <charset val="128"/>
        <scheme val="minor"/>
      </rPr>
      <t>勝</t>
    </r>
    <rPh sb="1" eb="2">
      <t>ショウ</t>
    </rPh>
    <phoneticPr fontId="2"/>
  </si>
  <si>
    <r>
      <rPr>
        <b/>
        <sz val="11"/>
        <color rgb="FF3F3F3F"/>
        <rFont val="Arial"/>
        <family val="2"/>
        <scheme val="minor"/>
      </rPr>
      <t>中山</t>
    </r>
  </si>
  <si>
    <r>
      <rPr>
        <b/>
        <sz val="11"/>
        <color rgb="FF3F3F3F"/>
        <rFont val="Arial"/>
        <family val="2"/>
        <scheme val="minor"/>
      </rPr>
      <t>晴</t>
    </r>
  </si>
  <si>
    <r>
      <rPr>
        <b/>
        <sz val="11"/>
        <color rgb="FF3F3F3F"/>
        <rFont val="Arial"/>
        <family val="3"/>
        <charset val="128"/>
        <scheme val="minor"/>
      </rPr>
      <t>ステラヴェローチェ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</si>
  <si>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共同通信杯</t>
    </r>
    <rPh sb="0" eb="5">
      <t>キョウドウツウシンハイ</t>
    </rPh>
    <phoneticPr fontId="2"/>
  </si>
  <si>
    <r>
      <rPr>
        <b/>
        <sz val="11"/>
        <color rgb="FF3F3F3F"/>
        <rFont val="Arial"/>
        <family val="2"/>
        <scheme val="minor"/>
      </rPr>
      <t>東京</t>
    </r>
  </si>
  <si>
    <r>
      <rPr>
        <b/>
        <sz val="11"/>
        <color rgb="FF3F3F3F"/>
        <rFont val="Arial"/>
        <family val="3"/>
        <charset val="128"/>
        <scheme val="minor"/>
      </rPr>
      <t>イルーシヴパンサー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</si>
  <si>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フジ</t>
    </r>
    <r>
      <rPr>
        <b/>
        <sz val="11"/>
        <color rgb="FF3F3F3F"/>
        <rFont val="Arial"/>
        <family val="2"/>
        <scheme val="minor"/>
      </rPr>
      <t>TV</t>
    </r>
    <r>
      <rPr>
        <b/>
        <sz val="11"/>
        <color rgb="FF3F3F3F"/>
        <rFont val="Arial"/>
        <family val="3"/>
        <charset val="128"/>
        <scheme val="minor"/>
      </rPr>
      <t>スプリング</t>
    </r>
    <r>
      <rPr>
        <b/>
        <sz val="11"/>
        <color rgb="FF3F3F3F"/>
        <rFont val="Arial"/>
        <family val="2"/>
        <scheme val="minor"/>
      </rPr>
      <t>S</t>
    </r>
    <phoneticPr fontId="2"/>
  </si>
  <si>
    <r>
      <rPr>
        <b/>
        <sz val="11"/>
        <color rgb="FF3F3F3F"/>
        <rFont val="Arial"/>
        <family val="2"/>
        <scheme val="minor"/>
      </rPr>
      <t>雨</t>
    </r>
  </si>
  <si>
    <r>
      <rPr>
        <b/>
        <sz val="11"/>
        <color rgb="FF3F3F3F"/>
        <rFont val="Arial"/>
        <family val="2"/>
        <scheme val="minor"/>
      </rPr>
      <t>重</t>
    </r>
  </si>
  <si>
    <r>
      <rPr>
        <b/>
        <sz val="11"/>
        <color rgb="FF3F3F3F"/>
        <rFont val="Arial"/>
        <family val="3"/>
        <charset val="128"/>
        <scheme val="minor"/>
      </rPr>
      <t>ヴィクティファルス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</si>
  <si>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ヨーホーレイク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</si>
  <si>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きさらぎ賞</t>
    </r>
    <phoneticPr fontId="2"/>
  </si>
  <si>
    <r>
      <rPr>
        <b/>
        <sz val="11"/>
        <color rgb="FF3F3F3F"/>
        <rFont val="Arial"/>
        <family val="2"/>
        <scheme val="minor"/>
      </rPr>
      <t>中京</t>
    </r>
  </si>
  <si>
    <r>
      <rPr>
        <b/>
        <sz val="11"/>
        <color rgb="FF3F3F3F"/>
        <rFont val="Arial"/>
        <family val="2"/>
        <scheme val="minor"/>
      </rPr>
      <t>エフフォーリア</t>
    </r>
  </si>
  <si>
    <r>
      <rPr>
        <b/>
        <sz val="11"/>
        <color rgb="FF3F3F3F"/>
        <rFont val="Arial"/>
        <family val="3"/>
        <charset val="128"/>
        <scheme val="minor"/>
      </rPr>
      <t>ダノンザキッド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</si>
  <si>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報知弥生ディープ記念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</si>
  <si>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良</t>
    </r>
  </si>
  <si>
    <r>
      <rPr>
        <b/>
        <sz val="11"/>
        <color rgb="FF3F3F3F"/>
        <rFont val="Arial"/>
        <family val="3"/>
        <charset val="128"/>
        <scheme val="minor"/>
      </rPr>
      <t>ラーゴム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</si>
  <si>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シュヴァリエローズ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</si>
  <si>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ディープモンスター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</si>
  <si>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すみれ</t>
    </r>
    <r>
      <rPr>
        <b/>
        <sz val="11"/>
        <color rgb="FF3F3F3F"/>
        <rFont val="Arial"/>
        <family val="2"/>
        <scheme val="minor"/>
      </rPr>
      <t>S(L)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</si>
  <si>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ワールドリバイバル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</si>
  <si>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タイトルホルダー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</si>
  <si>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アサマノイタズラ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</si>
  <si>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グラティアス</t>
    </r>
    <phoneticPr fontId="2"/>
  </si>
  <si>
    <r>
      <rPr>
        <b/>
        <sz val="11"/>
        <color rgb="FF3F3F3F"/>
        <rFont val="Arial"/>
        <family val="3"/>
        <charset val="128"/>
        <scheme val="minor"/>
      </rPr>
      <t>京成杯</t>
    </r>
    <rPh sb="0" eb="1">
      <t>キョウ</t>
    </rPh>
    <rPh sb="1" eb="2">
      <t>セイ</t>
    </rPh>
    <rPh sb="2" eb="3">
      <t>ハイ</t>
    </rPh>
    <phoneticPr fontId="2"/>
  </si>
  <si>
    <r>
      <rPr>
        <b/>
        <sz val="11"/>
        <color rgb="FF3F3F3F"/>
        <rFont val="Arial"/>
        <family val="3"/>
        <charset val="128"/>
        <scheme val="minor"/>
      </rPr>
      <t>レッドベルオーブ</t>
    </r>
    <phoneticPr fontId="2"/>
  </si>
  <si>
    <r>
      <rPr>
        <b/>
        <sz val="11"/>
        <color rgb="FF3F3F3F"/>
        <rFont val="Arial"/>
        <family val="2"/>
        <scheme val="minor"/>
      </rPr>
      <t>朝日フューチュリティ</t>
    </r>
    <phoneticPr fontId="2"/>
  </si>
  <si>
    <r>
      <rPr>
        <sz val="11"/>
        <color theme="1"/>
        <rFont val="Arial"/>
        <family val="2"/>
        <scheme val="minor"/>
      </rPr>
      <t>枠番</t>
    </r>
  </si>
  <si>
    <r>
      <rPr>
        <sz val="11"/>
        <color theme="1"/>
        <rFont val="Arial"/>
        <family val="2"/>
        <scheme val="minor"/>
      </rPr>
      <t>馬番</t>
    </r>
  </si>
  <si>
    <r>
      <rPr>
        <sz val="11"/>
        <color theme="1"/>
        <rFont val="Arial"/>
        <family val="2"/>
        <scheme val="minor"/>
      </rPr>
      <t>出走馬</t>
    </r>
  </si>
  <si>
    <r>
      <rPr>
        <sz val="11"/>
        <color theme="1"/>
        <rFont val="Arial"/>
        <family val="3"/>
        <charset val="128"/>
        <scheme val="minor"/>
      </rPr>
      <t>前走</t>
    </r>
    <phoneticPr fontId="2"/>
  </si>
  <si>
    <r>
      <rPr>
        <sz val="11"/>
        <color theme="1"/>
        <rFont val="Arial"/>
        <family val="3"/>
        <charset val="128"/>
        <scheme val="minor"/>
      </rPr>
      <t>格</t>
    </r>
    <rPh sb="0" eb="1">
      <t>カク</t>
    </rPh>
    <phoneticPr fontId="2"/>
  </si>
  <si>
    <r>
      <rPr>
        <sz val="11"/>
        <color theme="1"/>
        <rFont val="Arial"/>
        <family val="3"/>
        <charset val="128"/>
        <scheme val="minor"/>
      </rPr>
      <t>枠番</t>
    </r>
    <rPh sb="0" eb="2">
      <t>ワクバン</t>
    </rPh>
    <phoneticPr fontId="2"/>
  </si>
  <si>
    <r>
      <rPr>
        <sz val="11"/>
        <color theme="1"/>
        <rFont val="Arial"/>
        <family val="3"/>
        <charset val="128"/>
        <scheme val="minor"/>
      </rPr>
      <t>馬番</t>
    </r>
    <rPh sb="0" eb="2">
      <t>ウマバン</t>
    </rPh>
    <phoneticPr fontId="2"/>
  </si>
  <si>
    <r>
      <rPr>
        <sz val="11"/>
        <color theme="1"/>
        <rFont val="Arial"/>
        <family val="2"/>
        <scheme val="minor"/>
      </rPr>
      <t>着順</t>
    </r>
    <rPh sb="0" eb="2">
      <t>チャクジュン</t>
    </rPh>
    <phoneticPr fontId="2"/>
  </si>
  <si>
    <r>
      <rPr>
        <sz val="11"/>
        <color theme="1"/>
        <rFont val="Arial"/>
        <family val="2"/>
        <scheme val="minor"/>
      </rPr>
      <t>距離(m)</t>
    </r>
  </si>
  <si>
    <r>
      <rPr>
        <sz val="11"/>
        <color theme="1"/>
        <rFont val="Arial"/>
        <family val="2"/>
        <scheme val="minor"/>
      </rPr>
      <t>場所</t>
    </r>
  </si>
  <si>
    <r>
      <rPr>
        <sz val="11"/>
        <color theme="1"/>
        <rFont val="Arial"/>
        <family val="2"/>
        <scheme val="minor"/>
      </rPr>
      <t>天候</t>
    </r>
  </si>
  <si>
    <r>
      <rPr>
        <sz val="11"/>
        <color theme="1"/>
        <rFont val="Arial"/>
        <family val="2"/>
        <scheme val="minor"/>
      </rPr>
      <t>馬場</t>
    </r>
  </si>
  <si>
    <r>
      <rPr>
        <sz val="11"/>
        <color theme="1"/>
        <rFont val="Arial"/>
        <family val="3"/>
        <charset val="128"/>
        <scheme val="minor"/>
      </rPr>
      <t>日程</t>
    </r>
    <phoneticPr fontId="2"/>
  </si>
  <si>
    <r>
      <rPr>
        <sz val="11"/>
        <color theme="1"/>
        <rFont val="Arial"/>
        <family val="2"/>
        <scheme val="minor"/>
      </rPr>
      <t>上がり</t>
    </r>
  </si>
  <si>
    <r>
      <rPr>
        <sz val="11"/>
        <color theme="1"/>
        <rFont val="Arial"/>
        <family val="3"/>
        <charset val="128"/>
        <scheme val="minor"/>
      </rPr>
      <t>タイム</t>
    </r>
    <phoneticPr fontId="2"/>
  </si>
  <si>
    <r>
      <rPr>
        <sz val="11"/>
        <color theme="1"/>
        <rFont val="Arial"/>
        <family val="2"/>
        <scheme val="minor"/>
      </rPr>
      <t>距離/時間</t>
    </r>
    <rPh sb="0" eb="2">
      <t>キョリ</t>
    </rPh>
    <rPh sb="3" eb="5">
      <t>ジカン</t>
    </rPh>
    <phoneticPr fontId="2"/>
  </si>
  <si>
    <t>注目レース</t>
    <rPh sb="0" eb="2">
      <t>チュウモク</t>
    </rPh>
    <phoneticPr fontId="2"/>
  </si>
  <si>
    <r>
      <rPr>
        <b/>
        <sz val="11"/>
        <color rgb="FF3F3F3F"/>
        <rFont val="Arial"/>
        <family val="2"/>
        <scheme val="minor"/>
      </rPr>
      <t>皐月賞</t>
    </r>
  </si>
  <si>
    <r>
      <rPr>
        <b/>
        <sz val="11"/>
        <color rgb="FF3F3F3F"/>
        <rFont val="Arial"/>
        <family val="2"/>
        <scheme val="minor"/>
      </rPr>
      <t>稍重</t>
    </r>
  </si>
  <si>
    <r>
      <rPr>
        <sz val="10"/>
        <color rgb="FF000000"/>
        <rFont val="Arial"/>
        <family val="2"/>
      </rPr>
      <t>格</t>
    </r>
    <rPh sb="0" eb="1">
      <t>カク</t>
    </rPh>
    <phoneticPr fontId="2"/>
  </si>
  <si>
    <r>
      <rPr>
        <sz val="10"/>
        <color rgb="FF000000"/>
        <rFont val="Arial"/>
        <family val="2"/>
      </rPr>
      <t>レース名</t>
    </r>
  </si>
  <si>
    <r>
      <rPr>
        <sz val="10"/>
        <color rgb="FF000000"/>
        <rFont val="Arial"/>
        <family val="2"/>
      </rPr>
      <t>距離(m)</t>
    </r>
  </si>
  <si>
    <r>
      <rPr>
        <sz val="10"/>
        <color rgb="FF000000"/>
        <rFont val="Arial"/>
        <family val="2"/>
      </rPr>
      <t>場所</t>
    </r>
  </si>
  <si>
    <r>
      <rPr>
        <sz val="10"/>
        <color rgb="FF000000"/>
        <rFont val="Arial"/>
        <family val="2"/>
      </rPr>
      <t>天候</t>
    </r>
  </si>
  <si>
    <r>
      <rPr>
        <sz val="10"/>
        <color rgb="FF000000"/>
        <rFont val="Arial"/>
        <family val="2"/>
      </rPr>
      <t>馬場状態</t>
    </r>
  </si>
  <si>
    <r>
      <rPr>
        <sz val="10"/>
        <color rgb="FF000000"/>
        <rFont val="Arial"/>
        <family val="2"/>
      </rPr>
      <t>日程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</si>
</sst>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[s]"/>
    <numFmt numFmtId="178" formatCode="0.0"/>
  </numFmts>
  <fonts count="18">
    <font>
      <sz val="10"/>
      <color rgb="FF000000"/>
      <name val="Arial"/>
    </font>
    <font>
      <sz val="11"/>
      <color theme="1"/>
      <name val="Arial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0"/>
      <name val="Arial"/>
      <family val="2"/>
    </font>
    <font>
      <sz val="10"/>
      <color rgb="FF000000"/>
      <name val="Yu Gothic"/>
      <family val="2"/>
      <charset val="128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color theme="0"/>
      <name val="Arial"/>
      <family val="2"/>
      <scheme val="minor"/>
    </font>
    <font>
      <sz val="10"/>
      <color rgb="FF000000"/>
      <name val="ＭＳ ゴシック"/>
      <family val="3"/>
      <charset val="128"/>
    </font>
    <font>
      <sz val="10"/>
      <color theme="0"/>
      <name val="Arial"/>
      <family val="3"/>
      <charset val="128"/>
      <scheme val="minor"/>
    </font>
    <font>
      <b/>
      <sz val="11"/>
      <color rgb="FF3F3F3F"/>
      <name val="Arial"/>
      <family val="2"/>
      <charset val="128"/>
      <scheme val="minor"/>
    </font>
    <font>
      <b/>
      <sz val="11"/>
      <color rgb="FF3F3F3F"/>
      <name val="Arial"/>
      <family val="2"/>
      <scheme val="minor"/>
    </font>
    <font>
      <b/>
      <sz val="11"/>
      <color rgb="FF3F3F3F"/>
      <name val="Arial"/>
      <family val="3"/>
      <charset val="12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3"/>
      <charset val="128"/>
      <scheme val="minor"/>
    </font>
    <font>
      <sz val="11"/>
      <color theme="1"/>
      <name val="Yu Gothic"/>
      <family val="2"/>
      <charset val="128"/>
    </font>
    <font>
      <sz val="10"/>
      <color rgb="FF000000"/>
      <name val="Arial"/>
      <family val="2"/>
    </font>
    <font>
      <sz val="11"/>
      <color rgb="FF3F3F3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3">
    <xf numFmtId="0" fontId="0" fillId="0" borderId="0"/>
    <xf numFmtId="0" fontId="10" fillId="3" borderId="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36">
    <xf numFmtId="0" fontId="0" fillId="0" borderId="0" xfId="0" applyFont="1" applyAlignment="1"/>
    <xf numFmtId="177" fontId="3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3" borderId="1" xfId="1" applyAlignment="1">
      <alignment vertical="center"/>
    </xf>
    <xf numFmtId="46" fontId="10" fillId="3" borderId="1" xfId="1" applyNumberFormat="1" applyAlignment="1">
      <alignment vertical="center"/>
    </xf>
    <xf numFmtId="176" fontId="10" fillId="3" borderId="1" xfId="1" applyNumberFormat="1" applyAlignment="1">
      <alignment vertical="center"/>
    </xf>
    <xf numFmtId="14" fontId="10" fillId="3" borderId="1" xfId="1" applyNumberFormat="1" applyAlignment="1">
      <alignment vertical="center"/>
    </xf>
    <xf numFmtId="0" fontId="1" fillId="4" borderId="1" xfId="2" applyBorder="1" applyAlignment="1">
      <alignment vertical="center"/>
    </xf>
    <xf numFmtId="0" fontId="15" fillId="4" borderId="1" xfId="2" applyFont="1" applyBorder="1" applyAlignment="1">
      <alignment vertical="center"/>
    </xf>
    <xf numFmtId="0" fontId="10" fillId="3" borderId="3" xfId="1" applyBorder="1" applyAlignment="1">
      <alignment vertical="center"/>
    </xf>
    <xf numFmtId="0" fontId="0" fillId="0" borderId="0" xfId="0" applyFont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178" fontId="10" fillId="3" borderId="1" xfId="1" applyNumberFormat="1" applyAlignment="1">
      <alignment vertical="center"/>
    </xf>
    <xf numFmtId="177" fontId="3" fillId="0" borderId="0" xfId="0" applyNumberFormat="1" applyFont="1" applyAlignment="1">
      <alignment vertical="center"/>
    </xf>
    <xf numFmtId="176" fontId="17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0" fillId="3" borderId="5" xfId="1" applyBorder="1" applyAlignment="1">
      <alignment vertical="center"/>
    </xf>
    <xf numFmtId="176" fontId="10" fillId="3" borderId="2" xfId="1" applyNumberFormat="1" applyBorder="1" applyAlignment="1">
      <alignment vertical="center"/>
    </xf>
    <xf numFmtId="0" fontId="10" fillId="3" borderId="1" xfId="1" applyAlignment="1" applyProtection="1">
      <alignment vertical="center"/>
      <protection locked="0"/>
    </xf>
    <xf numFmtId="176" fontId="10" fillId="3" borderId="1" xfId="1" applyNumberFormat="1" applyAlignment="1" applyProtection="1">
      <alignment vertical="center"/>
      <protection locked="0"/>
    </xf>
    <xf numFmtId="46" fontId="10" fillId="3" borderId="1" xfId="1" applyNumberFormat="1" applyAlignment="1" applyProtection="1">
      <alignment vertical="center"/>
      <protection locked="0"/>
    </xf>
    <xf numFmtId="14" fontId="10" fillId="3" borderId="1" xfId="1" applyNumberFormat="1" applyAlignment="1" applyProtection="1">
      <alignment vertical="center"/>
      <protection locked="0"/>
    </xf>
    <xf numFmtId="0" fontId="10" fillId="3" borderId="3" xfId="1" applyBorder="1" applyAlignment="1" applyProtection="1">
      <alignment vertical="center"/>
      <protection locked="0"/>
    </xf>
    <xf numFmtId="0" fontId="10" fillId="3" borderId="5" xfId="1" applyBorder="1" applyAlignment="1" applyProtection="1">
      <alignment vertical="center"/>
      <protection locked="0"/>
    </xf>
    <xf numFmtId="176" fontId="10" fillId="3" borderId="2" xfId="1" applyNumberFormat="1" applyBorder="1" applyAlignment="1" applyProtection="1">
      <alignment vertical="center"/>
      <protection locked="0"/>
    </xf>
  </cellXfs>
  <cellStyles count="3">
    <cellStyle name="20% - アクセント 1" xfId="2" builtinId="30"/>
    <cellStyle name="出力" xfId="1" builtinId="21"/>
    <cellStyle name="標準" xfId="0" builtinId="0"/>
  </cellStyles>
  <dxfs count="5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B1D5-199C-4747-BBF2-9B367DFBBC55}">
  <sheetPr>
    <outlinePr summaryBelow="0" summaryRight="0"/>
  </sheetPr>
  <dimension ref="A1:AW53"/>
  <sheetViews>
    <sheetView tabSelected="1" workbookViewId="0">
      <selection activeCell="M27" sqref="M27"/>
    </sheetView>
  </sheetViews>
  <sheetFormatPr defaultColWidth="14.453125" defaultRowHeight="15.75" customHeight="1"/>
  <cols>
    <col min="1" max="3" width="9.6328125" style="7" customWidth="1"/>
    <col min="4" max="5" width="20.6328125" style="7" customWidth="1"/>
    <col min="6" max="13" width="9.6328125" style="7" customWidth="1"/>
    <col min="14" max="14" width="15.6328125" style="7" customWidth="1"/>
    <col min="15" max="18" width="9.6328125" style="7" customWidth="1"/>
    <col min="19" max="19" width="20.6328125" style="7" customWidth="1"/>
    <col min="20" max="27" width="9.6328125" style="7" customWidth="1"/>
    <col min="28" max="28" width="20.6328125" style="7" customWidth="1"/>
    <col min="29" max="128" width="9.6328125" style="7" customWidth="1"/>
    <col min="129" max="16384" width="14.453125" style="7"/>
  </cols>
  <sheetData>
    <row r="1" spans="1:49" ht="18" customHeight="1"/>
    <row r="2" spans="1:49" ht="18" customHeight="1">
      <c r="B2" s="19"/>
      <c r="C2" s="20" t="s">
        <v>98</v>
      </c>
      <c r="D2" s="20" t="s">
        <v>99</v>
      </c>
      <c r="E2" s="20" t="s">
        <v>100</v>
      </c>
      <c r="F2" s="20" t="s">
        <v>101</v>
      </c>
      <c r="G2" s="20" t="s">
        <v>102</v>
      </c>
      <c r="H2" s="26" t="s">
        <v>103</v>
      </c>
      <c r="I2" s="21" t="s">
        <v>104</v>
      </c>
      <c r="J2" s="21"/>
      <c r="K2" s="25"/>
      <c r="L2" s="19"/>
      <c r="M2" s="19"/>
      <c r="N2" s="1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  <c r="AG2" s="2"/>
      <c r="AH2" s="2"/>
      <c r="AI2" s="2"/>
      <c r="AJ2" s="2"/>
      <c r="AK2" s="2"/>
      <c r="AL2" s="2"/>
    </row>
    <row r="3" spans="1:49" ht="18" customHeight="1">
      <c r="B3" s="19"/>
      <c r="C3" s="33"/>
      <c r="D3" s="33"/>
      <c r="E3" s="33"/>
      <c r="F3" s="33"/>
      <c r="G3" s="33"/>
      <c r="H3" s="34"/>
      <c r="I3" s="35"/>
      <c r="J3" s="35"/>
      <c r="K3" s="24"/>
      <c r="L3" s="19"/>
      <c r="M3" s="19"/>
      <c r="N3" s="1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/>
      <c r="AG3" s="2"/>
      <c r="AH3" s="2"/>
      <c r="AI3" s="2"/>
      <c r="AJ3" s="2"/>
      <c r="AK3" s="2"/>
      <c r="AL3" s="2"/>
    </row>
    <row r="4" spans="1:49" ht="18" customHeight="1">
      <c r="B4" s="3"/>
      <c r="C4" s="4">
        <f>E3*1.2</f>
        <v>0</v>
      </c>
      <c r="D4" s="4">
        <f>E3*1.1</f>
        <v>0</v>
      </c>
      <c r="E4" s="4">
        <f>E3*0.9</f>
        <v>0</v>
      </c>
      <c r="F4" s="4">
        <f>E3*0.8</f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9"/>
      <c r="V4" s="3"/>
      <c r="W4" s="3"/>
      <c r="X4" s="3"/>
      <c r="Y4" s="3"/>
      <c r="Z4" s="3"/>
      <c r="AA4" s="3"/>
      <c r="AB4" s="3"/>
      <c r="AC4" s="3"/>
      <c r="AD4" s="3"/>
      <c r="AE4" s="3"/>
      <c r="AF4" s="2"/>
      <c r="AG4" s="2"/>
      <c r="AH4" s="2"/>
      <c r="AI4" s="2"/>
      <c r="AJ4" s="2"/>
      <c r="AK4" s="2"/>
      <c r="AL4" s="2"/>
    </row>
    <row r="5" spans="1:49" ht="18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  <c r="AG5" s="2"/>
      <c r="AH5" s="2"/>
      <c r="AI5" s="2"/>
      <c r="AJ5" s="2"/>
      <c r="AK5" s="2"/>
      <c r="AL5" s="2"/>
    </row>
    <row r="6" spans="1:49" ht="18" customHeight="1">
      <c r="B6" s="16" t="s">
        <v>79</v>
      </c>
      <c r="C6" s="16" t="s">
        <v>80</v>
      </c>
      <c r="D6" s="16" t="s">
        <v>81</v>
      </c>
      <c r="E6" s="16" t="s">
        <v>82</v>
      </c>
      <c r="F6" s="16" t="s">
        <v>83</v>
      </c>
      <c r="G6" s="16" t="s">
        <v>84</v>
      </c>
      <c r="H6" s="16" t="s">
        <v>85</v>
      </c>
      <c r="I6" s="16" t="s">
        <v>86</v>
      </c>
      <c r="J6" s="16" t="s">
        <v>87</v>
      </c>
      <c r="K6" s="16" t="s">
        <v>88</v>
      </c>
      <c r="L6" s="16" t="s">
        <v>89</v>
      </c>
      <c r="M6" s="16" t="s">
        <v>90</v>
      </c>
      <c r="N6" s="16" t="s">
        <v>91</v>
      </c>
      <c r="O6" s="16" t="s">
        <v>92</v>
      </c>
      <c r="P6" s="16" t="s">
        <v>93</v>
      </c>
      <c r="Q6" s="16" t="s">
        <v>94</v>
      </c>
      <c r="R6" s="19"/>
      <c r="S6" s="17" t="s">
        <v>95</v>
      </c>
      <c r="T6" s="16" t="s">
        <v>83</v>
      </c>
      <c r="U6" s="16" t="s">
        <v>84</v>
      </c>
      <c r="V6" s="16" t="s">
        <v>85</v>
      </c>
      <c r="W6" s="16" t="s">
        <v>86</v>
      </c>
      <c r="X6" s="16" t="s">
        <v>87</v>
      </c>
      <c r="Y6" s="16" t="s">
        <v>88</v>
      </c>
      <c r="Z6" s="16" t="s">
        <v>89</v>
      </c>
      <c r="AA6" s="16" t="s">
        <v>90</v>
      </c>
      <c r="AB6" s="16" t="s">
        <v>91</v>
      </c>
      <c r="AC6" s="16" t="s">
        <v>92</v>
      </c>
      <c r="AD6" s="16" t="s">
        <v>93</v>
      </c>
      <c r="AE6" s="16" t="s">
        <v>94</v>
      </c>
      <c r="AO6" s="9" t="s">
        <v>39</v>
      </c>
      <c r="AP6" s="10"/>
      <c r="AQ6" s="2"/>
      <c r="AR6" s="2"/>
      <c r="AS6" s="2"/>
      <c r="AT6" s="2"/>
      <c r="AU6" s="2"/>
      <c r="AV6" s="2"/>
      <c r="AW6" s="2"/>
    </row>
    <row r="7" spans="1:49" ht="18" customHeight="1">
      <c r="A7" s="1">
        <f>P7</f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0"/>
      <c r="O7" s="29"/>
      <c r="P7" s="31"/>
      <c r="Q7" s="22" t="e">
        <f>J7/(A7*60)</f>
        <v>#DIV/0!</v>
      </c>
      <c r="R7" s="23">
        <f>AD7</f>
        <v>0</v>
      </c>
      <c r="S7" s="29"/>
      <c r="T7" s="29"/>
      <c r="U7" s="29"/>
      <c r="V7" s="29"/>
      <c r="W7" s="29"/>
      <c r="X7" s="29"/>
      <c r="Y7" s="29"/>
      <c r="Z7" s="29"/>
      <c r="AA7" s="29"/>
      <c r="AB7" s="30"/>
      <c r="AC7" s="29"/>
      <c r="AD7" s="31"/>
      <c r="AE7" s="22" t="e">
        <f>X7/(O7*60)</f>
        <v>#DIV/0!</v>
      </c>
      <c r="AO7" s="2" t="s">
        <v>34</v>
      </c>
      <c r="AP7" s="2">
        <v>1</v>
      </c>
      <c r="AQ7" s="2"/>
      <c r="AR7" s="2"/>
      <c r="AS7" s="5" t="s">
        <v>0</v>
      </c>
      <c r="AT7" s="5" t="s">
        <v>1</v>
      </c>
      <c r="AU7" s="5" t="s">
        <v>2</v>
      </c>
      <c r="AV7" s="5" t="s">
        <v>30</v>
      </c>
      <c r="AW7" s="5">
        <v>1</v>
      </c>
    </row>
    <row r="8" spans="1:49" ht="18" customHeight="1">
      <c r="A8" s="1">
        <f>P8</f>
        <v>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2"/>
      <c r="O8" s="29"/>
      <c r="P8" s="31"/>
      <c r="Q8" s="22" t="e">
        <f>J8/(A8*60)</f>
        <v>#DIV/0!</v>
      </c>
      <c r="R8" s="23">
        <f>AD8</f>
        <v>0</v>
      </c>
      <c r="S8" s="29"/>
      <c r="T8" s="29"/>
      <c r="U8" s="29"/>
      <c r="V8" s="29"/>
      <c r="W8" s="29"/>
      <c r="X8" s="29"/>
      <c r="Y8" s="29"/>
      <c r="Z8" s="29"/>
      <c r="AA8" s="29"/>
      <c r="AB8" s="32"/>
      <c r="AC8" s="29"/>
      <c r="AD8" s="31"/>
      <c r="AE8" s="22" t="e">
        <f>X8/(O8*60)</f>
        <v>#DIV/0!</v>
      </c>
      <c r="AO8" s="2" t="s">
        <v>33</v>
      </c>
      <c r="AP8" s="2">
        <v>0.9</v>
      </c>
      <c r="AQ8" s="2"/>
      <c r="AR8" s="2"/>
      <c r="AS8" s="5" t="s">
        <v>3</v>
      </c>
      <c r="AT8" s="5" t="s">
        <v>4</v>
      </c>
      <c r="AU8" s="5" t="s">
        <v>6</v>
      </c>
      <c r="AV8" s="6" t="s">
        <v>24</v>
      </c>
      <c r="AW8" s="5">
        <v>2</v>
      </c>
    </row>
    <row r="9" spans="1:49" ht="18" customHeight="1">
      <c r="A9" s="1">
        <f>P9</f>
        <v>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2"/>
      <c r="O9" s="29"/>
      <c r="P9" s="31"/>
      <c r="Q9" s="22" t="e">
        <f>J9/(A9*60)</f>
        <v>#DIV/0!</v>
      </c>
      <c r="R9" s="23">
        <f>AD9</f>
        <v>0</v>
      </c>
      <c r="S9" s="29"/>
      <c r="T9" s="29"/>
      <c r="U9" s="29"/>
      <c r="V9" s="29"/>
      <c r="W9" s="29"/>
      <c r="X9" s="29"/>
      <c r="Y9" s="29"/>
      <c r="Z9" s="29"/>
      <c r="AA9" s="29"/>
      <c r="AB9" s="32"/>
      <c r="AC9" s="29"/>
      <c r="AD9" s="31"/>
      <c r="AE9" s="22" t="e">
        <f>X9/(O9*60)</f>
        <v>#DIV/0!</v>
      </c>
      <c r="AO9" s="2" t="s">
        <v>35</v>
      </c>
      <c r="AP9" s="2">
        <v>0.8</v>
      </c>
      <c r="AQ9" s="2"/>
      <c r="AR9" s="2"/>
      <c r="AS9" s="5" t="s">
        <v>7</v>
      </c>
      <c r="AT9" s="5" t="s">
        <v>8</v>
      </c>
      <c r="AU9" s="5" t="s">
        <v>5</v>
      </c>
      <c r="AV9" s="5" t="s">
        <v>26</v>
      </c>
      <c r="AW9" s="5">
        <v>3</v>
      </c>
    </row>
    <row r="10" spans="1:49" ht="18" customHeight="1">
      <c r="A10" s="1">
        <f>P10</f>
        <v>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2"/>
      <c r="O10" s="29"/>
      <c r="P10" s="31"/>
      <c r="Q10" s="22" t="e">
        <f>J10/(A10*60)</f>
        <v>#DIV/0!</v>
      </c>
      <c r="R10" s="23">
        <f>AD10</f>
        <v>0</v>
      </c>
      <c r="S10" s="29"/>
      <c r="T10" s="29"/>
      <c r="U10" s="29"/>
      <c r="V10" s="29"/>
      <c r="W10" s="29"/>
      <c r="X10" s="29"/>
      <c r="Y10" s="29"/>
      <c r="Z10" s="29"/>
      <c r="AA10" s="29"/>
      <c r="AB10" s="32"/>
      <c r="AC10" s="29"/>
      <c r="AD10" s="31"/>
      <c r="AE10" s="22" t="e">
        <f>X10/(O10*60)</f>
        <v>#DIV/0!</v>
      </c>
      <c r="AO10" s="2"/>
      <c r="AP10" s="2"/>
      <c r="AQ10" s="2"/>
      <c r="AR10" s="2"/>
      <c r="AS10" s="5" t="s">
        <v>9</v>
      </c>
      <c r="AT10" s="5" t="s">
        <v>10</v>
      </c>
      <c r="AU10" s="5" t="s">
        <v>11</v>
      </c>
      <c r="AV10" s="5" t="s">
        <v>28</v>
      </c>
      <c r="AW10" s="5">
        <v>4</v>
      </c>
    </row>
    <row r="11" spans="1:49" ht="18" customHeight="1">
      <c r="A11" s="1">
        <f>P11</f>
        <v>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2"/>
      <c r="O11" s="29"/>
      <c r="P11" s="31"/>
      <c r="Q11" s="22" t="e">
        <f>J11/(A11*60)</f>
        <v>#DIV/0!</v>
      </c>
      <c r="R11" s="23">
        <f>AD11</f>
        <v>0</v>
      </c>
      <c r="S11" s="29"/>
      <c r="T11" s="29"/>
      <c r="U11" s="29"/>
      <c r="V11" s="29"/>
      <c r="W11" s="29"/>
      <c r="X11" s="29"/>
      <c r="Y11" s="29"/>
      <c r="Z11" s="29"/>
      <c r="AA11" s="29"/>
      <c r="AB11" s="32"/>
      <c r="AC11" s="29"/>
      <c r="AD11" s="31"/>
      <c r="AE11" s="22" t="e">
        <f>X11/(O11*60)</f>
        <v>#DIV/0!</v>
      </c>
      <c r="AO11" s="11" t="s">
        <v>40</v>
      </c>
      <c r="AP11" s="10"/>
      <c r="AQ11" s="2"/>
      <c r="AR11" s="2"/>
      <c r="AS11" s="5" t="s">
        <v>12</v>
      </c>
      <c r="AT11" s="5" t="s">
        <v>13</v>
      </c>
      <c r="AU11" s="5" t="s">
        <v>14</v>
      </c>
      <c r="AV11" s="5" t="s">
        <v>32</v>
      </c>
      <c r="AW11" s="5">
        <v>5</v>
      </c>
    </row>
    <row r="12" spans="1:49" ht="18" customHeight="1">
      <c r="A12" s="1">
        <f>P12</f>
        <v>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2"/>
      <c r="O12" s="29"/>
      <c r="P12" s="31"/>
      <c r="Q12" s="22" t="e">
        <f>J12/(A12*60)</f>
        <v>#DIV/0!</v>
      </c>
      <c r="R12" s="23">
        <f>AD12</f>
        <v>0</v>
      </c>
      <c r="S12" s="29"/>
      <c r="T12" s="29"/>
      <c r="U12" s="29"/>
      <c r="V12" s="29"/>
      <c r="W12" s="29"/>
      <c r="X12" s="29"/>
      <c r="Y12" s="29"/>
      <c r="Z12" s="29"/>
      <c r="AA12" s="29"/>
      <c r="AB12" s="32"/>
      <c r="AC12" s="29"/>
      <c r="AD12" s="31"/>
      <c r="AE12" s="22" t="e">
        <f>X12/(O12*60)</f>
        <v>#DIV/0!</v>
      </c>
      <c r="AO12" s="2"/>
      <c r="AP12" s="2"/>
      <c r="AQ12" s="2"/>
      <c r="AR12" s="2"/>
      <c r="AS12" s="5" t="s">
        <v>15</v>
      </c>
      <c r="AT12" s="5" t="s">
        <v>16</v>
      </c>
      <c r="AU12" s="5"/>
      <c r="AV12" s="5" t="s">
        <v>29</v>
      </c>
      <c r="AW12" s="5"/>
    </row>
    <row r="13" spans="1:49" ht="18" customHeight="1">
      <c r="A13" s="1">
        <f>P13</f>
        <v>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  <c r="O13" s="29"/>
      <c r="P13" s="31"/>
      <c r="Q13" s="22" t="e">
        <f>J13/(A13*60)</f>
        <v>#DIV/0!</v>
      </c>
      <c r="R13" s="23">
        <f>AD13</f>
        <v>0</v>
      </c>
      <c r="S13" s="29"/>
      <c r="T13" s="29"/>
      <c r="U13" s="29"/>
      <c r="V13" s="29"/>
      <c r="W13" s="29"/>
      <c r="X13" s="29"/>
      <c r="Y13" s="29"/>
      <c r="Z13" s="29"/>
      <c r="AA13" s="29"/>
      <c r="AB13" s="30"/>
      <c r="AC13" s="29"/>
      <c r="AD13" s="31"/>
      <c r="AE13" s="22" t="e">
        <f>X13/(O13*60)</f>
        <v>#DIV/0!</v>
      </c>
      <c r="AO13" s="2"/>
      <c r="AP13" s="2"/>
      <c r="AQ13" s="2"/>
      <c r="AR13" s="2"/>
      <c r="AS13" s="5" t="s">
        <v>17</v>
      </c>
      <c r="AT13" s="5" t="s">
        <v>18</v>
      </c>
      <c r="AU13" s="5"/>
      <c r="AV13" s="5" t="s">
        <v>37</v>
      </c>
      <c r="AW13" s="5"/>
    </row>
    <row r="14" spans="1:49" ht="18" customHeight="1">
      <c r="A14" s="1">
        <f>P14</f>
        <v>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0"/>
      <c r="O14" s="29"/>
      <c r="P14" s="31"/>
      <c r="Q14" s="22" t="e">
        <f>J14/(A14*60)</f>
        <v>#DIV/0!</v>
      </c>
      <c r="R14" s="23">
        <f>AD14</f>
        <v>0</v>
      </c>
      <c r="S14" s="29"/>
      <c r="T14" s="29"/>
      <c r="U14" s="29"/>
      <c r="V14" s="29"/>
      <c r="W14" s="29"/>
      <c r="X14" s="29"/>
      <c r="Y14" s="29"/>
      <c r="Z14" s="29"/>
      <c r="AA14" s="29"/>
      <c r="AB14" s="30"/>
      <c r="AC14" s="29"/>
      <c r="AD14" s="31"/>
      <c r="AE14" s="22" t="e">
        <f>X14/(O14*60)</f>
        <v>#DIV/0!</v>
      </c>
      <c r="AO14" s="2"/>
      <c r="AP14" s="2"/>
      <c r="AQ14" s="2"/>
      <c r="AR14" s="2"/>
      <c r="AS14" s="5" t="s">
        <v>19</v>
      </c>
      <c r="AT14" s="5"/>
      <c r="AU14" s="5"/>
      <c r="AV14" s="5" t="s">
        <v>38</v>
      </c>
      <c r="AW14" s="5"/>
    </row>
    <row r="15" spans="1:49" ht="18" customHeight="1">
      <c r="A15" s="1">
        <f>P15</f>
        <v>0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2"/>
      <c r="O15" s="29"/>
      <c r="P15" s="31"/>
      <c r="Q15" s="22" t="e">
        <f>J15/(A15*60)</f>
        <v>#DIV/0!</v>
      </c>
      <c r="R15" s="23">
        <f>AD15</f>
        <v>0</v>
      </c>
      <c r="S15" s="29"/>
      <c r="T15" s="29"/>
      <c r="U15" s="29"/>
      <c r="V15" s="29"/>
      <c r="W15" s="29"/>
      <c r="X15" s="29"/>
      <c r="Y15" s="29"/>
      <c r="Z15" s="29"/>
      <c r="AA15" s="29"/>
      <c r="AB15" s="32"/>
      <c r="AC15" s="29"/>
      <c r="AD15" s="31"/>
      <c r="AE15" s="22" t="e">
        <f>X15/(O15*60)</f>
        <v>#DIV/0!</v>
      </c>
      <c r="AO15" s="2"/>
      <c r="AP15" s="2"/>
      <c r="AQ15" s="2"/>
      <c r="AR15" s="2"/>
      <c r="AS15" s="5" t="s">
        <v>20</v>
      </c>
      <c r="AT15" s="5"/>
      <c r="AU15" s="5"/>
      <c r="AV15" s="5" t="s">
        <v>41</v>
      </c>
      <c r="AW15" s="5"/>
    </row>
    <row r="16" spans="1:49" ht="18" customHeight="1">
      <c r="A16" s="1">
        <f>P16</f>
        <v>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0"/>
      <c r="O16" s="29"/>
      <c r="P16" s="31"/>
      <c r="Q16" s="22" t="e">
        <f>J16/(A16*60)</f>
        <v>#DIV/0!</v>
      </c>
      <c r="R16" s="23">
        <f>AD16</f>
        <v>0</v>
      </c>
      <c r="S16" s="29"/>
      <c r="T16" s="29"/>
      <c r="U16" s="29"/>
      <c r="V16" s="29"/>
      <c r="W16" s="29"/>
      <c r="X16" s="29"/>
      <c r="Y16" s="29"/>
      <c r="Z16" s="29"/>
      <c r="AA16" s="29"/>
      <c r="AB16" s="30"/>
      <c r="AC16" s="29"/>
      <c r="AD16" s="31"/>
      <c r="AE16" s="22" t="e">
        <f>X16/(O16*60)</f>
        <v>#DIV/0!</v>
      </c>
      <c r="AO16" s="2"/>
      <c r="AP16" s="2"/>
      <c r="AQ16" s="2"/>
      <c r="AR16" s="2"/>
      <c r="AS16" s="5" t="s">
        <v>21</v>
      </c>
      <c r="AT16" s="5"/>
      <c r="AU16" s="5"/>
      <c r="AV16" s="5" t="s">
        <v>42</v>
      </c>
      <c r="AW16" s="5"/>
    </row>
    <row r="17" spans="1:49" ht="18" customHeight="1">
      <c r="A17" s="1">
        <f>P17</f>
        <v>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2"/>
      <c r="O17" s="29"/>
      <c r="P17" s="31"/>
      <c r="Q17" s="22" t="e">
        <f>J17/(A17*60)</f>
        <v>#DIV/0!</v>
      </c>
      <c r="R17" s="23">
        <f>AD17</f>
        <v>0</v>
      </c>
      <c r="S17" s="29"/>
      <c r="T17" s="29"/>
      <c r="U17" s="29"/>
      <c r="V17" s="29"/>
      <c r="W17" s="29"/>
      <c r="X17" s="29"/>
      <c r="Y17" s="29"/>
      <c r="Z17" s="29"/>
      <c r="AA17" s="29"/>
      <c r="AB17" s="32"/>
      <c r="AC17" s="29"/>
      <c r="AD17" s="31"/>
      <c r="AE17" s="22" t="e">
        <f>X17/(O17*60)</f>
        <v>#DIV/0!</v>
      </c>
      <c r="AO17" s="2"/>
      <c r="AP17" s="2"/>
      <c r="AQ17" s="2"/>
      <c r="AR17" s="2"/>
      <c r="AS17" s="5" t="s">
        <v>22</v>
      </c>
      <c r="AT17" s="5"/>
      <c r="AU17" s="5"/>
      <c r="AV17" s="5"/>
      <c r="AW17" s="5"/>
    </row>
    <row r="18" spans="1:49" ht="18" customHeight="1">
      <c r="A18" s="1">
        <f>P18</f>
        <v>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2"/>
      <c r="O18" s="29"/>
      <c r="P18" s="31"/>
      <c r="Q18" s="22" t="e">
        <f>J18/(A18*60)</f>
        <v>#DIV/0!</v>
      </c>
      <c r="R18" s="23">
        <f>AD18</f>
        <v>0</v>
      </c>
      <c r="S18" s="29"/>
      <c r="T18" s="29"/>
      <c r="U18" s="29"/>
      <c r="V18" s="29"/>
      <c r="W18" s="29"/>
      <c r="X18" s="29"/>
      <c r="Y18" s="29"/>
      <c r="Z18" s="29"/>
      <c r="AA18" s="29"/>
      <c r="AB18" s="32"/>
      <c r="AC18" s="29"/>
      <c r="AD18" s="31"/>
      <c r="AE18" s="22" t="e">
        <f>X18/(O18*60)</f>
        <v>#DIV/0!</v>
      </c>
      <c r="AK18" s="2"/>
      <c r="AL18" s="2"/>
    </row>
    <row r="19" spans="1:49" ht="18" customHeight="1">
      <c r="A19" s="1">
        <f>P19</f>
        <v>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0"/>
      <c r="O19" s="29"/>
      <c r="P19" s="31"/>
      <c r="Q19" s="22" t="e">
        <f>J19/(A19*60)</f>
        <v>#DIV/0!</v>
      </c>
      <c r="R19" s="23">
        <f>AD19</f>
        <v>0</v>
      </c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9"/>
      <c r="AD19" s="31"/>
      <c r="AE19" s="22" t="e">
        <f>X19/(O19*60)</f>
        <v>#DIV/0!</v>
      </c>
      <c r="AK19" s="2"/>
      <c r="AL19" s="2"/>
    </row>
    <row r="20" spans="1:49" ht="18" customHeight="1">
      <c r="A20" s="1">
        <f>P20</f>
        <v>0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2"/>
      <c r="O20" s="29"/>
      <c r="P20" s="31"/>
      <c r="Q20" s="22" t="e">
        <f>J20/(A20*60)</f>
        <v>#DIV/0!</v>
      </c>
      <c r="R20" s="23">
        <f>AD20</f>
        <v>0</v>
      </c>
      <c r="S20" s="29"/>
      <c r="T20" s="29"/>
      <c r="U20" s="29"/>
      <c r="V20" s="29"/>
      <c r="W20" s="29"/>
      <c r="X20" s="29"/>
      <c r="Y20" s="29"/>
      <c r="Z20" s="29"/>
      <c r="AA20" s="29"/>
      <c r="AB20" s="32"/>
      <c r="AC20" s="29"/>
      <c r="AD20" s="31"/>
      <c r="AE20" s="22" t="e">
        <f>X20/(O20*60)</f>
        <v>#DIV/0!</v>
      </c>
      <c r="AK20" s="2"/>
      <c r="AL20" s="2"/>
    </row>
    <row r="21" spans="1:49" ht="18" customHeight="1">
      <c r="A21" s="1">
        <f>P21</f>
        <v>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29"/>
      <c r="P21" s="31"/>
      <c r="Q21" s="22" t="e">
        <f>J21/(A21*60)</f>
        <v>#DIV/0!</v>
      </c>
      <c r="R21" s="23">
        <f>AD21</f>
        <v>0</v>
      </c>
      <c r="S21" s="29"/>
      <c r="T21" s="29"/>
      <c r="U21" s="29"/>
      <c r="V21" s="29"/>
      <c r="W21" s="29"/>
      <c r="X21" s="29"/>
      <c r="Y21" s="29"/>
      <c r="Z21" s="29"/>
      <c r="AA21" s="29"/>
      <c r="AB21" s="32"/>
      <c r="AC21" s="29"/>
      <c r="AD21" s="31"/>
      <c r="AE21" s="22" t="e">
        <f>X21/(O21*60)</f>
        <v>#DIV/0!</v>
      </c>
      <c r="AK21" s="2"/>
      <c r="AL21" s="2"/>
    </row>
    <row r="22" spans="1:49" ht="18" customHeight="1">
      <c r="A22" s="1">
        <f>P22</f>
        <v>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29"/>
      <c r="P22" s="31"/>
      <c r="Q22" s="22" t="e">
        <f>J22/(A22*60)</f>
        <v>#DIV/0!</v>
      </c>
      <c r="R22" s="23">
        <f>AD22</f>
        <v>0</v>
      </c>
      <c r="S22" s="29"/>
      <c r="T22" s="29"/>
      <c r="U22" s="29"/>
      <c r="V22" s="29"/>
      <c r="W22" s="29"/>
      <c r="X22" s="29"/>
      <c r="Y22" s="29"/>
      <c r="Z22" s="29"/>
      <c r="AA22" s="29"/>
      <c r="AB22" s="32"/>
      <c r="AC22" s="29"/>
      <c r="AD22" s="31"/>
      <c r="AE22" s="22" t="e">
        <f>X22/(O22*60)</f>
        <v>#DIV/0!</v>
      </c>
      <c r="AK22" s="2"/>
      <c r="AL22" s="2"/>
    </row>
    <row r="23" spans="1:49" ht="18" customHeight="1">
      <c r="A23" s="1">
        <f>P23</f>
        <v>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2"/>
      <c r="O23" s="29"/>
      <c r="P23" s="31"/>
      <c r="Q23" s="22" t="e">
        <f t="shared" ref="Q23:Q24" si="0">J23/(A23*60)</f>
        <v>#DIV/0!</v>
      </c>
      <c r="R23" s="23">
        <f>AD23</f>
        <v>0</v>
      </c>
      <c r="S23" s="29"/>
      <c r="T23" s="29"/>
      <c r="U23" s="29"/>
      <c r="V23" s="29"/>
      <c r="W23" s="29"/>
      <c r="X23" s="29"/>
      <c r="Y23" s="29"/>
      <c r="Z23" s="29"/>
      <c r="AA23" s="29"/>
      <c r="AB23" s="32"/>
      <c r="AC23" s="29"/>
      <c r="AD23" s="31"/>
      <c r="AE23" s="22" t="e">
        <f t="shared" ref="AE23:AE24" si="1">X23/(O23*60)</f>
        <v>#DIV/0!</v>
      </c>
    </row>
    <row r="24" spans="1:49" ht="18" customHeight="1">
      <c r="A24" s="1">
        <f>P24</f>
        <v>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2"/>
      <c r="O24" s="29"/>
      <c r="P24" s="31"/>
      <c r="Q24" s="22" t="e">
        <f t="shared" si="0"/>
        <v>#DIV/0!</v>
      </c>
      <c r="R24" s="23">
        <f>AD24</f>
        <v>0</v>
      </c>
      <c r="S24" s="29"/>
      <c r="T24" s="29"/>
      <c r="U24" s="29"/>
      <c r="V24" s="29"/>
      <c r="W24" s="29"/>
      <c r="X24" s="29"/>
      <c r="Y24" s="29"/>
      <c r="Z24" s="29"/>
      <c r="AA24" s="29"/>
      <c r="AB24" s="32"/>
      <c r="AC24" s="29"/>
      <c r="AD24" s="31"/>
      <c r="AE24" s="22" t="e">
        <f t="shared" si="1"/>
        <v>#DIV/0!</v>
      </c>
    </row>
    <row r="25" spans="1:49" ht="18" customHeight="1">
      <c r="A25" s="1"/>
    </row>
    <row r="26" spans="1:49" ht="18" customHeight="1">
      <c r="A26" s="1"/>
    </row>
    <row r="27" spans="1:49" ht="18" customHeight="1">
      <c r="A27" s="1"/>
    </row>
    <row r="31" spans="1:49" ht="15.75" customHeight="1">
      <c r="B31" s="2" t="s">
        <v>36</v>
      </c>
    </row>
    <row r="44" spans="2:7" ht="15.75" customHeight="1">
      <c r="B44" s="8"/>
      <c r="C44" s="8"/>
      <c r="F44" s="8"/>
      <c r="G44" s="8"/>
    </row>
    <row r="45" spans="2:7" ht="15.75" customHeight="1">
      <c r="B45" s="8"/>
      <c r="C45" s="8"/>
      <c r="F45" s="8"/>
      <c r="G45" s="8"/>
    </row>
    <row r="46" spans="2:7" ht="15.75" customHeight="1">
      <c r="B46" s="8"/>
      <c r="C46" s="8"/>
      <c r="F46" s="8"/>
      <c r="G46" s="8"/>
    </row>
    <row r="47" spans="2:7" ht="15.75" customHeight="1">
      <c r="B47" s="8"/>
      <c r="C47" s="8"/>
      <c r="F47" s="8"/>
      <c r="G47" s="8"/>
    </row>
    <row r="48" spans="2:7" ht="15.75" customHeight="1">
      <c r="B48" s="8"/>
      <c r="C48" s="8"/>
      <c r="F48" s="8"/>
      <c r="G48" s="8"/>
    </row>
    <row r="49" spans="2:7" ht="15.75" customHeight="1">
      <c r="B49" s="8"/>
      <c r="C49" s="8"/>
      <c r="F49" s="8"/>
      <c r="G49" s="8"/>
    </row>
    <row r="50" spans="2:7" ht="15.75" customHeight="1">
      <c r="B50" s="8"/>
      <c r="C50" s="8"/>
      <c r="F50" s="8"/>
      <c r="G50" s="8"/>
    </row>
    <row r="51" spans="2:7" ht="15.75" customHeight="1">
      <c r="B51" s="8"/>
      <c r="C51" s="8"/>
      <c r="F51" s="8"/>
      <c r="G51" s="8"/>
    </row>
    <row r="52" spans="2:7" ht="15.75" customHeight="1">
      <c r="B52" s="8"/>
      <c r="C52" s="8"/>
      <c r="F52" s="8"/>
      <c r="G52" s="8"/>
    </row>
    <row r="53" spans="2:7" ht="15.75" customHeight="1">
      <c r="B53" s="8"/>
      <c r="C53" s="8"/>
      <c r="F53" s="8"/>
      <c r="G53" s="8"/>
    </row>
  </sheetData>
  <sheetProtection algorithmName="SHA-512" hashValue="e14GM+aFTrbrR0pApU9Nn0jtdHEg7nFBEBSzQ8bSNX2iaxOGwYJumrRpVayISO6PlSnAsGZNHxRXZxys1vEi/w==" saltValue="+egk1XElNiZ/7PivqMHkSw==" spinCount="100000" sheet="1" objects="1" scenarios="1"/>
  <autoFilter ref="A6:AE27" xr:uid="{E8AF1F21-43A2-42F9-829E-E15478053339}">
    <sortState xmlns:xlrd2="http://schemas.microsoft.com/office/spreadsheetml/2017/richdata2" ref="A7:AE27">
      <sortCondition ref="C6:C27"/>
    </sortState>
  </autoFilter>
  <mergeCells count="24">
    <mergeCell ref="B51:C51"/>
    <mergeCell ref="F51:G51"/>
    <mergeCell ref="B52:C52"/>
    <mergeCell ref="F52:G52"/>
    <mergeCell ref="B53:C53"/>
    <mergeCell ref="F53:G53"/>
    <mergeCell ref="B48:C48"/>
    <mergeCell ref="F48:G48"/>
    <mergeCell ref="B49:C49"/>
    <mergeCell ref="F49:G49"/>
    <mergeCell ref="B50:C50"/>
    <mergeCell ref="F50:G50"/>
    <mergeCell ref="B45:C45"/>
    <mergeCell ref="F45:G45"/>
    <mergeCell ref="B46:C46"/>
    <mergeCell ref="F46:G46"/>
    <mergeCell ref="B47:C47"/>
    <mergeCell ref="F47:G47"/>
    <mergeCell ref="I2:J2"/>
    <mergeCell ref="I3:J3"/>
    <mergeCell ref="AO6:AP6"/>
    <mergeCell ref="AO11:AP11"/>
    <mergeCell ref="B44:C44"/>
    <mergeCell ref="F44:G44"/>
  </mergeCells>
  <phoneticPr fontId="2"/>
  <conditionalFormatting sqref="I7:I24">
    <cfRule type="cellIs" dxfId="26" priority="14" operator="equal">
      <formula>3</formula>
    </cfRule>
    <cfRule type="cellIs" dxfId="25" priority="15" operator="equal">
      <formula>2</formula>
    </cfRule>
    <cfRule type="cellIs" dxfId="24" priority="16" operator="equal">
      <formula>1</formula>
    </cfRule>
  </conditionalFormatting>
  <conditionalFormatting sqref="C3 F7:F24">
    <cfRule type="cellIs" dxfId="23" priority="17" operator="equal">
      <formula>$AV$10</formula>
    </cfRule>
    <cfRule type="cellIs" dxfId="22" priority="18" operator="equal">
      <formula>$AV$9</formula>
    </cfRule>
    <cfRule type="cellIs" dxfId="21" priority="19" operator="equal">
      <formula>$AV$8</formula>
    </cfRule>
  </conditionalFormatting>
  <conditionalFormatting sqref="J7:J24">
    <cfRule type="expression" dxfId="20" priority="20">
      <formula>AND(J7&lt;=$C$4,J7 &gt; $D$4)</formula>
    </cfRule>
    <cfRule type="expression" dxfId="19" priority="21">
      <formula>AND(J7&lt;=$D$4,J7 &gt; $E$3)</formula>
    </cfRule>
    <cfRule type="cellIs" dxfId="18" priority="22" operator="equal">
      <formula>$E$3</formula>
    </cfRule>
    <cfRule type="expression" dxfId="17" priority="23">
      <formula>AND(J7&gt;=$E$4,J7 &lt; $E$3)</formula>
    </cfRule>
    <cfRule type="expression" dxfId="16" priority="24">
      <formula>AND(J7&gt;=$F$4,J7 &lt; $E$4)</formula>
    </cfRule>
  </conditionalFormatting>
  <conditionalFormatting sqref="K7:K24">
    <cfRule type="cellIs" dxfId="15" priority="25" operator="equal">
      <formula>$F$3</formula>
    </cfRule>
  </conditionalFormatting>
  <conditionalFormatting sqref="L7:L24">
    <cfRule type="cellIs" dxfId="14" priority="26" operator="equal">
      <formula>$G$3</formula>
    </cfRule>
  </conditionalFormatting>
  <conditionalFormatting sqref="W7:W24">
    <cfRule type="cellIs" dxfId="13" priority="1" operator="equal">
      <formula>3</formula>
    </cfRule>
    <cfRule type="cellIs" dxfId="12" priority="2" operator="equal">
      <formula>2</formula>
    </cfRule>
    <cfRule type="cellIs" dxfId="11" priority="3" operator="equal">
      <formula>1</formula>
    </cfRule>
  </conditionalFormatting>
  <conditionalFormatting sqref="T7:T24">
    <cfRule type="cellIs" dxfId="10" priority="4" operator="equal">
      <formula>$AV$10</formula>
    </cfRule>
    <cfRule type="cellIs" dxfId="9" priority="5" operator="equal">
      <formula>$AV$9</formula>
    </cfRule>
    <cfRule type="cellIs" dxfId="8" priority="6" operator="equal">
      <formula>$AV$8</formula>
    </cfRule>
  </conditionalFormatting>
  <conditionalFormatting sqref="X7:X24">
    <cfRule type="expression" dxfId="7" priority="7">
      <formula>AND(X7&lt;=$C$4,X7 &gt; $D$4)</formula>
    </cfRule>
    <cfRule type="expression" dxfId="6" priority="8">
      <formula>AND(X7&lt;=$D$4,X7 &gt; $E$3)</formula>
    </cfRule>
    <cfRule type="cellIs" dxfId="5" priority="9" operator="equal">
      <formula>$E$3</formula>
    </cfRule>
    <cfRule type="expression" dxfId="4" priority="10">
      <formula>AND(X7&gt;=$E$4,X7 &lt; $E$3)</formula>
    </cfRule>
    <cfRule type="expression" dxfId="3" priority="11">
      <formula>AND(X7&gt;=$F$4,X7 &lt; $E$4)</formula>
    </cfRule>
  </conditionalFormatting>
  <conditionalFormatting sqref="Y7:Y24">
    <cfRule type="cellIs" dxfId="2" priority="12" operator="equal">
      <formula>$F$3</formula>
    </cfRule>
  </conditionalFormatting>
  <conditionalFormatting sqref="Z7:Z24">
    <cfRule type="cellIs" dxfId="1" priority="13" operator="equal">
      <formula>$G$3</formula>
    </cfRule>
  </conditionalFormatting>
  <conditionalFormatting sqref="M7:M24 AA7:AA24">
    <cfRule type="cellIs" dxfId="0" priority="27" operator="equal">
      <formula>$H$3</formula>
    </cfRule>
  </conditionalFormatting>
  <dataValidations count="5">
    <dataValidation type="list" allowBlank="1" showInputMessage="1" showErrorMessage="1" sqref="F7:F24 C3 T7:T24" xr:uid="{074EC453-1E22-4F63-96C8-475595D19EA1}">
      <formula1>$AV$8:$AV$16</formula1>
    </dataValidation>
    <dataValidation type="list" allowBlank="1" showErrorMessage="1" sqref="F3 K7:K24 Y7:Y24" xr:uid="{766711E7-F466-41E4-8CC1-B690821B5A64}">
      <formula1>$AS$8:$AS$17</formula1>
    </dataValidation>
    <dataValidation type="list" allowBlank="1" showErrorMessage="1" sqref="G3 L7:L24 Z7:Z24" xr:uid="{8C644731-F397-4556-998F-CB04D32A7E32}">
      <formula1>$AT$8:$AT$13</formula1>
    </dataValidation>
    <dataValidation type="list" allowBlank="1" showErrorMessage="1" sqref="H3 M7:M24 AA7:AA24" xr:uid="{8D88C5FF-5950-4DD6-AA9B-7140914618F5}">
      <formula1>$AU$8:$AU$11</formula1>
    </dataValidation>
    <dataValidation type="custom" allowBlank="1" showDropDown="1" showErrorMessage="1" sqref="I3 N13:N14 N7 N16 N19 AB13:AB14 AB7 AB16 AB19" xr:uid="{F308B4B5-E9E7-4857-AB29-520920A690C7}">
      <formula1>OR(NOT(ISERROR(DATEVALUE(I3))), AND(ISNUMBER(I3), LEFT(CELL("format", I3))="D"))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W53"/>
  <sheetViews>
    <sheetView workbookViewId="0">
      <selection activeCell="N29" sqref="N29"/>
    </sheetView>
  </sheetViews>
  <sheetFormatPr defaultColWidth="14.453125" defaultRowHeight="15.75" customHeight="1"/>
  <cols>
    <col min="1" max="3" width="9.6328125" customWidth="1"/>
    <col min="4" max="5" width="20.6328125" customWidth="1"/>
    <col min="6" max="13" width="9.6328125" customWidth="1"/>
    <col min="14" max="14" width="15.6328125" customWidth="1"/>
    <col min="15" max="18" width="9.6328125" customWidth="1"/>
    <col min="19" max="19" width="20.6328125" customWidth="1"/>
    <col min="20" max="27" width="9.6328125" customWidth="1"/>
    <col min="28" max="28" width="20.6328125" customWidth="1"/>
    <col min="29" max="128" width="9.6328125" customWidth="1"/>
  </cols>
  <sheetData>
    <row r="1" spans="1:49" ht="18" customHeight="1"/>
    <row r="2" spans="1:49" ht="18" customHeight="1">
      <c r="B2" s="19"/>
      <c r="C2" s="20" t="s">
        <v>98</v>
      </c>
      <c r="D2" s="20" t="s">
        <v>99</v>
      </c>
      <c r="E2" s="20" t="s">
        <v>100</v>
      </c>
      <c r="F2" s="20" t="s">
        <v>101</v>
      </c>
      <c r="G2" s="20" t="s">
        <v>102</v>
      </c>
      <c r="H2" s="26" t="s">
        <v>103</v>
      </c>
      <c r="I2" s="21" t="s">
        <v>104</v>
      </c>
      <c r="J2" s="21"/>
      <c r="K2" s="25"/>
      <c r="L2" s="19"/>
      <c r="M2" s="19"/>
      <c r="N2" s="1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  <c r="AG2" s="2"/>
      <c r="AH2" s="2"/>
      <c r="AI2" s="2"/>
      <c r="AJ2" s="2"/>
      <c r="AK2" s="2"/>
      <c r="AL2" s="2"/>
    </row>
    <row r="3" spans="1:49" ht="18" customHeight="1">
      <c r="B3" s="19"/>
      <c r="C3" s="18" t="s">
        <v>23</v>
      </c>
      <c r="D3" s="18" t="s">
        <v>96</v>
      </c>
      <c r="E3" s="18">
        <v>2000</v>
      </c>
      <c r="F3" s="18" t="s">
        <v>51</v>
      </c>
      <c r="G3" s="18" t="s">
        <v>52</v>
      </c>
      <c r="H3" s="27" t="s">
        <v>97</v>
      </c>
      <c r="I3" s="28">
        <v>44304</v>
      </c>
      <c r="J3" s="28"/>
      <c r="K3" s="24"/>
      <c r="L3" s="19"/>
      <c r="M3" s="19"/>
      <c r="N3" s="1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/>
      <c r="AG3" s="2"/>
      <c r="AH3" s="2"/>
      <c r="AI3" s="2"/>
      <c r="AJ3" s="2"/>
      <c r="AK3" s="2"/>
      <c r="AL3" s="2"/>
    </row>
    <row r="4" spans="1:49" ht="18" customHeight="1">
      <c r="B4" s="3"/>
      <c r="C4" s="4">
        <f>E3*1.2</f>
        <v>2400</v>
      </c>
      <c r="D4" s="4">
        <f>E3*1.1</f>
        <v>2200</v>
      </c>
      <c r="E4" s="4">
        <f>E3*0.9</f>
        <v>1800</v>
      </c>
      <c r="F4" s="4">
        <f>E3*0.8</f>
        <v>1600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9"/>
      <c r="V4" s="3"/>
      <c r="W4" s="3"/>
      <c r="X4" s="3"/>
      <c r="Y4" s="3"/>
      <c r="Z4" s="3"/>
      <c r="AA4" s="3"/>
      <c r="AB4" s="3"/>
      <c r="AC4" s="3"/>
      <c r="AD4" s="3"/>
      <c r="AE4" s="3"/>
      <c r="AF4" s="2"/>
      <c r="AG4" s="2"/>
      <c r="AH4" s="2"/>
      <c r="AI4" s="2"/>
      <c r="AJ4" s="2"/>
      <c r="AK4" s="2"/>
      <c r="AL4" s="2"/>
    </row>
    <row r="5" spans="1:49" ht="18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  <c r="AG5" s="2"/>
      <c r="AH5" s="2"/>
      <c r="AI5" s="2"/>
      <c r="AJ5" s="2"/>
      <c r="AK5" s="2"/>
      <c r="AL5" s="2"/>
    </row>
    <row r="6" spans="1:49" ht="18" customHeight="1">
      <c r="B6" s="16" t="s">
        <v>79</v>
      </c>
      <c r="C6" s="16" t="s">
        <v>80</v>
      </c>
      <c r="D6" s="16" t="s">
        <v>81</v>
      </c>
      <c r="E6" s="16" t="s">
        <v>82</v>
      </c>
      <c r="F6" s="16" t="s">
        <v>83</v>
      </c>
      <c r="G6" s="16" t="s">
        <v>84</v>
      </c>
      <c r="H6" s="16" t="s">
        <v>85</v>
      </c>
      <c r="I6" s="16" t="s">
        <v>86</v>
      </c>
      <c r="J6" s="16" t="s">
        <v>87</v>
      </c>
      <c r="K6" s="16" t="s">
        <v>88</v>
      </c>
      <c r="L6" s="16" t="s">
        <v>89</v>
      </c>
      <c r="M6" s="16" t="s">
        <v>90</v>
      </c>
      <c r="N6" s="16" t="s">
        <v>91</v>
      </c>
      <c r="O6" s="16" t="s">
        <v>92</v>
      </c>
      <c r="P6" s="16" t="s">
        <v>93</v>
      </c>
      <c r="Q6" s="16" t="s">
        <v>94</v>
      </c>
      <c r="R6" s="19"/>
      <c r="S6" s="17" t="s">
        <v>95</v>
      </c>
      <c r="T6" s="16" t="s">
        <v>83</v>
      </c>
      <c r="U6" s="16" t="s">
        <v>84</v>
      </c>
      <c r="V6" s="16" t="s">
        <v>85</v>
      </c>
      <c r="W6" s="16" t="s">
        <v>86</v>
      </c>
      <c r="X6" s="16" t="s">
        <v>87</v>
      </c>
      <c r="Y6" s="16" t="s">
        <v>88</v>
      </c>
      <c r="Z6" s="16" t="s">
        <v>89</v>
      </c>
      <c r="AA6" s="16" t="s">
        <v>90</v>
      </c>
      <c r="AB6" s="16" t="s">
        <v>91</v>
      </c>
      <c r="AC6" s="16" t="s">
        <v>92</v>
      </c>
      <c r="AD6" s="16" t="s">
        <v>93</v>
      </c>
      <c r="AE6" s="16" t="s">
        <v>94</v>
      </c>
      <c r="AF6" s="7"/>
      <c r="AG6" s="7"/>
      <c r="AH6" s="7"/>
      <c r="AI6" s="7"/>
      <c r="AJ6" s="7"/>
      <c r="AO6" s="9" t="s">
        <v>39</v>
      </c>
      <c r="AP6" s="10"/>
      <c r="AQ6" s="2"/>
      <c r="AR6" s="2"/>
      <c r="AS6" s="2"/>
      <c r="AT6" s="2"/>
      <c r="AU6" s="2"/>
      <c r="AV6" s="2"/>
      <c r="AW6" s="2"/>
    </row>
    <row r="7" spans="1:49" ht="18" customHeight="1">
      <c r="A7" s="1">
        <f>P7</f>
        <v>8.2696759259259262E-2</v>
      </c>
      <c r="B7" s="12">
        <v>1</v>
      </c>
      <c r="C7" s="12">
        <v>1</v>
      </c>
      <c r="D7" s="12" t="s">
        <v>43</v>
      </c>
      <c r="E7" s="12" t="s">
        <v>44</v>
      </c>
      <c r="F7" s="12" t="s">
        <v>31</v>
      </c>
      <c r="G7" s="12">
        <v>6</v>
      </c>
      <c r="H7" s="12">
        <v>6</v>
      </c>
      <c r="I7" s="12">
        <v>1</v>
      </c>
      <c r="J7" s="12">
        <v>2000</v>
      </c>
      <c r="K7" s="12" t="s">
        <v>45</v>
      </c>
      <c r="L7" s="12" t="s">
        <v>46</v>
      </c>
      <c r="M7" s="12" t="s">
        <v>47</v>
      </c>
      <c r="N7" s="14">
        <v>44275</v>
      </c>
      <c r="O7" s="12">
        <v>33.700000000000003</v>
      </c>
      <c r="P7" s="13">
        <v>8.2696759259259262E-2</v>
      </c>
      <c r="Q7" s="22">
        <f>J7/(A7*60)</f>
        <v>403.07907627711688</v>
      </c>
      <c r="R7" s="23">
        <f>AD7</f>
        <v>8.2696759259259262E-2</v>
      </c>
      <c r="S7" s="12" t="s">
        <v>44</v>
      </c>
      <c r="T7" s="12" t="s">
        <v>31</v>
      </c>
      <c r="U7" s="12">
        <v>6</v>
      </c>
      <c r="V7" s="12">
        <v>6</v>
      </c>
      <c r="W7" s="12">
        <v>1</v>
      </c>
      <c r="X7" s="12">
        <v>2000</v>
      </c>
      <c r="Y7" s="12" t="s">
        <v>45</v>
      </c>
      <c r="Z7" s="12" t="s">
        <v>46</v>
      </c>
      <c r="AA7" s="12" t="s">
        <v>47</v>
      </c>
      <c r="AB7" s="14">
        <v>44275</v>
      </c>
      <c r="AC7" s="12">
        <v>33.700000000000003</v>
      </c>
      <c r="AD7" s="13">
        <v>8.2696759259259262E-2</v>
      </c>
      <c r="AE7" s="22">
        <f>X7/(O7*60)</f>
        <v>0.98911968348170121</v>
      </c>
      <c r="AF7" s="7"/>
      <c r="AG7" s="7"/>
      <c r="AH7" s="7"/>
      <c r="AI7" s="7"/>
      <c r="AJ7" s="7"/>
      <c r="AO7" s="2" t="s">
        <v>34</v>
      </c>
      <c r="AP7" s="2">
        <v>1</v>
      </c>
      <c r="AQ7" s="2"/>
      <c r="AR7" s="2"/>
      <c r="AS7" s="5" t="s">
        <v>0</v>
      </c>
      <c r="AT7" s="5" t="s">
        <v>1</v>
      </c>
      <c r="AU7" s="5" t="s">
        <v>2</v>
      </c>
      <c r="AV7" s="5" t="s">
        <v>30</v>
      </c>
      <c r="AW7" s="5">
        <v>1</v>
      </c>
    </row>
    <row r="8" spans="1:49" ht="18" customHeight="1">
      <c r="A8" s="1">
        <f>P8</f>
        <v>7.5729166666666667E-2</v>
      </c>
      <c r="B8" s="12">
        <v>1</v>
      </c>
      <c r="C8" s="12">
        <v>2</v>
      </c>
      <c r="D8" s="12" t="s">
        <v>48</v>
      </c>
      <c r="E8" s="12" t="s">
        <v>49</v>
      </c>
      <c r="F8" s="12" t="s">
        <v>50</v>
      </c>
      <c r="G8" s="12">
        <v>4</v>
      </c>
      <c r="H8" s="12">
        <v>4</v>
      </c>
      <c r="I8" s="12">
        <v>3</v>
      </c>
      <c r="J8" s="12">
        <v>1800</v>
      </c>
      <c r="K8" s="12" t="s">
        <v>51</v>
      </c>
      <c r="L8" s="12" t="s">
        <v>52</v>
      </c>
      <c r="M8" s="12" t="s">
        <v>47</v>
      </c>
      <c r="N8" s="15">
        <v>44282</v>
      </c>
      <c r="O8" s="12">
        <v>35.9</v>
      </c>
      <c r="P8" s="13">
        <v>7.5729166666666667E-2</v>
      </c>
      <c r="Q8" s="22">
        <f>J8/(A8*60)</f>
        <v>396.14855570839063</v>
      </c>
      <c r="R8" s="23">
        <f>AD8</f>
        <v>7.5729166666666667E-2</v>
      </c>
      <c r="S8" s="12" t="s">
        <v>49</v>
      </c>
      <c r="T8" s="12" t="s">
        <v>50</v>
      </c>
      <c r="U8" s="12">
        <v>4</v>
      </c>
      <c r="V8" s="12">
        <v>4</v>
      </c>
      <c r="W8" s="12">
        <v>3</v>
      </c>
      <c r="X8" s="12">
        <v>1800</v>
      </c>
      <c r="Y8" s="12" t="s">
        <v>51</v>
      </c>
      <c r="Z8" s="12" t="s">
        <v>52</v>
      </c>
      <c r="AA8" s="12" t="s">
        <v>47</v>
      </c>
      <c r="AB8" s="15">
        <v>44282</v>
      </c>
      <c r="AC8" s="12">
        <v>35.9</v>
      </c>
      <c r="AD8" s="13">
        <v>7.5729166666666667E-2</v>
      </c>
      <c r="AE8" s="22">
        <f>X8/(O8*60)</f>
        <v>0.83565459610027859</v>
      </c>
      <c r="AF8" s="7"/>
      <c r="AG8" s="7"/>
      <c r="AH8" s="7"/>
      <c r="AI8" s="7"/>
      <c r="AJ8" s="7"/>
      <c r="AO8" s="2" t="s">
        <v>33</v>
      </c>
      <c r="AP8" s="2">
        <v>0.9</v>
      </c>
      <c r="AQ8" s="2"/>
      <c r="AR8" s="2"/>
      <c r="AS8" s="5" t="s">
        <v>3</v>
      </c>
      <c r="AT8" s="5" t="s">
        <v>4</v>
      </c>
      <c r="AU8" s="5" t="s">
        <v>6</v>
      </c>
      <c r="AV8" s="6" t="s">
        <v>24</v>
      </c>
      <c r="AW8" s="5">
        <v>2</v>
      </c>
    </row>
    <row r="9" spans="1:49" ht="18" customHeight="1">
      <c r="A9" s="1">
        <f>P9</f>
        <v>7.5011574074074064E-2</v>
      </c>
      <c r="B9" s="12">
        <v>2</v>
      </c>
      <c r="C9" s="12">
        <v>3</v>
      </c>
      <c r="D9" s="12" t="s">
        <v>53</v>
      </c>
      <c r="E9" s="12" t="s">
        <v>54</v>
      </c>
      <c r="F9" s="12" t="s">
        <v>27</v>
      </c>
      <c r="G9" s="12">
        <v>3</v>
      </c>
      <c r="H9" s="12">
        <v>3</v>
      </c>
      <c r="I9" s="12">
        <v>5</v>
      </c>
      <c r="J9" s="12">
        <v>1800</v>
      </c>
      <c r="K9" s="12" t="s">
        <v>55</v>
      </c>
      <c r="L9" s="12" t="s">
        <v>52</v>
      </c>
      <c r="M9" s="12" t="s">
        <v>47</v>
      </c>
      <c r="N9" s="15">
        <v>44241</v>
      </c>
      <c r="O9" s="12">
        <v>33.6</v>
      </c>
      <c r="P9" s="13">
        <v>7.5011574074074064E-2</v>
      </c>
      <c r="Q9" s="22">
        <f>J9/(A9*60)</f>
        <v>399.93828112945533</v>
      </c>
      <c r="R9" s="23">
        <f>AD9</f>
        <v>7.5011574074074064E-2</v>
      </c>
      <c r="S9" s="12" t="s">
        <v>54</v>
      </c>
      <c r="T9" s="12" t="s">
        <v>27</v>
      </c>
      <c r="U9" s="12">
        <v>3</v>
      </c>
      <c r="V9" s="12">
        <v>3</v>
      </c>
      <c r="W9" s="12">
        <v>5</v>
      </c>
      <c r="X9" s="12">
        <v>1800</v>
      </c>
      <c r="Y9" s="12" t="s">
        <v>55</v>
      </c>
      <c r="Z9" s="12" t="s">
        <v>52</v>
      </c>
      <c r="AA9" s="12" t="s">
        <v>47</v>
      </c>
      <c r="AB9" s="15">
        <v>44241</v>
      </c>
      <c r="AC9" s="12">
        <v>33.6</v>
      </c>
      <c r="AD9" s="13">
        <v>7.5011574074074064E-2</v>
      </c>
      <c r="AE9" s="22">
        <f>X9/(O9*60)</f>
        <v>0.8928571428571429</v>
      </c>
      <c r="AF9" s="7"/>
      <c r="AG9" s="7"/>
      <c r="AH9" s="7"/>
      <c r="AI9" s="7"/>
      <c r="AJ9" s="7"/>
      <c r="AO9" s="2" t="s">
        <v>35</v>
      </c>
      <c r="AP9" s="2">
        <v>0.8</v>
      </c>
      <c r="AQ9" s="2"/>
      <c r="AR9" s="2"/>
      <c r="AS9" s="5" t="s">
        <v>7</v>
      </c>
      <c r="AT9" s="5" t="s">
        <v>8</v>
      </c>
      <c r="AU9" s="5" t="s">
        <v>5</v>
      </c>
      <c r="AV9" s="5" t="s">
        <v>26</v>
      </c>
      <c r="AW9" s="5">
        <v>3</v>
      </c>
    </row>
    <row r="10" spans="1:49" ht="18" customHeight="1">
      <c r="A10" s="1">
        <f>P10</f>
        <v>7.7835648148148154E-2</v>
      </c>
      <c r="B10" s="12">
        <v>2</v>
      </c>
      <c r="C10" s="12">
        <v>4</v>
      </c>
      <c r="D10" s="12" t="s">
        <v>56</v>
      </c>
      <c r="E10" s="12" t="s">
        <v>57</v>
      </c>
      <c r="F10" s="12" t="s">
        <v>25</v>
      </c>
      <c r="G10" s="12">
        <v>6</v>
      </c>
      <c r="H10" s="12">
        <v>11</v>
      </c>
      <c r="I10" s="12">
        <v>4</v>
      </c>
      <c r="J10" s="12">
        <v>1800</v>
      </c>
      <c r="K10" s="12" t="s">
        <v>51</v>
      </c>
      <c r="L10" s="12" t="s">
        <v>58</v>
      </c>
      <c r="M10" s="12" t="s">
        <v>59</v>
      </c>
      <c r="N10" s="15">
        <v>44276</v>
      </c>
      <c r="O10" s="12">
        <v>36.9</v>
      </c>
      <c r="P10" s="13">
        <v>7.7835648148148154E-2</v>
      </c>
      <c r="Q10" s="22">
        <f>J10/(A10*60)</f>
        <v>385.42750929368026</v>
      </c>
      <c r="R10" s="23">
        <f>AD10</f>
        <v>7.7835648148148154E-2</v>
      </c>
      <c r="S10" s="12" t="s">
        <v>57</v>
      </c>
      <c r="T10" s="12" t="s">
        <v>25</v>
      </c>
      <c r="U10" s="12">
        <v>6</v>
      </c>
      <c r="V10" s="12">
        <v>11</v>
      </c>
      <c r="W10" s="12">
        <v>4</v>
      </c>
      <c r="X10" s="12">
        <v>1800</v>
      </c>
      <c r="Y10" s="12" t="s">
        <v>51</v>
      </c>
      <c r="Z10" s="12" t="s">
        <v>58</v>
      </c>
      <c r="AA10" s="12" t="s">
        <v>59</v>
      </c>
      <c r="AB10" s="15">
        <v>44276</v>
      </c>
      <c r="AC10" s="12">
        <v>36.9</v>
      </c>
      <c r="AD10" s="13">
        <v>7.7835648148148154E-2</v>
      </c>
      <c r="AE10" s="22">
        <f>X10/(O10*60)</f>
        <v>0.81300813008130079</v>
      </c>
      <c r="AF10" s="7"/>
      <c r="AG10" s="7"/>
      <c r="AH10" s="7"/>
      <c r="AI10" s="7"/>
      <c r="AJ10" s="7"/>
      <c r="AO10" s="2"/>
      <c r="AP10" s="2"/>
      <c r="AQ10" s="2"/>
      <c r="AR10" s="2"/>
      <c r="AS10" s="5" t="s">
        <v>9</v>
      </c>
      <c r="AT10" s="5" t="s">
        <v>10</v>
      </c>
      <c r="AU10" s="5" t="s">
        <v>11</v>
      </c>
      <c r="AV10" s="5" t="s">
        <v>28</v>
      </c>
      <c r="AW10" s="5">
        <v>4</v>
      </c>
    </row>
    <row r="11" spans="1:49" ht="18" customHeight="1">
      <c r="A11" s="1">
        <f>P11</f>
        <v>7.7777777777777779E-2</v>
      </c>
      <c r="B11" s="12">
        <v>3</v>
      </c>
      <c r="C11" s="12">
        <v>5</v>
      </c>
      <c r="D11" s="12" t="s">
        <v>60</v>
      </c>
      <c r="E11" s="12" t="s">
        <v>57</v>
      </c>
      <c r="F11" s="12" t="s">
        <v>25</v>
      </c>
      <c r="G11" s="12">
        <v>8</v>
      </c>
      <c r="H11" s="12">
        <v>14</v>
      </c>
      <c r="I11" s="12">
        <v>4</v>
      </c>
      <c r="J11" s="12">
        <v>1800</v>
      </c>
      <c r="K11" s="12" t="s">
        <v>51</v>
      </c>
      <c r="L11" s="12" t="s">
        <v>58</v>
      </c>
      <c r="M11" s="12" t="s">
        <v>59</v>
      </c>
      <c r="N11" s="15">
        <v>44276</v>
      </c>
      <c r="O11" s="12">
        <v>36.1</v>
      </c>
      <c r="P11" s="13">
        <v>7.7777777777777779E-2</v>
      </c>
      <c r="Q11" s="22">
        <f>J11/(A11*60)</f>
        <v>385.71428571428567</v>
      </c>
      <c r="R11" s="23">
        <f>AD11</f>
        <v>7.7777777777777779E-2</v>
      </c>
      <c r="S11" s="12" t="s">
        <v>57</v>
      </c>
      <c r="T11" s="12" t="s">
        <v>25</v>
      </c>
      <c r="U11" s="12">
        <v>8</v>
      </c>
      <c r="V11" s="12">
        <v>14</v>
      </c>
      <c r="W11" s="12">
        <v>4</v>
      </c>
      <c r="X11" s="12">
        <v>1800</v>
      </c>
      <c r="Y11" s="12" t="s">
        <v>51</v>
      </c>
      <c r="Z11" s="12" t="s">
        <v>58</v>
      </c>
      <c r="AA11" s="12" t="s">
        <v>59</v>
      </c>
      <c r="AB11" s="15">
        <v>44276</v>
      </c>
      <c r="AC11" s="12">
        <v>36.1</v>
      </c>
      <c r="AD11" s="13">
        <v>7.7777777777777779E-2</v>
      </c>
      <c r="AE11" s="22">
        <f>X11/(O11*60)</f>
        <v>0.83102493074792239</v>
      </c>
      <c r="AF11" s="7"/>
      <c r="AG11" s="7"/>
      <c r="AH11" s="7"/>
      <c r="AI11" s="7"/>
      <c r="AJ11" s="7"/>
      <c r="AO11" s="11" t="s">
        <v>40</v>
      </c>
      <c r="AP11" s="10"/>
      <c r="AQ11" s="2"/>
      <c r="AR11" s="2"/>
      <c r="AS11" s="5" t="s">
        <v>12</v>
      </c>
      <c r="AT11" s="5" t="s">
        <v>13</v>
      </c>
      <c r="AU11" s="5" t="s">
        <v>14</v>
      </c>
      <c r="AV11" s="5" t="s">
        <v>32</v>
      </c>
      <c r="AW11" s="5">
        <v>5</v>
      </c>
    </row>
    <row r="12" spans="1:49" ht="18" customHeight="1">
      <c r="A12" s="1">
        <f>P12</f>
        <v>8.4027777777777771E-2</v>
      </c>
      <c r="B12" s="12">
        <v>3</v>
      </c>
      <c r="C12" s="12">
        <v>6</v>
      </c>
      <c r="D12" s="12" t="s">
        <v>61</v>
      </c>
      <c r="E12" s="12" t="s">
        <v>62</v>
      </c>
      <c r="F12" s="12" t="s">
        <v>27</v>
      </c>
      <c r="G12" s="12">
        <v>3</v>
      </c>
      <c r="H12" s="12">
        <v>3</v>
      </c>
      <c r="I12" s="12">
        <v>2</v>
      </c>
      <c r="J12" s="12">
        <v>2000</v>
      </c>
      <c r="K12" s="12" t="s">
        <v>63</v>
      </c>
      <c r="L12" s="12" t="s">
        <v>52</v>
      </c>
      <c r="M12" s="12" t="s">
        <v>47</v>
      </c>
      <c r="N12" s="15">
        <v>44234</v>
      </c>
      <c r="O12" s="12">
        <v>34.9</v>
      </c>
      <c r="P12" s="13">
        <v>8.4027777777777771E-2</v>
      </c>
      <c r="Q12" s="22">
        <f>J12/(A12*60)</f>
        <v>396.69421487603313</v>
      </c>
      <c r="R12" s="23">
        <f>AD12</f>
        <v>8.4027777777777771E-2</v>
      </c>
      <c r="S12" s="12" t="s">
        <v>62</v>
      </c>
      <c r="T12" s="12" t="s">
        <v>27</v>
      </c>
      <c r="U12" s="12">
        <v>3</v>
      </c>
      <c r="V12" s="12">
        <v>3</v>
      </c>
      <c r="W12" s="12">
        <v>2</v>
      </c>
      <c r="X12" s="12">
        <v>2000</v>
      </c>
      <c r="Y12" s="12" t="s">
        <v>63</v>
      </c>
      <c r="Z12" s="12" t="s">
        <v>52</v>
      </c>
      <c r="AA12" s="12" t="s">
        <v>47</v>
      </c>
      <c r="AB12" s="15">
        <v>44234</v>
      </c>
      <c r="AC12" s="12">
        <v>34.9</v>
      </c>
      <c r="AD12" s="13">
        <v>8.4027777777777771E-2</v>
      </c>
      <c r="AE12" s="22">
        <f>X12/(O12*60)</f>
        <v>0.95510983763132762</v>
      </c>
      <c r="AF12" s="7"/>
      <c r="AG12" s="7"/>
      <c r="AH12" s="7"/>
      <c r="AI12" s="7"/>
      <c r="AJ12" s="7"/>
      <c r="AO12" s="2"/>
      <c r="AP12" s="2"/>
      <c r="AQ12" s="2"/>
      <c r="AR12" s="2"/>
      <c r="AS12" s="5" t="s">
        <v>15</v>
      </c>
      <c r="AT12" s="5" t="s">
        <v>16</v>
      </c>
      <c r="AU12" s="5"/>
      <c r="AV12" s="5" t="s">
        <v>29</v>
      </c>
      <c r="AW12" s="5"/>
    </row>
    <row r="13" spans="1:49" ht="18" customHeight="1">
      <c r="A13" s="1">
        <f>P13</f>
        <v>7.4375000000000011E-2</v>
      </c>
      <c r="B13" s="12">
        <v>4</v>
      </c>
      <c r="C13" s="12">
        <v>7</v>
      </c>
      <c r="D13" s="12" t="s">
        <v>64</v>
      </c>
      <c r="E13" s="12" t="s">
        <v>54</v>
      </c>
      <c r="F13" s="12" t="s">
        <v>27</v>
      </c>
      <c r="G13" s="12">
        <v>6</v>
      </c>
      <c r="H13" s="12">
        <v>7</v>
      </c>
      <c r="I13" s="12">
        <v>1</v>
      </c>
      <c r="J13" s="12">
        <v>1800</v>
      </c>
      <c r="K13" s="12" t="s">
        <v>55</v>
      </c>
      <c r="L13" s="12" t="s">
        <v>52</v>
      </c>
      <c r="M13" s="12" t="s">
        <v>47</v>
      </c>
      <c r="N13" s="14">
        <v>44304</v>
      </c>
      <c r="O13" s="12">
        <v>33.4</v>
      </c>
      <c r="P13" s="13">
        <v>7.4375000000000011E-2</v>
      </c>
      <c r="Q13" s="22">
        <f>J13/(A13*60)</f>
        <v>403.36134453781511</v>
      </c>
      <c r="R13" s="23">
        <f>AD13</f>
        <v>7.4375000000000011E-2</v>
      </c>
      <c r="S13" s="12" t="s">
        <v>54</v>
      </c>
      <c r="T13" s="12" t="s">
        <v>27</v>
      </c>
      <c r="U13" s="12">
        <v>6</v>
      </c>
      <c r="V13" s="12">
        <v>7</v>
      </c>
      <c r="W13" s="12">
        <v>1</v>
      </c>
      <c r="X13" s="12">
        <v>1800</v>
      </c>
      <c r="Y13" s="12" t="s">
        <v>55</v>
      </c>
      <c r="Z13" s="12" t="s">
        <v>52</v>
      </c>
      <c r="AA13" s="12" t="s">
        <v>47</v>
      </c>
      <c r="AB13" s="14">
        <v>44304</v>
      </c>
      <c r="AC13" s="12">
        <v>33.4</v>
      </c>
      <c r="AD13" s="13">
        <v>7.4375000000000011E-2</v>
      </c>
      <c r="AE13" s="22">
        <f>X13/(O13*60)</f>
        <v>0.89820359281437123</v>
      </c>
      <c r="AF13" s="7"/>
      <c r="AG13" s="7"/>
      <c r="AH13" s="7"/>
      <c r="AI13" s="7"/>
      <c r="AJ13" s="7"/>
      <c r="AO13" s="2"/>
      <c r="AP13" s="2"/>
      <c r="AQ13" s="2"/>
      <c r="AR13" s="2"/>
      <c r="AS13" s="5" t="s">
        <v>17</v>
      </c>
      <c r="AT13" s="5" t="s">
        <v>18</v>
      </c>
      <c r="AU13" s="5"/>
      <c r="AV13" s="5" t="s">
        <v>37</v>
      </c>
      <c r="AW13" s="5"/>
    </row>
    <row r="14" spans="1:49" ht="18" customHeight="1">
      <c r="A14" s="1">
        <f>P14</f>
        <v>8.475694444444444E-2</v>
      </c>
      <c r="B14" s="12">
        <v>4</v>
      </c>
      <c r="C14" s="12">
        <v>8</v>
      </c>
      <c r="D14" s="12" t="s">
        <v>65</v>
      </c>
      <c r="E14" s="12" t="s">
        <v>66</v>
      </c>
      <c r="F14" s="12" t="s">
        <v>25</v>
      </c>
      <c r="G14" s="12">
        <v>2</v>
      </c>
      <c r="H14" s="12">
        <v>2</v>
      </c>
      <c r="I14" s="12">
        <v>3</v>
      </c>
      <c r="J14" s="12">
        <v>2000</v>
      </c>
      <c r="K14" s="12" t="s">
        <v>51</v>
      </c>
      <c r="L14" s="12" t="s">
        <v>46</v>
      </c>
      <c r="M14" s="12" t="s">
        <v>67</v>
      </c>
      <c r="N14" s="14">
        <v>44262</v>
      </c>
      <c r="O14" s="12">
        <v>34.200000000000003</v>
      </c>
      <c r="P14" s="13">
        <v>8.475694444444444E-2</v>
      </c>
      <c r="Q14" s="22">
        <f>J14/(A14*60)</f>
        <v>393.28144203195416</v>
      </c>
      <c r="R14" s="23">
        <f>AD14</f>
        <v>8.475694444444444E-2</v>
      </c>
      <c r="S14" s="12" t="s">
        <v>66</v>
      </c>
      <c r="T14" s="12" t="s">
        <v>25</v>
      </c>
      <c r="U14" s="12">
        <v>2</v>
      </c>
      <c r="V14" s="12">
        <v>2</v>
      </c>
      <c r="W14" s="12">
        <v>3</v>
      </c>
      <c r="X14" s="12">
        <v>2000</v>
      </c>
      <c r="Y14" s="12" t="s">
        <v>51</v>
      </c>
      <c r="Z14" s="12" t="s">
        <v>46</v>
      </c>
      <c r="AA14" s="12" t="s">
        <v>67</v>
      </c>
      <c r="AB14" s="14">
        <v>44262</v>
      </c>
      <c r="AC14" s="12">
        <v>34.200000000000003</v>
      </c>
      <c r="AD14" s="13">
        <v>8.475694444444444E-2</v>
      </c>
      <c r="AE14" s="22">
        <f>X14/(O14*60)</f>
        <v>0.97465886939571145</v>
      </c>
      <c r="AF14" s="7"/>
      <c r="AG14" s="7"/>
      <c r="AH14" s="7"/>
      <c r="AI14" s="7"/>
      <c r="AJ14" s="7"/>
      <c r="AO14" s="2"/>
      <c r="AP14" s="2"/>
      <c r="AQ14" s="2"/>
      <c r="AR14" s="2"/>
      <c r="AS14" s="5" t="s">
        <v>19</v>
      </c>
      <c r="AT14" s="5"/>
      <c r="AU14" s="5"/>
      <c r="AV14" s="5" t="s">
        <v>38</v>
      </c>
      <c r="AW14" s="5"/>
    </row>
    <row r="15" spans="1:49" ht="18" customHeight="1">
      <c r="A15" s="1">
        <f>P15</f>
        <v>8.4027777777777771E-2</v>
      </c>
      <c r="B15" s="12">
        <v>5</v>
      </c>
      <c r="C15" s="12">
        <v>9</v>
      </c>
      <c r="D15" s="12" t="s">
        <v>68</v>
      </c>
      <c r="E15" s="12" t="s">
        <v>62</v>
      </c>
      <c r="F15" s="12" t="s">
        <v>27</v>
      </c>
      <c r="G15" s="12">
        <v>2</v>
      </c>
      <c r="H15" s="12">
        <v>2</v>
      </c>
      <c r="I15" s="12">
        <v>1</v>
      </c>
      <c r="J15" s="12">
        <v>2000</v>
      </c>
      <c r="K15" s="12" t="s">
        <v>63</v>
      </c>
      <c r="L15" s="12" t="s">
        <v>52</v>
      </c>
      <c r="M15" s="12" t="s">
        <v>47</v>
      </c>
      <c r="N15" s="15">
        <v>44234</v>
      </c>
      <c r="O15" s="12">
        <v>35.4</v>
      </c>
      <c r="P15" s="13">
        <v>8.4027777777777771E-2</v>
      </c>
      <c r="Q15" s="22">
        <f>J15/(A15*60)</f>
        <v>396.69421487603313</v>
      </c>
      <c r="R15" s="23">
        <f>AD15</f>
        <v>8.4027777777777771E-2</v>
      </c>
      <c r="S15" s="12" t="s">
        <v>62</v>
      </c>
      <c r="T15" s="12" t="s">
        <v>27</v>
      </c>
      <c r="U15" s="12">
        <v>2</v>
      </c>
      <c r="V15" s="12">
        <v>2</v>
      </c>
      <c r="W15" s="12">
        <v>1</v>
      </c>
      <c r="X15" s="12">
        <v>2000</v>
      </c>
      <c r="Y15" s="12" t="s">
        <v>63</v>
      </c>
      <c r="Z15" s="12" t="s">
        <v>52</v>
      </c>
      <c r="AA15" s="12" t="s">
        <v>47</v>
      </c>
      <c r="AB15" s="15">
        <v>44234</v>
      </c>
      <c r="AC15" s="12">
        <v>35.4</v>
      </c>
      <c r="AD15" s="13">
        <v>8.4027777777777771E-2</v>
      </c>
      <c r="AE15" s="22">
        <f>X15/(O15*60)</f>
        <v>0.94161958568738224</v>
      </c>
      <c r="AF15" s="7"/>
      <c r="AG15" s="7"/>
      <c r="AH15" s="7"/>
      <c r="AI15" s="7"/>
      <c r="AJ15" s="7"/>
      <c r="AO15" s="2"/>
      <c r="AP15" s="2"/>
      <c r="AQ15" s="2"/>
      <c r="AR15" s="2"/>
      <c r="AS15" s="5" t="s">
        <v>20</v>
      </c>
      <c r="AT15" s="5"/>
      <c r="AU15" s="5"/>
      <c r="AV15" s="5" t="s">
        <v>41</v>
      </c>
      <c r="AW15" s="5"/>
    </row>
    <row r="16" spans="1:49" ht="18" customHeight="1">
      <c r="A16" s="1">
        <f>P16</f>
        <v>8.3333333333333329E-2</v>
      </c>
      <c r="B16" s="12">
        <v>5</v>
      </c>
      <c r="C16" s="12">
        <v>10</v>
      </c>
      <c r="D16" s="12" t="s">
        <v>69</v>
      </c>
      <c r="E16" s="12" t="s">
        <v>44</v>
      </c>
      <c r="F16" s="12" t="s">
        <v>31</v>
      </c>
      <c r="G16" s="12">
        <v>2</v>
      </c>
      <c r="H16" s="12">
        <v>2</v>
      </c>
      <c r="I16" s="12">
        <v>2</v>
      </c>
      <c r="J16" s="12">
        <v>2000</v>
      </c>
      <c r="K16" s="12" t="s">
        <v>45</v>
      </c>
      <c r="L16" s="12" t="s">
        <v>46</v>
      </c>
      <c r="M16" s="12" t="s">
        <v>47</v>
      </c>
      <c r="N16" s="14">
        <v>44275</v>
      </c>
      <c r="O16" s="12">
        <v>33.9</v>
      </c>
      <c r="P16" s="13">
        <v>8.3333333333333329E-2</v>
      </c>
      <c r="Q16" s="22">
        <f>J16/(A16*60)</f>
        <v>400</v>
      </c>
      <c r="R16" s="23">
        <f>AD16</f>
        <v>8.3333333333333329E-2</v>
      </c>
      <c r="S16" s="12" t="s">
        <v>44</v>
      </c>
      <c r="T16" s="12" t="s">
        <v>31</v>
      </c>
      <c r="U16" s="12">
        <v>2</v>
      </c>
      <c r="V16" s="12">
        <v>2</v>
      </c>
      <c r="W16" s="12">
        <v>2</v>
      </c>
      <c r="X16" s="12">
        <v>2000</v>
      </c>
      <c r="Y16" s="12" t="s">
        <v>45</v>
      </c>
      <c r="Z16" s="12" t="s">
        <v>46</v>
      </c>
      <c r="AA16" s="12" t="s">
        <v>47</v>
      </c>
      <c r="AB16" s="14">
        <v>44275</v>
      </c>
      <c r="AC16" s="12">
        <v>33.9</v>
      </c>
      <c r="AD16" s="13">
        <v>8.3333333333333329E-2</v>
      </c>
      <c r="AE16" s="22">
        <f>X16/(O16*60)</f>
        <v>0.98328416912487704</v>
      </c>
      <c r="AF16" s="7"/>
      <c r="AG16" s="7"/>
      <c r="AH16" s="7"/>
      <c r="AI16" s="7"/>
      <c r="AJ16" s="7"/>
      <c r="AO16" s="2"/>
      <c r="AP16" s="2"/>
      <c r="AQ16" s="2"/>
      <c r="AR16" s="2"/>
      <c r="AS16" s="5" t="s">
        <v>21</v>
      </c>
      <c r="AT16" s="5"/>
      <c r="AU16" s="5"/>
      <c r="AV16" s="5" t="s">
        <v>42</v>
      </c>
      <c r="AW16" s="5"/>
    </row>
    <row r="17" spans="1:49" ht="18" customHeight="1">
      <c r="A17" s="1">
        <f>P17</f>
        <v>8.4074074074074079E-2</v>
      </c>
      <c r="B17" s="12">
        <v>6</v>
      </c>
      <c r="C17" s="12">
        <v>11</v>
      </c>
      <c r="D17" s="12" t="s">
        <v>70</v>
      </c>
      <c r="E17" s="12" t="s">
        <v>71</v>
      </c>
      <c r="F17" s="12" t="s">
        <v>31</v>
      </c>
      <c r="G17" s="12">
        <v>8</v>
      </c>
      <c r="H17" s="12">
        <v>8</v>
      </c>
      <c r="I17" s="12">
        <v>1</v>
      </c>
      <c r="J17" s="12">
        <v>2200</v>
      </c>
      <c r="K17" s="12" t="s">
        <v>45</v>
      </c>
      <c r="L17" s="12" t="s">
        <v>52</v>
      </c>
      <c r="M17" s="12" t="s">
        <v>47</v>
      </c>
      <c r="N17" s="15">
        <v>44255</v>
      </c>
      <c r="O17" s="12">
        <v>34.6</v>
      </c>
      <c r="P17" s="13">
        <v>8.4074074074074079E-2</v>
      </c>
      <c r="Q17" s="22">
        <f>J17/(A17*60)</f>
        <v>436.12334801762114</v>
      </c>
      <c r="R17" s="23">
        <f>AD17</f>
        <v>8.4074074074074079E-2</v>
      </c>
      <c r="S17" s="12" t="s">
        <v>71</v>
      </c>
      <c r="T17" s="12" t="s">
        <v>31</v>
      </c>
      <c r="U17" s="12">
        <v>8</v>
      </c>
      <c r="V17" s="12">
        <v>8</v>
      </c>
      <c r="W17" s="12">
        <v>1</v>
      </c>
      <c r="X17" s="12">
        <v>2200</v>
      </c>
      <c r="Y17" s="12" t="s">
        <v>45</v>
      </c>
      <c r="Z17" s="12" t="s">
        <v>52</v>
      </c>
      <c r="AA17" s="12" t="s">
        <v>47</v>
      </c>
      <c r="AB17" s="15">
        <v>44255</v>
      </c>
      <c r="AC17" s="12">
        <v>34.6</v>
      </c>
      <c r="AD17" s="13">
        <v>8.4074074074074079E-2</v>
      </c>
      <c r="AE17" s="22">
        <f>X17/(O17*60)</f>
        <v>1.0597302504816957</v>
      </c>
      <c r="AO17" s="2"/>
      <c r="AP17" s="2"/>
      <c r="AQ17" s="2"/>
      <c r="AR17" s="2"/>
      <c r="AS17" s="5" t="s">
        <v>22</v>
      </c>
      <c r="AT17" s="5"/>
      <c r="AU17" s="5"/>
      <c r="AV17" s="5"/>
      <c r="AW17" s="5"/>
    </row>
    <row r="18" spans="1:49" ht="18" customHeight="1">
      <c r="A18" s="1">
        <f>P18</f>
        <v>7.7858796296296287E-2</v>
      </c>
      <c r="B18" s="12">
        <v>6</v>
      </c>
      <c r="C18" s="12">
        <v>12</v>
      </c>
      <c r="D18" s="12" t="s">
        <v>72</v>
      </c>
      <c r="E18" s="12" t="s">
        <v>57</v>
      </c>
      <c r="F18" s="12" t="s">
        <v>25</v>
      </c>
      <c r="G18" s="12">
        <v>2</v>
      </c>
      <c r="H18" s="12">
        <v>2</v>
      </c>
      <c r="I18" s="12">
        <v>6</v>
      </c>
      <c r="J18" s="12">
        <v>1800</v>
      </c>
      <c r="K18" s="12" t="s">
        <v>51</v>
      </c>
      <c r="L18" s="12" t="s">
        <v>58</v>
      </c>
      <c r="M18" s="12" t="s">
        <v>59</v>
      </c>
      <c r="N18" s="15">
        <v>44276</v>
      </c>
      <c r="O18" s="12">
        <v>37.6</v>
      </c>
      <c r="P18" s="13">
        <v>7.7858796296296287E-2</v>
      </c>
      <c r="Q18" s="22">
        <f>J18/(A18*60)</f>
        <v>385.31291809127401</v>
      </c>
      <c r="R18" s="23">
        <f>AD18</f>
        <v>7.7858796296296287E-2</v>
      </c>
      <c r="S18" s="12" t="s">
        <v>57</v>
      </c>
      <c r="T18" s="12" t="s">
        <v>25</v>
      </c>
      <c r="U18" s="12">
        <v>2</v>
      </c>
      <c r="V18" s="12">
        <v>2</v>
      </c>
      <c r="W18" s="12">
        <v>6</v>
      </c>
      <c r="X18" s="12">
        <v>1800</v>
      </c>
      <c r="Y18" s="12" t="s">
        <v>51</v>
      </c>
      <c r="Z18" s="12" t="s">
        <v>58</v>
      </c>
      <c r="AA18" s="12" t="s">
        <v>59</v>
      </c>
      <c r="AB18" s="15">
        <v>44276</v>
      </c>
      <c r="AC18" s="12">
        <v>37.6</v>
      </c>
      <c r="AD18" s="13">
        <v>7.7858796296296287E-2</v>
      </c>
      <c r="AE18" s="22">
        <f>X18/(O18*60)</f>
        <v>0.7978723404255319</v>
      </c>
      <c r="AK18" s="2"/>
      <c r="AL18" s="2"/>
    </row>
    <row r="19" spans="1:49" ht="18" customHeight="1">
      <c r="A19" s="1">
        <f>P19</f>
        <v>8.4722222222222213E-2</v>
      </c>
      <c r="B19" s="12">
        <v>7</v>
      </c>
      <c r="C19" s="12">
        <v>13</v>
      </c>
      <c r="D19" s="12" t="s">
        <v>73</v>
      </c>
      <c r="E19" s="12" t="s">
        <v>66</v>
      </c>
      <c r="F19" s="12" t="s">
        <v>25</v>
      </c>
      <c r="G19" s="12">
        <v>4</v>
      </c>
      <c r="H19" s="12">
        <v>4</v>
      </c>
      <c r="I19" s="12">
        <v>1</v>
      </c>
      <c r="J19" s="12">
        <v>2000</v>
      </c>
      <c r="K19" s="12" t="s">
        <v>51</v>
      </c>
      <c r="L19" s="12" t="s">
        <v>46</v>
      </c>
      <c r="M19" s="12" t="s">
        <v>67</v>
      </c>
      <c r="N19" s="14">
        <v>44262</v>
      </c>
      <c r="O19" s="12">
        <v>34.5</v>
      </c>
      <c r="P19" s="13">
        <v>8.4722222222222213E-2</v>
      </c>
      <c r="Q19" s="22">
        <f>J19/(A19*60)</f>
        <v>393.44262295081967</v>
      </c>
      <c r="R19" s="23">
        <f>AD19</f>
        <v>8.4722222222222213E-2</v>
      </c>
      <c r="S19" s="12" t="s">
        <v>66</v>
      </c>
      <c r="T19" s="12" t="s">
        <v>25</v>
      </c>
      <c r="U19" s="12">
        <v>4</v>
      </c>
      <c r="V19" s="12">
        <v>4</v>
      </c>
      <c r="W19" s="12">
        <v>1</v>
      </c>
      <c r="X19" s="12">
        <v>2000</v>
      </c>
      <c r="Y19" s="12" t="s">
        <v>51</v>
      </c>
      <c r="Z19" s="12" t="s">
        <v>46</v>
      </c>
      <c r="AA19" s="12" t="s">
        <v>67</v>
      </c>
      <c r="AB19" s="14">
        <v>44262</v>
      </c>
      <c r="AC19" s="12">
        <v>34.5</v>
      </c>
      <c r="AD19" s="13">
        <v>8.4722222222222213E-2</v>
      </c>
      <c r="AE19" s="22">
        <f>X19/(O19*60)</f>
        <v>0.96618357487922701</v>
      </c>
      <c r="AK19" s="2"/>
      <c r="AL19" s="2"/>
    </row>
    <row r="20" spans="1:49" ht="18" customHeight="1">
      <c r="A20" s="1">
        <f>P20</f>
        <v>7.7777777777777779E-2</v>
      </c>
      <c r="B20" s="12">
        <v>7</v>
      </c>
      <c r="C20" s="12">
        <v>14</v>
      </c>
      <c r="D20" s="12" t="s">
        <v>74</v>
      </c>
      <c r="E20" s="12" t="s">
        <v>57</v>
      </c>
      <c r="F20" s="12" t="s">
        <v>25</v>
      </c>
      <c r="G20" s="12">
        <v>8</v>
      </c>
      <c r="H20" s="12">
        <v>14</v>
      </c>
      <c r="I20" s="12">
        <v>4</v>
      </c>
      <c r="J20" s="12">
        <v>1800</v>
      </c>
      <c r="K20" s="12" t="s">
        <v>51</v>
      </c>
      <c r="L20" s="12" t="s">
        <v>58</v>
      </c>
      <c r="M20" s="12" t="s">
        <v>59</v>
      </c>
      <c r="N20" s="15">
        <v>44276</v>
      </c>
      <c r="O20" s="12">
        <v>36.200000000000003</v>
      </c>
      <c r="P20" s="13">
        <v>7.7777777777777779E-2</v>
      </c>
      <c r="Q20" s="22">
        <f>J20/(A20*60)</f>
        <v>385.71428571428567</v>
      </c>
      <c r="R20" s="23">
        <f>AD20</f>
        <v>7.7777777777777779E-2</v>
      </c>
      <c r="S20" s="12" t="s">
        <v>57</v>
      </c>
      <c r="T20" s="12" t="s">
        <v>25</v>
      </c>
      <c r="U20" s="12">
        <v>8</v>
      </c>
      <c r="V20" s="12">
        <v>14</v>
      </c>
      <c r="W20" s="12">
        <v>4</v>
      </c>
      <c r="X20" s="12">
        <v>1800</v>
      </c>
      <c r="Y20" s="12" t="s">
        <v>51</v>
      </c>
      <c r="Z20" s="12" t="s">
        <v>58</v>
      </c>
      <c r="AA20" s="12" t="s">
        <v>59</v>
      </c>
      <c r="AB20" s="15">
        <v>44276</v>
      </c>
      <c r="AC20" s="12">
        <v>36.200000000000003</v>
      </c>
      <c r="AD20" s="13">
        <v>7.7777777777777779E-2</v>
      </c>
      <c r="AE20" s="22">
        <f>X20/(O20*60)</f>
        <v>0.82872928176795579</v>
      </c>
      <c r="AK20" s="2"/>
      <c r="AL20" s="2"/>
    </row>
    <row r="21" spans="1:49" ht="18" customHeight="1">
      <c r="A21" s="1">
        <f>P21</f>
        <v>8.5428240740740735E-2</v>
      </c>
      <c r="B21" s="12">
        <v>8</v>
      </c>
      <c r="C21" s="12">
        <v>15</v>
      </c>
      <c r="D21" s="12" t="s">
        <v>75</v>
      </c>
      <c r="E21" s="12" t="s">
        <v>76</v>
      </c>
      <c r="F21" s="12" t="s">
        <v>27</v>
      </c>
      <c r="G21" s="12">
        <v>3</v>
      </c>
      <c r="H21" s="12">
        <v>3</v>
      </c>
      <c r="I21" s="12">
        <v>1</v>
      </c>
      <c r="J21" s="12">
        <v>2000</v>
      </c>
      <c r="K21" s="12" t="s">
        <v>51</v>
      </c>
      <c r="L21" s="12" t="s">
        <v>46</v>
      </c>
      <c r="M21" s="12" t="s">
        <v>47</v>
      </c>
      <c r="N21" s="15">
        <v>44213</v>
      </c>
      <c r="O21" s="12">
        <v>34.9</v>
      </c>
      <c r="P21" s="13">
        <v>8.5428240740740735E-2</v>
      </c>
      <c r="Q21" s="22">
        <f>J21/(A21*60)</f>
        <v>390.19103102560632</v>
      </c>
      <c r="R21" s="23">
        <f>AD21</f>
        <v>8.5428240740740735E-2</v>
      </c>
      <c r="S21" s="12" t="s">
        <v>76</v>
      </c>
      <c r="T21" s="12" t="s">
        <v>27</v>
      </c>
      <c r="U21" s="12">
        <v>3</v>
      </c>
      <c r="V21" s="12">
        <v>3</v>
      </c>
      <c r="W21" s="12">
        <v>1</v>
      </c>
      <c r="X21" s="12">
        <v>2000</v>
      </c>
      <c r="Y21" s="12" t="s">
        <v>51</v>
      </c>
      <c r="Z21" s="12" t="s">
        <v>46</v>
      </c>
      <c r="AA21" s="12" t="s">
        <v>47</v>
      </c>
      <c r="AB21" s="15">
        <v>44213</v>
      </c>
      <c r="AC21" s="12">
        <v>34.9</v>
      </c>
      <c r="AD21" s="13">
        <v>8.5428240740740735E-2</v>
      </c>
      <c r="AE21" s="22">
        <f>X21/(O21*60)</f>
        <v>0.95510983763132762</v>
      </c>
      <c r="AK21" s="2"/>
      <c r="AL21" s="2"/>
    </row>
    <row r="22" spans="1:49" ht="18" customHeight="1">
      <c r="A22" s="1">
        <f>P22</f>
        <v>6.3969907407407406E-2</v>
      </c>
      <c r="B22" s="12">
        <v>8</v>
      </c>
      <c r="C22" s="12">
        <v>16</v>
      </c>
      <c r="D22" s="12" t="s">
        <v>77</v>
      </c>
      <c r="E22" s="12" t="s">
        <v>78</v>
      </c>
      <c r="F22" s="12" t="s">
        <v>23</v>
      </c>
      <c r="G22" s="12">
        <v>4</v>
      </c>
      <c r="H22" s="12">
        <v>8</v>
      </c>
      <c r="I22" s="12">
        <v>3</v>
      </c>
      <c r="J22" s="12">
        <v>1600</v>
      </c>
      <c r="K22" s="12" t="s">
        <v>45</v>
      </c>
      <c r="L22" s="12" t="s">
        <v>52</v>
      </c>
      <c r="M22" s="12" t="s">
        <v>47</v>
      </c>
      <c r="N22" s="15">
        <v>44185</v>
      </c>
      <c r="O22" s="12">
        <v>34.200000000000003</v>
      </c>
      <c r="P22" s="13">
        <v>6.3969907407407406E-2</v>
      </c>
      <c r="Q22" s="22">
        <f>J22/(A22*60)</f>
        <v>416.86267414510581</v>
      </c>
      <c r="R22" s="23">
        <f>AD22</f>
        <v>6.3969907407407406E-2</v>
      </c>
      <c r="S22" s="12" t="s">
        <v>78</v>
      </c>
      <c r="T22" s="12" t="s">
        <v>23</v>
      </c>
      <c r="U22" s="12">
        <v>4</v>
      </c>
      <c r="V22" s="12">
        <v>8</v>
      </c>
      <c r="W22" s="12">
        <v>3</v>
      </c>
      <c r="X22" s="12">
        <v>1600</v>
      </c>
      <c r="Y22" s="12" t="s">
        <v>45</v>
      </c>
      <c r="Z22" s="12" t="s">
        <v>52</v>
      </c>
      <c r="AA22" s="12" t="s">
        <v>47</v>
      </c>
      <c r="AB22" s="15">
        <v>44185</v>
      </c>
      <c r="AC22" s="12">
        <v>34.200000000000003</v>
      </c>
      <c r="AD22" s="13">
        <v>6.3969907407407406E-2</v>
      </c>
      <c r="AE22" s="22">
        <f>X22/(O22*60)</f>
        <v>0.77972709551656916</v>
      </c>
      <c r="AK22" s="2"/>
      <c r="AL22" s="2"/>
    </row>
    <row r="23" spans="1:49" ht="18" customHeight="1">
      <c r="A23" s="1">
        <f>P23</f>
        <v>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2"/>
      <c r="P23" s="13"/>
      <c r="Q23" s="22"/>
      <c r="R23" s="23">
        <f>AD23</f>
        <v>0</v>
      </c>
      <c r="S23" s="12"/>
      <c r="T23" s="12"/>
      <c r="U23" s="12"/>
      <c r="V23" s="12"/>
      <c r="W23" s="12"/>
      <c r="X23" s="12"/>
      <c r="Y23" s="12"/>
      <c r="Z23" s="12"/>
      <c r="AA23" s="12"/>
      <c r="AB23" s="15"/>
      <c r="AC23" s="12"/>
      <c r="AD23" s="13"/>
      <c r="AE23" s="22"/>
    </row>
    <row r="24" spans="1:49" ht="18" customHeight="1">
      <c r="A24" s="1">
        <f>P24</f>
        <v>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2"/>
      <c r="P24" s="13"/>
      <c r="Q24" s="22"/>
      <c r="R24" s="23">
        <f>AD24</f>
        <v>0</v>
      </c>
      <c r="S24" s="12"/>
      <c r="T24" s="12"/>
      <c r="U24" s="12"/>
      <c r="V24" s="12"/>
      <c r="W24" s="12"/>
      <c r="X24" s="12"/>
      <c r="Y24" s="12"/>
      <c r="Z24" s="12"/>
      <c r="AA24" s="12"/>
      <c r="AB24" s="15"/>
      <c r="AC24" s="12"/>
      <c r="AD24" s="13"/>
      <c r="AE24" s="22"/>
    </row>
    <row r="25" spans="1:49" ht="18" customHeight="1">
      <c r="A25" s="1"/>
      <c r="B25" s="7"/>
      <c r="C25" s="7"/>
      <c r="D25" s="7"/>
      <c r="E25" s="7"/>
      <c r="F25" s="7"/>
      <c r="G25" s="7"/>
      <c r="I25" s="7"/>
      <c r="J25" s="7"/>
      <c r="K25" s="7"/>
      <c r="L25" s="7"/>
      <c r="M25" s="7"/>
      <c r="N25" s="7"/>
      <c r="O25" s="7"/>
      <c r="P25" s="7"/>
      <c r="Q25" s="7"/>
    </row>
    <row r="26" spans="1:49" ht="18" customHeight="1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49" ht="18" customHeight="1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49" ht="15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49" ht="15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49" ht="15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49" ht="15.75" customHeight="1">
      <c r="B31" s="2" t="s">
        <v>36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49" ht="15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2:17" ht="15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2:17" ht="15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2:17" ht="15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2:17" ht="15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2:17" ht="15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2:17" ht="15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2:17" ht="15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2:17" ht="15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2:17" ht="15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2:17" ht="15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2:17" ht="15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2:17" ht="15.75" customHeight="1">
      <c r="B44" s="8"/>
      <c r="C44" s="8"/>
      <c r="F44" s="8"/>
      <c r="G44" s="8"/>
    </row>
    <row r="45" spans="2:17" ht="15.75" customHeight="1">
      <c r="B45" s="8"/>
      <c r="C45" s="8"/>
      <c r="F45" s="8"/>
      <c r="G45" s="8"/>
    </row>
    <row r="46" spans="2:17" ht="15.75" customHeight="1">
      <c r="B46" s="8"/>
      <c r="C46" s="8"/>
      <c r="F46" s="8"/>
      <c r="G46" s="8"/>
    </row>
    <row r="47" spans="2:17" ht="15.75" customHeight="1">
      <c r="B47" s="8"/>
      <c r="C47" s="8"/>
      <c r="F47" s="8"/>
      <c r="G47" s="8"/>
    </row>
    <row r="48" spans="2:17" ht="15.75" customHeight="1">
      <c r="B48" s="8"/>
      <c r="C48" s="8"/>
      <c r="F48" s="8"/>
      <c r="G48" s="8"/>
    </row>
    <row r="49" spans="2:7" ht="15.75" customHeight="1">
      <c r="B49" s="8"/>
      <c r="C49" s="8"/>
      <c r="F49" s="8"/>
      <c r="G49" s="8"/>
    </row>
    <row r="50" spans="2:7" ht="15.75" customHeight="1">
      <c r="B50" s="8"/>
      <c r="C50" s="8"/>
      <c r="F50" s="8"/>
      <c r="G50" s="8"/>
    </row>
    <row r="51" spans="2:7" ht="15.75" customHeight="1">
      <c r="B51" s="8"/>
      <c r="C51" s="8"/>
      <c r="F51" s="8"/>
      <c r="G51" s="8"/>
    </row>
    <row r="52" spans="2:7" ht="15.75" customHeight="1">
      <c r="B52" s="8"/>
      <c r="C52" s="8"/>
      <c r="F52" s="8"/>
      <c r="G52" s="8"/>
    </row>
    <row r="53" spans="2:7" ht="15.75" customHeight="1">
      <c r="B53" s="8"/>
      <c r="C53" s="8"/>
      <c r="F53" s="8"/>
      <c r="G53" s="8"/>
    </row>
  </sheetData>
  <sheetProtection algorithmName="SHA-512" hashValue="BSpJi0vPGGyn9HovtzvgczTf7mH4wh1P1qkqmZnlVXb2NSemgt2fSNPWkgmjjCU8CH15wgR8HoHRGk4Kk58j9A==" saltValue="RzQriLO/KkpQ4QmnzJEEMg==" spinCount="100000" sheet="1" objects="1" scenarios="1"/>
  <autoFilter ref="A6:AE27" xr:uid="{E8AF1F21-43A2-42F9-829E-E15478053339}">
    <sortState xmlns:xlrd2="http://schemas.microsoft.com/office/spreadsheetml/2017/richdata2" ref="A7:AE27">
      <sortCondition ref="C6:C27"/>
    </sortState>
  </autoFilter>
  <mergeCells count="24">
    <mergeCell ref="F53:G53"/>
    <mergeCell ref="F48:G48"/>
    <mergeCell ref="F49:G49"/>
    <mergeCell ref="F50:G50"/>
    <mergeCell ref="F51:G51"/>
    <mergeCell ref="F52:G52"/>
    <mergeCell ref="F44:G44"/>
    <mergeCell ref="F45:G45"/>
    <mergeCell ref="F46:G46"/>
    <mergeCell ref="F47:G47"/>
    <mergeCell ref="B53:C53"/>
    <mergeCell ref="B48:C48"/>
    <mergeCell ref="B49:C49"/>
    <mergeCell ref="B50:C50"/>
    <mergeCell ref="B51:C51"/>
    <mergeCell ref="B52:C52"/>
    <mergeCell ref="B44:C44"/>
    <mergeCell ref="B45:C45"/>
    <mergeCell ref="B46:C46"/>
    <mergeCell ref="B47:C47"/>
    <mergeCell ref="I2:J2"/>
    <mergeCell ref="I3:J3"/>
    <mergeCell ref="AO6:AP6"/>
    <mergeCell ref="AO11:AP11"/>
  </mergeCells>
  <phoneticPr fontId="2"/>
  <conditionalFormatting sqref="I7:I24">
    <cfRule type="cellIs" dxfId="53" priority="47" operator="equal">
      <formula>3</formula>
    </cfRule>
    <cfRule type="cellIs" dxfId="52" priority="48" operator="equal">
      <formula>2</formula>
    </cfRule>
    <cfRule type="cellIs" dxfId="51" priority="49" operator="equal">
      <formula>1</formula>
    </cfRule>
  </conditionalFormatting>
  <conditionalFormatting sqref="C3 F7:F24">
    <cfRule type="cellIs" dxfId="50" priority="135" operator="equal">
      <formula>$AV$10</formula>
    </cfRule>
    <cfRule type="cellIs" dxfId="49" priority="136" operator="equal">
      <formula>$AV$9</formula>
    </cfRule>
    <cfRule type="cellIs" dxfId="48" priority="137" operator="equal">
      <formula>$AV$8</formula>
    </cfRule>
  </conditionalFormatting>
  <conditionalFormatting sqref="J7:J24">
    <cfRule type="expression" dxfId="47" priority="161">
      <formula>AND(J7&lt;=$C$4,J7 &gt; $D$4)</formula>
    </cfRule>
    <cfRule type="expression" dxfId="46" priority="162">
      <formula>AND(J7&lt;=$D$4,J7 &gt; $E$3)</formula>
    </cfRule>
    <cfRule type="cellIs" dxfId="45" priority="163" operator="equal">
      <formula>$E$3</formula>
    </cfRule>
    <cfRule type="expression" dxfId="44" priority="164">
      <formula>AND(J7&gt;=$E$4,J7 &lt; $E$3)</formula>
    </cfRule>
    <cfRule type="expression" dxfId="43" priority="165">
      <formula>AND(J7&gt;=$F$4,J7 &lt; $E$4)</formula>
    </cfRule>
  </conditionalFormatting>
  <conditionalFormatting sqref="K7:K24">
    <cfRule type="cellIs" dxfId="42" priority="186" operator="equal">
      <formula>$F$3</formula>
    </cfRule>
  </conditionalFormatting>
  <conditionalFormatting sqref="L7:L24">
    <cfRule type="cellIs" dxfId="41" priority="187" operator="equal">
      <formula>$G$3</formula>
    </cfRule>
  </conditionalFormatting>
  <conditionalFormatting sqref="W7:W24">
    <cfRule type="cellIs" dxfId="40" priority="1" operator="equal">
      <formula>3</formula>
    </cfRule>
    <cfRule type="cellIs" dxfId="39" priority="2" operator="equal">
      <formula>2</formula>
    </cfRule>
    <cfRule type="cellIs" dxfId="38" priority="3" operator="equal">
      <formula>1</formula>
    </cfRule>
  </conditionalFormatting>
  <conditionalFormatting sqref="T7:T24">
    <cfRule type="cellIs" dxfId="37" priority="4" operator="equal">
      <formula>$AV$10</formula>
    </cfRule>
    <cfRule type="cellIs" dxfId="36" priority="5" operator="equal">
      <formula>$AV$9</formula>
    </cfRule>
    <cfRule type="cellIs" dxfId="35" priority="6" operator="equal">
      <formula>$AV$8</formula>
    </cfRule>
  </conditionalFormatting>
  <conditionalFormatting sqref="X7:X24">
    <cfRule type="expression" dxfId="34" priority="7">
      <formula>AND(X7&lt;=$C$4,X7 &gt; $D$4)</formula>
    </cfRule>
    <cfRule type="expression" dxfId="33" priority="8">
      <formula>AND(X7&lt;=$D$4,X7 &gt; $E$3)</formula>
    </cfRule>
    <cfRule type="cellIs" dxfId="32" priority="9" operator="equal">
      <formula>$E$3</formula>
    </cfRule>
    <cfRule type="expression" dxfId="31" priority="10">
      <formula>AND(X7&gt;=$E$4,X7 &lt; $E$3)</formula>
    </cfRule>
    <cfRule type="expression" dxfId="30" priority="11">
      <formula>AND(X7&gt;=$F$4,X7 &lt; $E$4)</formula>
    </cfRule>
  </conditionalFormatting>
  <conditionalFormatting sqref="Y7:Y24">
    <cfRule type="cellIs" dxfId="29" priority="12" operator="equal">
      <formula>$F$3</formula>
    </cfRule>
  </conditionalFormatting>
  <conditionalFormatting sqref="Z7:Z24">
    <cfRule type="cellIs" dxfId="28" priority="13" operator="equal">
      <formula>$G$3</formula>
    </cfRule>
  </conditionalFormatting>
  <conditionalFormatting sqref="M7:M24 AA7:AA24">
    <cfRule type="cellIs" dxfId="27" priority="189" operator="equal">
      <formula>$H$3</formula>
    </cfRule>
  </conditionalFormatting>
  <dataValidations count="5">
    <dataValidation type="custom" allowBlank="1" showDropDown="1" showErrorMessage="1" sqref="I3 N13:N14 N7 N16 N19 AB13:AB14 AB7 AB16 AB19" xr:uid="{00000000-0002-0000-0000-000003000000}">
      <formula1>OR(NOT(ISERROR(DATEVALUE(I3))), AND(ISNUMBER(I3), LEFT(CELL("format", I3))="D"))</formula1>
    </dataValidation>
    <dataValidation type="list" allowBlank="1" showErrorMessage="1" sqref="H3 M7:M24 AA7:AA24" xr:uid="{00000000-0002-0000-0000-000000000000}">
      <formula1>$AU$8:$AU$11</formula1>
    </dataValidation>
    <dataValidation type="list" allowBlank="1" showErrorMessage="1" sqref="G3 L7:L24 Z7:Z24" xr:uid="{00000000-0002-0000-0000-000001000000}">
      <formula1>$AT$8:$AT$13</formula1>
    </dataValidation>
    <dataValidation type="list" allowBlank="1" showErrorMessage="1" sqref="F3 K7:K24 Y7:Y24" xr:uid="{00000000-0002-0000-0000-000002000000}">
      <formula1>$AS$8:$AS$17</formula1>
    </dataValidation>
    <dataValidation type="list" allowBlank="1" showInputMessage="1" showErrorMessage="1" sqref="F7:F24 C3 T7:T24" xr:uid="{8D0AA6BE-B7B4-4C21-B597-DB2A74C13EAB}">
      <formula1>$AV$8:$AV$16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A u m U m j b B m 6 k A A A A 9 Q A A A B I A H A B D b 2 5 m a W c v U G F j a 2 F n Z S 5 4 b W w g o h g A K K A U A A A A A A A A A A A A A A A A A A A A A A A A A A A A h Y 8 x D o I w G I W v Q r r T l p I Y J T 9 l c D O S k J g Y 1 6 Z W q E I x t F j u 5 u C R v I I Y R d 0 c 3 / e + 4 b 3 7 9 Q b Z 0 N T B R X V W t y Z F E a Y o U E a 2 e 2 3 K F P X u E M 5 R x q E Q 8 i R K F Y y y s c l g 9 y m q n D s n h H j v s Y 9 x 2 5 W E U R q R X b 7 e y E o 1 A n 1 k / V 8 O t b F O G K k Q h + 1 r D G d 4 E e N o x j A F M j H I t f n 2 b J z 7 b H 8 g L P v a 9 Z 3 i R x G u C i B T B P K + w B 9 Q S w M E F A A C A A g A Z A u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L p l I o i k e 4 D g A A A B E A A A A T A B w A R m 9 y b X V s Y X M v U 2 V j d G l v b j E u b S C i G A A o o B Q A A A A A A A A A A A A A A A A A A A A A A A A A A A A r T k 0 u y c z P U w i G 0 I b W A F B L A Q I t A B Q A A g A I A G Q L p l J o 2 w Z u p A A A A P U A A A A S A A A A A A A A A A A A A A A A A A A A A A B D b 2 5 m a W c v U G F j a 2 F n Z S 5 4 b W x Q S w E C L Q A U A A I A C A B k C 6 Z S D 8 r p q 6 Q A A A D p A A A A E w A A A A A A A A A A A A A A A A D w A A A A W 0 N v b n R l b n R f V H l w Z X N d L n h t b F B L A Q I t A B Q A A g A I A G Q L p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S 4 G 9 m Y o S Q 7 / + d C f w q y X 7 A A A A A A I A A A A A A B B m A A A A A Q A A I A A A A C h K p c A o 4 L k g S p K h h + C + z D r W z Q B s j h / h k o 6 f 1 S n 7 0 4 M A A A A A A A 6 A A A A A A g A A I A A A A N F L G Z q p R R + V O m I J 8 r 6 k h P V T / E 7 I i P D I a y i 5 b P m 3 n j 5 n U A A A A O A l O x W H e P w 8 g + k 9 d 6 F q d 2 b S 1 g N 4 B P / p C F y 3 j I h C E F N 2 S D p Y 6 M Q 3 n y M K P q 7 m b e K w B 3 7 A l 6 e n M O h L H h q m c V H s d p D e V P U t c e U 2 6 S k a 4 W T D r F h b Q A A A A G z D Z Q 9 s K 9 l z / F y n p y T o F w 4 p Y b f M y Q p x E h d o I U w u W c t U X u 5 9 x n g A Y x i 0 j v Z L m n B L 4 x v o K t Q 2 A 1 L q u 5 O l f W K F r 3 A = < / D a t a M a s h u p > 
</file>

<file path=customXml/itemProps1.xml><?xml version="1.0" encoding="utf-8"?>
<ds:datastoreItem xmlns:ds="http://schemas.openxmlformats.org/officeDocument/2006/customXml" ds:itemID="{E303888F-052E-4929-B4AC-7946A5CE9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予想表1</vt:lpstr>
      <vt:lpstr>(使用例)皐月賞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まのりうむ</dc:creator>
  <cp:lastModifiedBy>まのりうむ</cp:lastModifiedBy>
  <dcterms:created xsi:type="dcterms:W3CDTF">2021-05-05T17:24:16Z</dcterms:created>
  <dcterms:modified xsi:type="dcterms:W3CDTF">2021-05-06T06:37:49Z</dcterms:modified>
</cp:coreProperties>
</file>