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dev/EAMD.ucp/Components/tla/EAM/layer1/OnceServices/NASS/0.0.0-GIT-Repository/doc/"/>
    </mc:Choice>
  </mc:AlternateContent>
  <xr:revisionPtr revIDLastSave="0" documentId="8_{0AD9A997-BFBE-6F44-81C9-FBE8827C0F6A}" xr6:coauthVersionLast="45" xr6:coauthVersionMax="45" xr10:uidLastSave="{00000000-0000-0000-0000-000000000000}"/>
  <bookViews>
    <workbookView xWindow="3280" yWindow="2820" windowWidth="26520" windowHeight="16320" activeTab="2" xr2:uid="{A455CC27-14AE-9B41-AD84-B1AFFDB38878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2" l="1"/>
  <c r="L21" i="2"/>
  <c r="L22" i="2"/>
  <c r="L19" i="2"/>
  <c r="A31" i="2"/>
  <c r="V19" i="2"/>
  <c r="V20" i="2"/>
  <c r="V21" i="2"/>
  <c r="V22" i="2"/>
  <c r="L2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B18" i="2"/>
  <c r="C18" i="2"/>
  <c r="D18" i="2"/>
  <c r="E18" i="2"/>
  <c r="F18" i="2"/>
  <c r="G18" i="2"/>
  <c r="H18" i="2"/>
  <c r="I18" i="2"/>
  <c r="J18" i="2"/>
  <c r="A18" i="2"/>
  <c r="B26" i="2"/>
  <c r="AC22" i="2"/>
  <c r="AC21" i="2"/>
  <c r="AC20" i="2"/>
  <c r="AC19" i="2"/>
  <c r="AC3" i="2"/>
  <c r="AC4" i="2"/>
  <c r="AC5" i="2"/>
  <c r="AC2" i="2"/>
  <c r="V3" i="2"/>
  <c r="V4" i="2"/>
  <c r="V5" i="2"/>
  <c r="V2" i="2"/>
  <c r="B9" i="2" l="1"/>
  <c r="B3" i="2"/>
  <c r="I3" i="2" s="1"/>
  <c r="C3" i="2"/>
  <c r="D3" i="2"/>
  <c r="J3" i="2" s="1"/>
  <c r="B4" i="2"/>
  <c r="I4" i="2" s="1"/>
  <c r="C4" i="2"/>
  <c r="D4" i="2"/>
  <c r="J4" i="2" s="1"/>
  <c r="B5" i="2"/>
  <c r="I5" i="2" s="1"/>
  <c r="C5" i="2"/>
  <c r="D5" i="2"/>
  <c r="J5" i="2" s="1"/>
  <c r="C2" i="2"/>
  <c r="D2" i="2"/>
  <c r="J2" i="2" s="1"/>
  <c r="B2" i="2"/>
  <c r="I2" i="2" s="1"/>
  <c r="A2" i="2"/>
  <c r="E2" i="2"/>
  <c r="F2" i="2"/>
  <c r="G2" i="2"/>
  <c r="A3" i="2"/>
  <c r="L3" i="2" s="1"/>
  <c r="E3" i="2"/>
  <c r="F3" i="2"/>
  <c r="G3" i="2"/>
  <c r="A4" i="2"/>
  <c r="L4" i="2" s="1"/>
  <c r="E4" i="2"/>
  <c r="F4" i="2"/>
  <c r="G4" i="2"/>
  <c r="A5" i="2"/>
  <c r="L5" i="2" s="1"/>
  <c r="E5" i="2"/>
  <c r="F5" i="2"/>
  <c r="G5" i="2"/>
  <c r="B1" i="2"/>
  <c r="C1" i="2"/>
  <c r="D1" i="2"/>
  <c r="E1" i="2"/>
  <c r="F1" i="2"/>
  <c r="G1" i="2"/>
  <c r="A1" i="2"/>
</calcChain>
</file>

<file path=xl/sharedStrings.xml><?xml version="1.0" encoding="utf-8"?>
<sst xmlns="http://schemas.openxmlformats.org/spreadsheetml/2006/main" count="81" uniqueCount="61">
  <si>
    <t>Number</t>
  </si>
  <si>
    <t>Start</t>
  </si>
  <si>
    <t>End</t>
  </si>
  <si>
    <t>Size</t>
  </si>
  <si>
    <t>File system</t>
  </si>
  <si>
    <t>Name</t>
  </si>
  <si>
    <t>Flags</t>
  </si>
  <si>
    <t>20480B</t>
  </si>
  <si>
    <t>542868479B</t>
  </si>
  <si>
    <t>542848000B</t>
  </si>
  <si>
    <t>ext3</t>
  </si>
  <si>
    <t>primary</t>
  </si>
  <si>
    <t>msftdata</t>
  </si>
  <si>
    <t>542871552B</t>
  </si>
  <si>
    <t>1085736959B</t>
  </si>
  <si>
    <t>542865408B</t>
  </si>
  <si>
    <t>linux-swap(v1)</t>
  </si>
  <si>
    <t>1085739008B</t>
  </si>
  <si>
    <t>4000266224639B</t>
  </si>
  <si>
    <t>3999180485632B</t>
  </si>
  <si>
    <t>ext4</t>
  </si>
  <si>
    <t>4000266227712B</t>
  </si>
  <si>
    <t>4000776191999B</t>
  </si>
  <si>
    <t>509964288B</t>
  </si>
  <si>
    <t>BS</t>
  </si>
  <si>
    <t>skip</t>
  </si>
  <si>
    <t>count</t>
  </si>
  <si>
    <t>count base</t>
  </si>
  <si>
    <t>if=</t>
  </si>
  <si>
    <t xml:space="preserve">/mnt/TNAS_DATA/images/sdaHDD1nasmdo.img </t>
  </si>
  <si>
    <t>of=</t>
  </si>
  <si>
    <t>/mnt/TNAS_HDD2/images/NASMDOhdd1pt3.dd</t>
  </si>
  <si>
    <t>Number </t>
  </si>
  <si>
    <t>Start          </t>
  </si>
  <si>
    <t>End            </t>
  </si>
  <si>
    <t>Size           </t>
  </si>
  <si>
    <t>File system    </t>
  </si>
  <si>
    <t>Name    </t>
  </si>
  <si>
    <t> 1     </t>
  </si>
  <si>
    <t>20480B         </t>
  </si>
  <si>
    <t>542868479B     </t>
  </si>
  <si>
    <t>542848000B     </t>
  </si>
  <si>
    <t>ext3           </t>
  </si>
  <si>
    <t>primary </t>
  </si>
  <si>
    <t> 2     </t>
  </si>
  <si>
    <t>542871552B     </t>
  </si>
  <si>
    <t>1085736959B    </t>
  </si>
  <si>
    <t>542865408B     </t>
  </si>
  <si>
    <t>linux-swap(v1) </t>
  </si>
  <si>
    <t> 3     </t>
  </si>
  <si>
    <t>1085739008B    </t>
  </si>
  <si>
    <t>4000266224639B </t>
  </si>
  <si>
    <t>3999180485632B </t>
  </si>
  <si>
    <t>               </t>
  </si>
  <si>
    <t> 4     </t>
  </si>
  <si>
    <t>4000266227712B </t>
  </si>
  <si>
    <t>4000776191999B </t>
  </si>
  <si>
    <t>509964288B     </t>
  </si>
  <si>
    <t xml:space="preserve">/mnt/TNAS_DATA/images/sdaHDD2nasmdo.img </t>
  </si>
  <si>
    <t>hdd2</t>
  </si>
  <si>
    <t>/mnt/sdd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</si>
</sst>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2FFF12"/>
      <name val="Andale Mono"/>
      <family val="2"/>
    </font>
    <font>
      <sz val="12"/>
      <color theme="1"/>
      <name val="Andale Mon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E9AA-4749-DF48-A1D5-47FD231C9297}">
  <dimension ref="A1:G5"/>
  <sheetViews>
    <sheetView workbookViewId="0">
      <selection activeCell="D16" sqref="D16"/>
    </sheetView>
  </sheetViews>
  <sheetFormatPr baseColWidth="10" defaultRowHeight="16" x14ac:dyDescent="0.2"/>
  <cols>
    <col min="1" max="1" width="7.1640625" bestFit="1" customWidth="1"/>
    <col min="2" max="4" width="15.33203125" bestFit="1" customWidth="1"/>
    <col min="5" max="5" width="13.1640625" bestFit="1" customWidth="1"/>
    <col min="6" max="6" width="7.5" bestFit="1" customWidth="1"/>
    <col min="7" max="7" width="8.6640625" bestFit="1" customWidth="1"/>
  </cols>
  <sheetData>
    <row r="1" spans="1:7" ht="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7" x14ac:dyDescent="0.25">
      <c r="A2" s="1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ht="17" x14ac:dyDescent="0.25">
      <c r="A3" s="1">
        <v>2</v>
      </c>
      <c r="B3" t="s">
        <v>13</v>
      </c>
      <c r="C3" t="s">
        <v>14</v>
      </c>
      <c r="D3" t="s">
        <v>15</v>
      </c>
      <c r="E3" t="s">
        <v>16</v>
      </c>
      <c r="F3" t="s">
        <v>11</v>
      </c>
      <c r="G3" t="s">
        <v>12</v>
      </c>
    </row>
    <row r="4" spans="1:7" ht="17" x14ac:dyDescent="0.25">
      <c r="A4" s="1">
        <v>3</v>
      </c>
      <c r="B4" t="s">
        <v>17</v>
      </c>
      <c r="C4" t="s">
        <v>18</v>
      </c>
      <c r="D4" t="s">
        <v>19</v>
      </c>
      <c r="E4" t="s">
        <v>20</v>
      </c>
      <c r="F4" t="s">
        <v>11</v>
      </c>
      <c r="G4" t="s">
        <v>12</v>
      </c>
    </row>
    <row r="5" spans="1:7" ht="17" x14ac:dyDescent="0.25">
      <c r="A5" s="1">
        <v>4</v>
      </c>
      <c r="B5" t="s">
        <v>21</v>
      </c>
      <c r="C5" t="s">
        <v>22</v>
      </c>
      <c r="D5" t="s">
        <v>23</v>
      </c>
      <c r="E5" t="s">
        <v>10</v>
      </c>
      <c r="F5" t="s">
        <v>11</v>
      </c>
      <c r="G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BC49-F34C-B048-B7DE-F10488C0AFFB}">
  <dimension ref="A1:L5"/>
  <sheetViews>
    <sheetView workbookViewId="0">
      <selection sqref="A1:G1048576"/>
    </sheetView>
  </sheetViews>
  <sheetFormatPr baseColWidth="10" defaultRowHeight="16" x14ac:dyDescent="0.2"/>
  <cols>
    <col min="1" max="1" width="9.5" bestFit="1" customWidth="1"/>
    <col min="2" max="4" width="15.83203125" bestFit="1" customWidth="1"/>
    <col min="5" max="5" width="13.5" bestFit="1" customWidth="1"/>
    <col min="6" max="6" width="8" bestFit="1" customWidth="1"/>
    <col min="7" max="7" width="8.6640625" bestFit="1" customWidth="1"/>
  </cols>
  <sheetData>
    <row r="1" spans="1:12" x14ac:dyDescent="0.2">
      <c r="A1" s="3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6</v>
      </c>
      <c r="H1" s="4"/>
      <c r="I1" s="4"/>
      <c r="J1" s="4"/>
      <c r="K1" s="4"/>
      <c r="L1" s="4"/>
    </row>
    <row r="2" spans="1:12" x14ac:dyDescent="0.2">
      <c r="A2" s="3" t="s">
        <v>38</v>
      </c>
      <c r="B2" s="4" t="s">
        <v>39</v>
      </c>
      <c r="C2" s="4" t="s">
        <v>40</v>
      </c>
      <c r="D2" s="4" t="s">
        <v>41</v>
      </c>
      <c r="E2" s="4" t="s">
        <v>42</v>
      </c>
      <c r="F2" s="4" t="s">
        <v>43</v>
      </c>
      <c r="G2" s="4" t="s">
        <v>12</v>
      </c>
      <c r="H2" s="4"/>
      <c r="I2" s="4"/>
      <c r="J2" s="4"/>
      <c r="K2" s="4"/>
      <c r="L2" s="4"/>
    </row>
    <row r="3" spans="1:12" x14ac:dyDescent="0.2">
      <c r="A3" s="3" t="s">
        <v>44</v>
      </c>
      <c r="B3" s="4" t="s">
        <v>45</v>
      </c>
      <c r="C3" s="4" t="s">
        <v>46</v>
      </c>
      <c r="D3" s="4" t="s">
        <v>47</v>
      </c>
      <c r="E3" s="4" t="s">
        <v>48</v>
      </c>
      <c r="F3" s="4" t="s">
        <v>43</v>
      </c>
      <c r="G3" s="4" t="s">
        <v>12</v>
      </c>
      <c r="H3" s="4"/>
      <c r="I3" s="4"/>
      <c r="J3" s="4"/>
      <c r="K3" s="4"/>
      <c r="L3" s="4"/>
    </row>
    <row r="4" spans="1:12" x14ac:dyDescent="0.2">
      <c r="A4" s="3" t="s">
        <v>49</v>
      </c>
      <c r="B4" s="4" t="s">
        <v>50</v>
      </c>
      <c r="C4" s="4" t="s">
        <v>51</v>
      </c>
      <c r="D4" s="4" t="s">
        <v>52</v>
      </c>
      <c r="E4" s="4" t="s">
        <v>53</v>
      </c>
      <c r="F4" s="4" t="s">
        <v>43</v>
      </c>
      <c r="G4" s="4" t="s">
        <v>12</v>
      </c>
      <c r="H4" s="4"/>
      <c r="I4" s="4"/>
      <c r="J4" s="4"/>
      <c r="K4" s="4"/>
      <c r="L4" s="4"/>
    </row>
    <row r="5" spans="1:12" x14ac:dyDescent="0.2">
      <c r="A5" s="3" t="s">
        <v>54</v>
      </c>
      <c r="B5" s="4" t="s">
        <v>55</v>
      </c>
      <c r="C5" s="4" t="s">
        <v>56</v>
      </c>
      <c r="D5" s="4" t="s">
        <v>57</v>
      </c>
      <c r="E5" s="4" t="s">
        <v>42</v>
      </c>
      <c r="F5" s="4" t="s">
        <v>43</v>
      </c>
      <c r="G5" s="4" t="s">
        <v>12</v>
      </c>
      <c r="H5" s="4"/>
      <c r="I5" s="4"/>
      <c r="J5" s="4"/>
      <c r="K5" s="4"/>
      <c r="L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4C7D-CA41-3E4E-9142-6FD00E75AD55}">
  <dimension ref="A1:AC31"/>
  <sheetViews>
    <sheetView tabSelected="1" workbookViewId="0">
      <selection activeCell="E30" sqref="E30"/>
    </sheetView>
  </sheetViews>
  <sheetFormatPr baseColWidth="10" defaultRowHeight="16" x14ac:dyDescent="0.2"/>
  <cols>
    <col min="1" max="1" width="7.83203125" bestFit="1" customWidth="1"/>
    <col min="2" max="3" width="15.33203125" bestFit="1" customWidth="1"/>
    <col min="4" max="4" width="19.5" customWidth="1"/>
    <col min="5" max="5" width="13.1640625" bestFit="1" customWidth="1"/>
    <col min="6" max="6" width="10.83203125" customWidth="1"/>
    <col min="7" max="7" width="8.6640625" bestFit="1" customWidth="1"/>
    <col min="10" max="10" width="11.1640625" bestFit="1" customWidth="1"/>
    <col min="12" max="12" width="35.33203125" bestFit="1" customWidth="1"/>
  </cols>
  <sheetData>
    <row r="1" spans="1:29" x14ac:dyDescent="0.2">
      <c r="A1" t="str">
        <f>Sheet1!A1</f>
        <v>Number</v>
      </c>
      <c r="B1" t="str">
        <f>Sheet1!B1</f>
        <v>Start</v>
      </c>
      <c r="C1" t="str">
        <f>Sheet1!C1</f>
        <v>End</v>
      </c>
      <c r="D1" t="str">
        <f>Sheet1!D1</f>
        <v>Size</v>
      </c>
      <c r="E1" t="str">
        <f>Sheet1!E1</f>
        <v>File system</v>
      </c>
      <c r="F1" t="str">
        <f>Sheet1!F1</f>
        <v>Name</v>
      </c>
      <c r="G1" t="str">
        <f>Sheet1!G1</f>
        <v>Flags</v>
      </c>
      <c r="I1" t="s">
        <v>25</v>
      </c>
      <c r="J1" t="s">
        <v>26</v>
      </c>
    </row>
    <row r="2" spans="1:29" x14ac:dyDescent="0.2">
      <c r="A2">
        <f>Sheet1!A2</f>
        <v>1</v>
      </c>
      <c r="B2" t="str">
        <f>LEFT(Sheet1!B2,FIND("B",Sheet1!B2)-1)</f>
        <v>20480</v>
      </c>
      <c r="C2" t="str">
        <f>LEFT(Sheet1!C2,FIND("B",Sheet1!C2)-1)</f>
        <v>542868479</v>
      </c>
      <c r="D2" t="str">
        <f>LEFT(Sheet1!D2,FIND("B",Sheet1!D2)-1)</f>
        <v>542848000</v>
      </c>
      <c r="E2" t="str">
        <f>Sheet1!E2</f>
        <v>ext3</v>
      </c>
      <c r="F2" t="str">
        <f>Sheet1!F2</f>
        <v>primary</v>
      </c>
      <c r="G2" t="str">
        <f>Sheet1!G2</f>
        <v>msftdata</v>
      </c>
      <c r="I2">
        <f>B2/$A$9</f>
        <v>40</v>
      </c>
      <c r="J2">
        <f>D2/$B$9</f>
        <v>1060250</v>
      </c>
      <c r="L2" t="str">
        <f>_xlfn.CONCAT("dd if=",$A$12," of=/mnt/TNAS_HDD2/images/NASMDOhdd1pt",A2,".dd bs=",$A$9," skip=",I2," count=",J2,)</f>
        <v>dd if=/mnt/TNAS_DATA/images/sdaHDD1nasmdo.img  of=/mnt/TNAS_HDD2/images/NASMDOhdd1pt1.dd bs=512 skip=40 count=1060250</v>
      </c>
      <c r="V2" t="str">
        <f>_xlfn.CONCAT("losetup -fr -o ",B2," ",$A$12)</f>
        <v xml:space="preserve">losetup -fr -o 20480 /mnt/TNAS_DATA/images/sdaHDD1nasmdo.img </v>
      </c>
      <c r="AC2" t="str">
        <f>_xlfn.CONCAT("mount /dev/loop",A2-1," ","/mnt/TNAS_DATA/mnt/NASMDO/HDD1/pt",A2)</f>
        <v>mount /dev/loop0 /mnt/TNAS_DATA/mnt/NASMDO/HDD1/pt1</v>
      </c>
    </row>
    <row r="3" spans="1:29" x14ac:dyDescent="0.2">
      <c r="A3">
        <f>Sheet1!A3</f>
        <v>2</v>
      </c>
      <c r="B3" t="str">
        <f>LEFT(Sheet1!B3,FIND("B",Sheet1!B3)-1)</f>
        <v>542871552</v>
      </c>
      <c r="C3" t="str">
        <f>LEFT(Sheet1!C3,FIND("B",Sheet1!C3)-1)</f>
        <v>1085736959</v>
      </c>
      <c r="D3" t="str">
        <f>LEFT(Sheet1!D3,FIND("B",Sheet1!D3)-1)</f>
        <v>542865408</v>
      </c>
      <c r="E3" t="str">
        <f>Sheet1!E3</f>
        <v>linux-swap(v1)</v>
      </c>
      <c r="F3" t="str">
        <f>Sheet1!F3</f>
        <v>primary</v>
      </c>
      <c r="G3" t="str">
        <f>Sheet1!G3</f>
        <v>msftdata</v>
      </c>
      <c r="I3">
        <f>B3/$A$9</f>
        <v>1060296</v>
      </c>
      <c r="J3">
        <f>D3/$B$9</f>
        <v>1060284</v>
      </c>
      <c r="L3" t="str">
        <f>_xlfn.CONCAT("dd if=",$A$12," of=/mnt/TNAS_HDD2/images/NASMDOhdd1pt",A3,".dd bs=",$A$9," skip=",I3," count=",J3,)</f>
        <v>dd if=/mnt/TNAS_DATA/images/sdaHDD1nasmdo.img  of=/mnt/TNAS_HDD2/images/NASMDOhdd1pt2.dd bs=512 skip=1060296 count=1060284</v>
      </c>
      <c r="V3" t="str">
        <f>_xlfn.CONCAT("losetup -fr -o ",B3," ",$A$12)</f>
        <v xml:space="preserve">losetup -fr -o 542871552 /mnt/TNAS_DATA/images/sdaHDD1nasmdo.img </v>
      </c>
      <c r="AC3" t="str">
        <f>_xlfn.CONCAT("mount /dev/loop",A3-1," ","/mnt/TNAS_DATA/mnt/NASMDO/HDD1/pt",A3)</f>
        <v>mount /dev/loop1 /mnt/TNAS_DATA/mnt/NASMDO/HDD1/pt2</v>
      </c>
    </row>
    <row r="4" spans="1:29" x14ac:dyDescent="0.2">
      <c r="A4">
        <f>Sheet1!A4</f>
        <v>3</v>
      </c>
      <c r="B4" t="str">
        <f>LEFT(Sheet1!B4,FIND("B",Sheet1!B4)-1)</f>
        <v>1085739008</v>
      </c>
      <c r="C4" t="str">
        <f>LEFT(Sheet1!C4,FIND("B",Sheet1!C4)-1)</f>
        <v>4000266224639</v>
      </c>
      <c r="D4" t="str">
        <f>LEFT(Sheet1!D4,FIND("B",Sheet1!D4)-1)</f>
        <v>3999180485632</v>
      </c>
      <c r="E4" t="str">
        <f>Sheet1!E4</f>
        <v>ext4</v>
      </c>
      <c r="F4" t="str">
        <f>Sheet1!F4</f>
        <v>primary</v>
      </c>
      <c r="G4" t="str">
        <f>Sheet1!G4</f>
        <v>msftdata</v>
      </c>
      <c r="I4">
        <f>B4/$A$9</f>
        <v>2120584</v>
      </c>
      <c r="J4">
        <f>D4/$B$9</f>
        <v>7810899386</v>
      </c>
      <c r="L4" t="str">
        <f>_xlfn.CONCAT("dd if=",$A$12," of=/mnt/TNAS_HDD2/images/NASMDOhdd1pt",A4,".dd bs=",$A$9," skip=",I4," count=",J4,)</f>
        <v>dd if=/mnt/TNAS_DATA/images/sdaHDD1nasmdo.img  of=/mnt/TNAS_HDD2/images/NASMDOhdd1pt3.dd bs=512 skip=2120584 count=7810899386</v>
      </c>
      <c r="V4" t="str">
        <f>_xlfn.CONCAT("losetup -fr -o ",B4," ",$A$12)</f>
        <v xml:space="preserve">losetup -fr -o 1085739008 /mnt/TNAS_DATA/images/sdaHDD1nasmdo.img </v>
      </c>
      <c r="AC4" t="str">
        <f>_xlfn.CONCAT("mount /dev/loop",A4-1," ","/mnt/TNAS_DATA/mnt/NASMDO/HDD1/pt",A4)</f>
        <v>mount /dev/loop2 /mnt/TNAS_DATA/mnt/NASMDO/HDD1/pt3</v>
      </c>
    </row>
    <row r="5" spans="1:29" x14ac:dyDescent="0.2">
      <c r="A5">
        <f>Sheet1!A5</f>
        <v>4</v>
      </c>
      <c r="B5" t="str">
        <f>LEFT(Sheet1!B5,FIND("B",Sheet1!B5)-1)</f>
        <v>4000266227712</v>
      </c>
      <c r="C5" t="str">
        <f>LEFT(Sheet1!C5,FIND("B",Sheet1!C5)-1)</f>
        <v>4000776191999</v>
      </c>
      <c r="D5" t="str">
        <f>LEFT(Sheet1!D5,FIND("B",Sheet1!D5)-1)</f>
        <v>509964288</v>
      </c>
      <c r="E5" t="str">
        <f>Sheet1!E5</f>
        <v>ext3</v>
      </c>
      <c r="F5" t="str">
        <f>Sheet1!F5</f>
        <v>primary</v>
      </c>
      <c r="G5" t="str">
        <f>Sheet1!G5</f>
        <v>msftdata</v>
      </c>
      <c r="I5">
        <f>B5/$A$9</f>
        <v>7813019976</v>
      </c>
      <c r="J5">
        <f>D5/$B$9</f>
        <v>996024</v>
      </c>
      <c r="L5" t="str">
        <f>_xlfn.CONCAT("dd if=",$A$12," of=/mnt/TNAS_HDD2/images/NASMDOhdd1pt",A5,".dd bs=",$A$9," skip=",I5," count=",J5,)</f>
        <v>dd if=/mnt/TNAS_DATA/images/sdaHDD1nasmdo.img  of=/mnt/TNAS_HDD2/images/NASMDOhdd1pt4.dd bs=512 skip=7813019976 count=996024</v>
      </c>
      <c r="V5" t="str">
        <f>_xlfn.CONCAT("losetup -fr -o ",B5," ",$A$12)</f>
        <v xml:space="preserve">losetup -fr -o 4000266227712 /mnt/TNAS_DATA/images/sdaHDD1nasmdo.img </v>
      </c>
      <c r="AC5" t="str">
        <f>_xlfn.CONCAT("mount /dev/loop",A5-1," ","/mnt/TNAS_DATA/mnt/NASMDO/HDD1/pt",A5)</f>
        <v>mount /dev/loop3 /mnt/TNAS_DATA/mnt/NASMDO/HDD1/pt4</v>
      </c>
    </row>
    <row r="8" spans="1:29" x14ac:dyDescent="0.2">
      <c r="A8" t="s">
        <v>24</v>
      </c>
      <c r="B8" t="s">
        <v>27</v>
      </c>
    </row>
    <row r="9" spans="1:29" x14ac:dyDescent="0.2">
      <c r="A9">
        <v>512</v>
      </c>
      <c r="B9">
        <f>A9</f>
        <v>512</v>
      </c>
    </row>
    <row r="11" spans="1:29" x14ac:dyDescent="0.2">
      <c r="A11" t="s">
        <v>28</v>
      </c>
    </row>
    <row r="12" spans="1:29" x14ac:dyDescent="0.2">
      <c r="A12" s="3" t="s">
        <v>29</v>
      </c>
    </row>
    <row r="13" spans="1:29" x14ac:dyDescent="0.2">
      <c r="A13" t="s">
        <v>30</v>
      </c>
    </row>
    <row r="14" spans="1:29" x14ac:dyDescent="0.2">
      <c r="A14" s="3" t="s">
        <v>31</v>
      </c>
    </row>
    <row r="16" spans="1:29" ht="17" x14ac:dyDescent="0.25">
      <c r="D16" s="1"/>
      <c r="F16" s="1"/>
    </row>
    <row r="17" spans="1:29" x14ac:dyDescent="0.2">
      <c r="A17" t="s">
        <v>59</v>
      </c>
    </row>
    <row r="18" spans="1:29" x14ac:dyDescent="0.2">
      <c r="A18" s="5" t="str">
        <f>Sheet2!A1</f>
        <v>Number</v>
      </c>
      <c r="B18" s="5" t="str">
        <f>Sheet2!B1</f>
        <v>Start</v>
      </c>
      <c r="C18" s="5" t="str">
        <f>Sheet2!C1</f>
        <v>End</v>
      </c>
      <c r="D18" s="5" t="str">
        <f>Sheet2!D1</f>
        <v>Size</v>
      </c>
      <c r="E18" s="5" t="str">
        <f>Sheet2!E1</f>
        <v>File system</v>
      </c>
      <c r="F18" s="5" t="str">
        <f>Sheet2!F1</f>
        <v>Name</v>
      </c>
      <c r="G18" s="5" t="str">
        <f>Sheet2!G1</f>
        <v>Flags</v>
      </c>
      <c r="H18" s="5">
        <f>Sheet2!H1</f>
        <v>0</v>
      </c>
      <c r="I18" s="5" t="str">
        <f>Sheet2!I1</f>
        <v>skip</v>
      </c>
      <c r="J18" s="5" t="str">
        <f>Sheet2!J1</f>
        <v>count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">
      <c r="A19" s="5">
        <f>Sheet2!A2</f>
        <v>1</v>
      </c>
      <c r="B19" s="5" t="str">
        <f>Sheet2!B2</f>
        <v>20480</v>
      </c>
      <c r="C19" s="5" t="str">
        <f>Sheet2!C2</f>
        <v>542868479</v>
      </c>
      <c r="D19" s="5" t="str">
        <f>Sheet2!D2</f>
        <v>542848000</v>
      </c>
      <c r="E19" s="5" t="str">
        <f>Sheet2!E2</f>
        <v>ext3</v>
      </c>
      <c r="F19" s="5" t="str">
        <f>Sheet2!F2</f>
        <v>primary</v>
      </c>
      <c r="G19" s="5" t="str">
        <f>Sheet2!G2</f>
        <v>msftdata</v>
      </c>
      <c r="H19" s="5">
        <f>Sheet2!H2</f>
        <v>0</v>
      </c>
      <c r="I19" s="5">
        <f>Sheet2!I2</f>
        <v>40</v>
      </c>
      <c r="J19" s="5">
        <f>Sheet2!J2</f>
        <v>1060250</v>
      </c>
      <c r="K19" s="5"/>
      <c r="L19" s="5" t="str">
        <f>_xlfn.CONCAT("dd if=",$A$29," of=",$A$31,"pt",A19,".dd bs=",$A$9," skip=",I19," count=",J19,)</f>
        <v>dd if=/mnt/TNAS_DATA/images/sdaHDD2nasmdo.img  of=/mnt/TNAS_HDD2/images/NASMDOhdd2pt1.dd bs=512 skip=40 count=1060250</v>
      </c>
      <c r="M19" s="5"/>
      <c r="N19" s="5"/>
      <c r="O19" s="5"/>
      <c r="P19" s="5"/>
      <c r="Q19" s="5"/>
      <c r="R19" s="5"/>
      <c r="S19" s="5"/>
      <c r="T19" s="5"/>
      <c r="U19" s="5"/>
      <c r="V19" s="5" t="str">
        <f>_xlfn.CONCAT("losetup -fr -o ",B19," ",$A$29)</f>
        <v xml:space="preserve">losetup -fr -o 20480 /mnt/TNAS_DATA/images/sdaHDD2nasmdo.img </v>
      </c>
      <c r="W19" s="5"/>
      <c r="X19" s="5"/>
      <c r="Y19" s="5"/>
      <c r="Z19" s="5"/>
      <c r="AA19" s="5"/>
      <c r="AB19" s="5"/>
      <c r="AC19" s="5" t="str">
        <f>_xlfn.CONCAT("mount /dev/loop",A19-1," ","/mnt/TNAS_DATA/mnt/NASMDO/HDD1/pt",A19)</f>
        <v>mount /dev/loop0 /mnt/TNAS_DATA/mnt/NASMDO/HDD1/pt1</v>
      </c>
    </row>
    <row r="20" spans="1:29" x14ac:dyDescent="0.2">
      <c r="A20" s="5">
        <f>Sheet2!A3</f>
        <v>2</v>
      </c>
      <c r="B20" s="5" t="str">
        <f>Sheet2!B3</f>
        <v>542871552</v>
      </c>
      <c r="C20" s="5" t="str">
        <f>Sheet2!C3</f>
        <v>1085736959</v>
      </c>
      <c r="D20" s="5" t="str">
        <f>Sheet2!D3</f>
        <v>542865408</v>
      </c>
      <c r="E20" s="5" t="str">
        <f>Sheet2!E3</f>
        <v>linux-swap(v1)</v>
      </c>
      <c r="F20" s="5" t="str">
        <f>Sheet2!F3</f>
        <v>primary</v>
      </c>
      <c r="G20" s="5" t="str">
        <f>Sheet2!G3</f>
        <v>msftdata</v>
      </c>
      <c r="H20" s="5">
        <f>Sheet2!H3</f>
        <v>0</v>
      </c>
      <c r="I20" s="5">
        <f>Sheet2!I3</f>
        <v>1060296</v>
      </c>
      <c r="J20" s="5">
        <f>Sheet2!J3</f>
        <v>1060284</v>
      </c>
      <c r="K20" s="5"/>
      <c r="L20" s="5" t="str">
        <f>_xlfn.CONCAT("dd if=",$A$29," of=",$A$31,"pt",A20,".dd bs=",$A$9," skip=",I20," count=",J20,)</f>
        <v>dd if=/mnt/TNAS_DATA/images/sdaHDD2nasmdo.img  of=/mnt/TNAS_HDD2/images/NASMDOhdd2pt2.dd bs=512 skip=1060296 count=1060284</v>
      </c>
      <c r="M20" s="5"/>
      <c r="N20" s="5"/>
      <c r="O20" s="5"/>
      <c r="P20" s="5"/>
      <c r="Q20" s="5"/>
      <c r="R20" s="5"/>
      <c r="S20" s="5"/>
      <c r="T20" s="5"/>
      <c r="U20" s="5"/>
      <c r="V20" s="5" t="str">
        <f>_xlfn.CONCAT("losetup -fr -o ",B20," ",$A$29)</f>
        <v xml:space="preserve">losetup -fr -o 542871552 /mnt/TNAS_DATA/images/sdaHDD2nasmdo.img </v>
      </c>
      <c r="W20" s="5"/>
      <c r="X20" s="5"/>
      <c r="Y20" s="5"/>
      <c r="Z20" s="5"/>
      <c r="AA20" s="5"/>
      <c r="AB20" s="5"/>
      <c r="AC20" s="5" t="str">
        <f>_xlfn.CONCAT("mount /dev/loop",A20-1," ","/mnt/TNAS_DATA/mnt/NASMDO/HDD1/pt",A20)</f>
        <v>mount /dev/loop1 /mnt/TNAS_DATA/mnt/NASMDO/HDD1/pt2</v>
      </c>
    </row>
    <row r="21" spans="1:29" x14ac:dyDescent="0.2">
      <c r="A21" s="5">
        <f>Sheet2!A4</f>
        <v>3</v>
      </c>
      <c r="B21" s="5" t="str">
        <f>Sheet2!B4</f>
        <v>1085739008</v>
      </c>
      <c r="C21" s="5" t="str">
        <f>Sheet2!C4</f>
        <v>4000266224639</v>
      </c>
      <c r="D21" s="5" t="str">
        <f>Sheet2!D4</f>
        <v>3999180485632</v>
      </c>
      <c r="E21" s="5" t="str">
        <f>Sheet2!E4</f>
        <v>ext4</v>
      </c>
      <c r="F21" s="5" t="str">
        <f>Sheet2!F4</f>
        <v>primary</v>
      </c>
      <c r="G21" s="5" t="str">
        <f>Sheet2!G4</f>
        <v>msftdata</v>
      </c>
      <c r="H21" s="5">
        <f>Sheet2!H4</f>
        <v>0</v>
      </c>
      <c r="I21" s="5">
        <f>Sheet2!I4</f>
        <v>2120584</v>
      </c>
      <c r="J21" s="5">
        <f>Sheet2!J4</f>
        <v>7810899386</v>
      </c>
      <c r="K21" s="5"/>
      <c r="L21" s="5" t="str">
        <f>_xlfn.CONCAT("dd if=",$A$29," of=",$A$31,"pt",A21,".dd bs=",$A$9," skip=",I21," count=",J21,)</f>
        <v>dd if=/mnt/TNAS_DATA/images/sdaHDD2nasmdo.img  of=/mnt/TNAS_HDD2/images/NASMDOhdd2pt3.dd bs=512 skip=2120584 count=7810899386</v>
      </c>
      <c r="M21" s="5"/>
      <c r="N21" s="5"/>
      <c r="O21" s="5"/>
      <c r="P21" s="5"/>
      <c r="Q21" s="5"/>
      <c r="R21" s="5"/>
      <c r="S21" s="5"/>
      <c r="T21" s="5"/>
      <c r="U21" s="5"/>
      <c r="V21" s="5" t="str">
        <f>_xlfn.CONCAT("losetup -fr -o ",B21," ",$A$29)</f>
        <v xml:space="preserve">losetup -fr -o 1085739008 /mnt/TNAS_DATA/images/sdaHDD2nasmdo.img </v>
      </c>
      <c r="W21" s="5"/>
      <c r="X21" s="5"/>
      <c r="Y21" s="5"/>
      <c r="Z21" s="5"/>
      <c r="AA21" s="5"/>
      <c r="AB21" s="5"/>
      <c r="AC21" s="5" t="str">
        <f>_xlfn.CONCAT("mount /dev/loop",A21-1," ","/mnt/TNAS_DATA/mnt/NASMDO/HDD1/pt",A21)</f>
        <v>mount /dev/loop2 /mnt/TNAS_DATA/mnt/NASMDO/HDD1/pt3</v>
      </c>
    </row>
    <row r="22" spans="1:29" x14ac:dyDescent="0.2">
      <c r="A22" s="5">
        <f>Sheet2!A5</f>
        <v>4</v>
      </c>
      <c r="B22" s="5" t="str">
        <f>Sheet2!B5</f>
        <v>4000266227712</v>
      </c>
      <c r="C22" s="5" t="str">
        <f>Sheet2!C5</f>
        <v>4000776191999</v>
      </c>
      <c r="D22" s="5" t="str">
        <f>Sheet2!D5</f>
        <v>509964288</v>
      </c>
      <c r="E22" s="5" t="str">
        <f>Sheet2!E5</f>
        <v>ext3</v>
      </c>
      <c r="F22" s="5" t="str">
        <f>Sheet2!F5</f>
        <v>primary</v>
      </c>
      <c r="G22" s="5" t="str">
        <f>Sheet2!G5</f>
        <v>msftdata</v>
      </c>
      <c r="H22" s="5">
        <f>Sheet2!H5</f>
        <v>0</v>
      </c>
      <c r="I22" s="5">
        <f>Sheet2!I5</f>
        <v>7813019976</v>
      </c>
      <c r="J22" s="5">
        <f>Sheet2!J5</f>
        <v>996024</v>
      </c>
      <c r="K22" s="5"/>
      <c r="L22" s="5" t="str">
        <f>_xlfn.CONCAT("dd if=",$A$29," of=",$A$31,"pt",A22,".dd bs=",$A$9," skip=",I22," count=",J22,)</f>
        <v>dd if=/mnt/TNAS_DATA/images/sdaHDD2nasmdo.img  of=/mnt/TNAS_HDD2/images/NASMDOhdd2pt4.dd bs=512 skip=7813019976 count=996024</v>
      </c>
      <c r="M22" s="5"/>
      <c r="N22" s="5"/>
      <c r="O22" s="5"/>
      <c r="P22" s="5"/>
      <c r="Q22" s="5"/>
      <c r="R22" s="5"/>
      <c r="S22" s="5"/>
      <c r="T22" s="5"/>
      <c r="U22" s="5"/>
      <c r="V22" s="5" t="str">
        <f>_xlfn.CONCAT("losetup -fr -o ",B22," ",$A$29)</f>
        <v xml:space="preserve">losetup -fr -o 4000266227712 /mnt/TNAS_DATA/images/sdaHDD2nasmdo.img </v>
      </c>
      <c r="W22" s="5"/>
      <c r="X22" s="5"/>
      <c r="Y22" s="5"/>
      <c r="Z22" s="5"/>
      <c r="AA22" s="5"/>
      <c r="AB22" s="5"/>
      <c r="AC22" s="5" t="str">
        <f>_xlfn.CONCAT("mount /dev/loop",A22-1," ","/mnt/TNAS_DATA/mnt/NASMDO/HDD1/pt",A22)</f>
        <v>mount /dev/loop3 /mnt/TNAS_DATA/mnt/NASMDO/HDD1/pt4</v>
      </c>
    </row>
    <row r="23" spans="1:29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">
      <c r="A25" s="5" t="s">
        <v>24</v>
      </c>
      <c r="B25" s="5" t="s">
        <v>27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">
      <c r="A26" s="5">
        <v>512</v>
      </c>
      <c r="B26" s="5">
        <f>A26</f>
        <v>512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">
      <c r="A28" s="5" t="s">
        <v>28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">
      <c r="A29" s="3" t="s">
        <v>58</v>
      </c>
      <c r="B29" s="2"/>
      <c r="C29" s="2"/>
      <c r="D29" s="2"/>
      <c r="E29" s="3" t="s">
        <v>60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">
      <c r="A30" t="s">
        <v>30</v>
      </c>
    </row>
    <row r="31" spans="1:29" x14ac:dyDescent="0.2">
      <c r="A31" t="str">
        <f>_xlfn.CONCAT("/mnt/TNAS_HDD2/images/NASMDO",A17)</f>
        <v>/mnt/TNAS_HDD2/images/NASMDOhdd2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Donges</dc:creator>
  <cp:lastModifiedBy>Marcel Donges</cp:lastModifiedBy>
  <dcterms:created xsi:type="dcterms:W3CDTF">2020-11-21T12:16:52Z</dcterms:created>
  <dcterms:modified xsi:type="dcterms:W3CDTF">2021-04-05T15:26:12Z</dcterms:modified>
</cp:coreProperties>
</file>