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entina\Downloads\Data Hebert\script\Bakalkopi Script\"/>
    </mc:Choice>
  </mc:AlternateContent>
  <xr:revisionPtr revIDLastSave="0" documentId="13_ncr:1_{8C71DF4C-BCCE-422A-8A2E-9EF5C66C9613}" xr6:coauthVersionLast="46" xr6:coauthVersionMax="47" xr10:uidLastSave="{00000000-0000-0000-0000-000000000000}"/>
  <bookViews>
    <workbookView xWindow="-120" yWindow="-120" windowWidth="20730" windowHeight="11160" xr2:uid="{4670C7F1-9D35-4EC7-9947-D299A8C1F482}"/>
  </bookViews>
  <sheets>
    <sheet name="Sheet1" sheetId="1" r:id="rId1"/>
    <sheet name="Contoh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V4" i="1"/>
  <c r="AV5" i="1"/>
  <c r="AV6" i="1"/>
  <c r="AX6" i="1" s="1"/>
  <c r="AV7" i="1"/>
  <c r="AV8" i="1"/>
  <c r="AV9" i="1"/>
  <c r="AV10" i="1"/>
  <c r="AX10" i="1" s="1"/>
  <c r="AV11" i="1"/>
  <c r="AX11" i="1" s="1"/>
  <c r="AV12" i="1"/>
  <c r="AV13" i="1"/>
  <c r="AV14" i="1"/>
  <c r="AX14" i="1" s="1"/>
  <c r="AV15" i="1"/>
  <c r="AX15" i="1" s="1"/>
  <c r="AV16" i="1"/>
  <c r="AV17" i="1"/>
  <c r="AV18" i="1"/>
  <c r="AX18" i="1" s="1"/>
  <c r="AV19" i="1"/>
  <c r="AX19" i="1" s="1"/>
  <c r="AV20" i="1"/>
  <c r="AV21" i="1"/>
  <c r="AV22" i="1"/>
  <c r="AX22" i="1" s="1"/>
  <c r="AV23" i="1"/>
  <c r="AV24" i="1"/>
  <c r="AV25" i="1"/>
  <c r="AV26" i="1"/>
  <c r="AX26" i="1" s="1"/>
  <c r="AV27" i="1"/>
  <c r="AX27" i="1" s="1"/>
  <c r="AV28" i="1"/>
  <c r="AV29" i="1"/>
  <c r="AV30" i="1"/>
  <c r="AX30" i="1" s="1"/>
  <c r="AV31" i="1"/>
  <c r="AX31" i="1" s="1"/>
  <c r="AV32" i="1"/>
  <c r="AV33" i="1"/>
  <c r="AV34" i="1"/>
  <c r="AX34" i="1" s="1"/>
  <c r="AV35" i="1"/>
  <c r="AX35" i="1" s="1"/>
  <c r="AV36" i="1"/>
  <c r="AV37" i="1"/>
  <c r="AV38" i="1"/>
  <c r="AX38" i="1" s="1"/>
  <c r="AV39" i="1"/>
  <c r="AV40" i="1"/>
  <c r="AV41" i="1"/>
  <c r="AV42" i="1"/>
  <c r="AX42" i="1" s="1"/>
  <c r="AV43" i="1"/>
  <c r="AX43" i="1" s="1"/>
  <c r="AV44" i="1"/>
  <c r="AV45" i="1"/>
  <c r="AV46" i="1"/>
  <c r="AX46" i="1" s="1"/>
  <c r="AV47" i="1"/>
  <c r="AX47" i="1" s="1"/>
  <c r="AV48" i="1"/>
  <c r="AV49" i="1"/>
  <c r="AV50" i="1"/>
  <c r="AX50" i="1" s="1"/>
  <c r="AV51" i="1"/>
  <c r="AX51" i="1" s="1"/>
  <c r="AV52" i="1"/>
  <c r="AV53" i="1"/>
  <c r="AV54" i="1"/>
  <c r="AX54" i="1" s="1"/>
  <c r="AV55" i="1"/>
  <c r="AV56" i="1"/>
  <c r="AV57" i="1"/>
  <c r="AV58" i="1"/>
  <c r="AX58" i="1" s="1"/>
  <c r="AV59" i="1"/>
  <c r="AX59" i="1" s="1"/>
  <c r="AV60" i="1"/>
  <c r="AV61" i="1"/>
  <c r="AV62" i="1"/>
  <c r="AX62" i="1" s="1"/>
  <c r="AV63" i="1"/>
  <c r="AX63" i="1" s="1"/>
  <c r="AV64" i="1"/>
  <c r="AV65" i="1"/>
  <c r="AV66" i="1"/>
  <c r="AX66" i="1" s="1"/>
  <c r="AV67" i="1"/>
  <c r="AX67" i="1" s="1"/>
  <c r="AV68" i="1"/>
  <c r="AV69" i="1"/>
  <c r="AV70" i="1"/>
  <c r="AX70" i="1" s="1"/>
  <c r="AV71" i="1"/>
  <c r="AV72" i="1"/>
  <c r="AV73" i="1"/>
  <c r="AV74" i="1"/>
  <c r="AX74" i="1" s="1"/>
  <c r="AV75" i="1"/>
  <c r="AX75" i="1" s="1"/>
  <c r="AV76" i="1"/>
  <c r="AV77" i="1"/>
  <c r="AV78" i="1"/>
  <c r="AX78" i="1" s="1"/>
  <c r="AV79" i="1"/>
  <c r="AX79" i="1" s="1"/>
  <c r="AV80" i="1"/>
  <c r="AV81" i="1"/>
  <c r="AV82" i="1"/>
  <c r="AX82" i="1" s="1"/>
  <c r="AV83" i="1"/>
  <c r="AX83" i="1" s="1"/>
  <c r="AV84" i="1"/>
  <c r="AV85" i="1"/>
  <c r="AV86" i="1"/>
  <c r="AX86" i="1" s="1"/>
  <c r="AV87" i="1"/>
  <c r="AV88" i="1"/>
  <c r="AV89" i="1"/>
  <c r="AV90" i="1"/>
  <c r="AX90" i="1" s="1"/>
  <c r="AV91" i="1"/>
  <c r="AX91" i="1" s="1"/>
  <c r="AV92" i="1"/>
  <c r="AV93" i="1"/>
  <c r="AV94" i="1"/>
  <c r="AX94" i="1" s="1"/>
  <c r="AV95" i="1"/>
  <c r="AX95" i="1" s="1"/>
  <c r="AV96" i="1"/>
  <c r="AV97" i="1"/>
  <c r="AV98" i="1"/>
  <c r="AX98" i="1" s="1"/>
  <c r="AV99" i="1"/>
  <c r="AX99" i="1" s="1"/>
  <c r="AV100" i="1"/>
  <c r="AV101" i="1"/>
  <c r="AV102" i="1"/>
  <c r="AX102" i="1" s="1"/>
  <c r="AV103" i="1"/>
  <c r="AV104" i="1"/>
  <c r="AV105" i="1"/>
  <c r="AV106" i="1"/>
  <c r="AX106" i="1" s="1"/>
  <c r="AV107" i="1"/>
  <c r="AX107" i="1" s="1"/>
  <c r="AV108" i="1"/>
  <c r="AV109" i="1"/>
  <c r="AV110" i="1"/>
  <c r="AX110" i="1" s="1"/>
  <c r="AV111" i="1"/>
  <c r="AX111" i="1" s="1"/>
  <c r="AV112" i="1"/>
  <c r="AV113" i="1"/>
  <c r="AV114" i="1"/>
  <c r="AX114" i="1" s="1"/>
  <c r="AV115" i="1"/>
  <c r="AX115" i="1" s="1"/>
  <c r="AV116" i="1"/>
  <c r="AV117" i="1"/>
  <c r="AV118" i="1"/>
  <c r="AX118" i="1" s="1"/>
  <c r="AV119" i="1"/>
  <c r="AV120" i="1"/>
  <c r="AV121" i="1"/>
  <c r="AV122" i="1"/>
  <c r="AX122" i="1" s="1"/>
  <c r="AV123" i="1"/>
  <c r="AX123" i="1" s="1"/>
  <c r="AV124" i="1"/>
  <c r="AV125" i="1"/>
  <c r="AV126" i="1"/>
  <c r="AX126" i="1" s="1"/>
  <c r="AV127" i="1"/>
  <c r="AX127" i="1" s="1"/>
  <c r="AV128" i="1"/>
  <c r="AV129" i="1"/>
  <c r="AV130" i="1"/>
  <c r="AX130" i="1" s="1"/>
  <c r="AV131" i="1"/>
  <c r="AX131" i="1" s="1"/>
  <c r="AV132" i="1"/>
  <c r="AV133" i="1"/>
  <c r="AV134" i="1"/>
  <c r="AX134" i="1" s="1"/>
  <c r="AV135" i="1"/>
  <c r="AV136" i="1"/>
  <c r="AV137" i="1"/>
  <c r="AV138" i="1"/>
  <c r="AX138" i="1" s="1"/>
  <c r="AV139" i="1"/>
  <c r="AX139" i="1" s="1"/>
  <c r="AV140" i="1"/>
  <c r="AV141" i="1"/>
  <c r="AV142" i="1"/>
  <c r="AX142" i="1" s="1"/>
  <c r="AV143" i="1"/>
  <c r="AX143" i="1" s="1"/>
  <c r="AV144" i="1"/>
  <c r="AV145" i="1"/>
  <c r="AV146" i="1"/>
  <c r="AX146" i="1" s="1"/>
  <c r="AV147" i="1"/>
  <c r="AX147" i="1" s="1"/>
  <c r="AV148" i="1"/>
  <c r="AV149" i="1"/>
  <c r="AV150" i="1"/>
  <c r="AX150" i="1" s="1"/>
  <c r="AV151" i="1"/>
  <c r="AV152" i="1"/>
  <c r="AV153" i="1"/>
  <c r="AV154" i="1"/>
  <c r="AX154" i="1" s="1"/>
  <c r="AV155" i="1"/>
  <c r="AX155" i="1" s="1"/>
  <c r="AV156" i="1"/>
  <c r="AV157" i="1"/>
  <c r="AV158" i="1"/>
  <c r="AX158" i="1" s="1"/>
  <c r="AV159" i="1"/>
  <c r="AX159" i="1" s="1"/>
  <c r="AV160" i="1"/>
  <c r="AV161" i="1"/>
  <c r="AV162" i="1"/>
  <c r="AX162" i="1" s="1"/>
  <c r="AV163" i="1"/>
  <c r="AX163" i="1" s="1"/>
  <c r="AV164" i="1"/>
  <c r="AV165" i="1"/>
  <c r="AV166" i="1"/>
  <c r="AX166" i="1" s="1"/>
  <c r="AV167" i="1"/>
  <c r="AV168" i="1"/>
  <c r="AV169" i="1"/>
  <c r="AV170" i="1"/>
  <c r="AX170" i="1" s="1"/>
  <c r="AV171" i="1"/>
  <c r="AX171" i="1" s="1"/>
  <c r="AV172" i="1"/>
  <c r="AV173" i="1"/>
  <c r="AV174" i="1"/>
  <c r="AX174" i="1" s="1"/>
  <c r="AV175" i="1"/>
  <c r="AX175" i="1" s="1"/>
  <c r="AV176" i="1"/>
  <c r="AV177" i="1"/>
  <c r="AV178" i="1"/>
  <c r="AX178" i="1" s="1"/>
  <c r="AV179" i="1"/>
  <c r="AX179" i="1" s="1"/>
  <c r="AV180" i="1"/>
  <c r="AV181" i="1"/>
  <c r="AV182" i="1"/>
  <c r="AX182" i="1" s="1"/>
  <c r="AV183" i="1"/>
  <c r="AV184" i="1"/>
  <c r="AV185" i="1"/>
  <c r="AV186" i="1"/>
  <c r="AX186" i="1" s="1"/>
  <c r="AV187" i="1"/>
  <c r="AX187" i="1" s="1"/>
  <c r="AV188" i="1"/>
  <c r="AV189" i="1"/>
  <c r="AV190" i="1"/>
  <c r="AX190" i="1" s="1"/>
  <c r="AV191" i="1"/>
  <c r="AX191" i="1" s="1"/>
  <c r="AV192" i="1"/>
  <c r="AV193" i="1"/>
  <c r="AV194" i="1"/>
  <c r="AX194" i="1" s="1"/>
  <c r="AV195" i="1"/>
  <c r="AX195" i="1" s="1"/>
  <c r="AV196" i="1"/>
  <c r="AV197" i="1"/>
  <c r="AV198" i="1"/>
  <c r="AX198" i="1" s="1"/>
  <c r="AV199" i="1"/>
  <c r="AV200" i="1"/>
  <c r="AV201" i="1"/>
  <c r="AV202" i="1"/>
  <c r="AX202" i="1" s="1"/>
  <c r="AV203" i="1"/>
  <c r="AX203" i="1" s="1"/>
  <c r="AV204" i="1"/>
  <c r="AV205" i="1"/>
  <c r="AV206" i="1"/>
  <c r="AX206" i="1" s="1"/>
  <c r="AV207" i="1"/>
  <c r="AX207" i="1" s="1"/>
  <c r="AV208" i="1"/>
  <c r="AV209" i="1"/>
  <c r="AV210" i="1"/>
  <c r="AX210" i="1" s="1"/>
  <c r="AV211" i="1"/>
  <c r="AX211" i="1" s="1"/>
  <c r="AV212" i="1"/>
  <c r="AV213" i="1"/>
  <c r="AV214" i="1"/>
  <c r="AX214" i="1" s="1"/>
  <c r="AV215" i="1"/>
  <c r="AV216" i="1"/>
  <c r="AV217" i="1"/>
  <c r="AV218" i="1"/>
  <c r="AX218" i="1" s="1"/>
  <c r="AV219" i="1"/>
  <c r="AX219" i="1" s="1"/>
  <c r="AV220" i="1"/>
  <c r="AV221" i="1"/>
  <c r="AV222" i="1"/>
  <c r="AX222" i="1" s="1"/>
  <c r="AV223" i="1"/>
  <c r="AX223" i="1" s="1"/>
  <c r="AV224" i="1"/>
  <c r="AV225" i="1"/>
  <c r="AV226" i="1"/>
  <c r="AX226" i="1" s="1"/>
  <c r="AV227" i="1"/>
  <c r="AX227" i="1" s="1"/>
  <c r="AV228" i="1"/>
  <c r="AV229" i="1"/>
  <c r="AV230" i="1"/>
  <c r="AX230" i="1" s="1"/>
  <c r="AV231" i="1"/>
  <c r="AV232" i="1"/>
  <c r="AV233" i="1"/>
  <c r="AV234" i="1"/>
  <c r="AX234" i="1" s="1"/>
  <c r="AV235" i="1"/>
  <c r="AX235" i="1" s="1"/>
  <c r="AV236" i="1"/>
  <c r="AV237" i="1"/>
  <c r="AV238" i="1"/>
  <c r="AX238" i="1" s="1"/>
  <c r="AV239" i="1"/>
  <c r="AX239" i="1" s="1"/>
  <c r="AV240" i="1"/>
  <c r="AV241" i="1"/>
  <c r="AV242" i="1"/>
  <c r="AX242" i="1" s="1"/>
  <c r="AV243" i="1"/>
  <c r="AX243" i="1" s="1"/>
  <c r="AV244" i="1"/>
  <c r="AV245" i="1"/>
  <c r="AV246" i="1"/>
  <c r="AX246" i="1" s="1"/>
  <c r="AV247" i="1"/>
  <c r="AV248" i="1"/>
  <c r="AV249" i="1"/>
  <c r="AV250" i="1"/>
  <c r="AX250" i="1" s="1"/>
  <c r="AV251" i="1"/>
  <c r="AX251" i="1" s="1"/>
  <c r="AV252" i="1"/>
  <c r="AV253" i="1"/>
  <c r="AV254" i="1"/>
  <c r="AX254" i="1" s="1"/>
  <c r="AV255" i="1"/>
  <c r="AX255" i="1" s="1"/>
  <c r="AV256" i="1"/>
  <c r="AV257" i="1"/>
  <c r="AV258" i="1"/>
  <c r="AX258" i="1" s="1"/>
  <c r="AV259" i="1"/>
  <c r="AX259" i="1" s="1"/>
  <c r="AV260" i="1"/>
  <c r="AV261" i="1"/>
  <c r="AV262" i="1"/>
  <c r="AX262" i="1" s="1"/>
  <c r="AV263" i="1"/>
  <c r="AV264" i="1"/>
  <c r="AV265" i="1"/>
  <c r="AV266" i="1"/>
  <c r="AX266" i="1" s="1"/>
  <c r="AV267" i="1"/>
  <c r="AX267" i="1" s="1"/>
  <c r="AV268" i="1"/>
  <c r="AV269" i="1"/>
  <c r="AV270" i="1"/>
  <c r="AX270" i="1" s="1"/>
  <c r="AV271" i="1"/>
  <c r="AX271" i="1" s="1"/>
  <c r="AV272" i="1"/>
  <c r="AV273" i="1"/>
  <c r="AV274" i="1"/>
  <c r="AX274" i="1" s="1"/>
  <c r="AV275" i="1"/>
  <c r="AX275" i="1" s="1"/>
  <c r="AV276" i="1"/>
  <c r="AV277" i="1"/>
  <c r="AV278" i="1"/>
  <c r="AX278" i="1" s="1"/>
  <c r="AV279" i="1"/>
  <c r="AV280" i="1"/>
  <c r="AV281" i="1"/>
  <c r="AV282" i="1"/>
  <c r="AX282" i="1" s="1"/>
  <c r="AV283" i="1"/>
  <c r="AX283" i="1" s="1"/>
  <c r="AV284" i="1"/>
  <c r="AV285" i="1"/>
  <c r="AV286" i="1"/>
  <c r="AX286" i="1" s="1"/>
  <c r="AV287" i="1"/>
  <c r="AX287" i="1" s="1"/>
  <c r="AV288" i="1"/>
  <c r="AV289" i="1"/>
  <c r="AV290" i="1"/>
  <c r="AX290" i="1" s="1"/>
  <c r="AV291" i="1"/>
  <c r="AX291" i="1" s="1"/>
  <c r="AV292" i="1"/>
  <c r="AV293" i="1"/>
  <c r="AV294" i="1"/>
  <c r="AX294" i="1" s="1"/>
  <c r="AV295" i="1"/>
  <c r="AV296" i="1"/>
  <c r="AV297" i="1"/>
  <c r="AV298" i="1"/>
  <c r="AX298" i="1" s="1"/>
  <c r="AV299" i="1"/>
  <c r="AX299" i="1" s="1"/>
  <c r="AV300" i="1"/>
  <c r="AV301" i="1"/>
  <c r="AV302" i="1"/>
  <c r="AX302" i="1" s="1"/>
  <c r="AV303" i="1"/>
  <c r="AX303" i="1" s="1"/>
  <c r="AV304" i="1"/>
  <c r="AV305" i="1"/>
  <c r="AV306" i="1"/>
  <c r="AX306" i="1" s="1"/>
  <c r="AV307" i="1"/>
  <c r="AX307" i="1" s="1"/>
  <c r="AV308" i="1"/>
  <c r="AV309" i="1"/>
  <c r="AV310" i="1"/>
  <c r="AX310" i="1" s="1"/>
  <c r="AV311" i="1"/>
  <c r="AV312" i="1"/>
  <c r="AV313" i="1"/>
  <c r="AV314" i="1"/>
  <c r="AX314" i="1" s="1"/>
  <c r="AV315" i="1"/>
  <c r="AX315" i="1" s="1"/>
  <c r="AV316" i="1"/>
  <c r="AV317" i="1"/>
  <c r="AV318" i="1"/>
  <c r="AX318" i="1" s="1"/>
  <c r="AV319" i="1"/>
  <c r="AX319" i="1" s="1"/>
  <c r="AV320" i="1"/>
  <c r="AV321" i="1"/>
  <c r="AV322" i="1"/>
  <c r="AX322" i="1" s="1"/>
  <c r="AV323" i="1"/>
  <c r="AX323" i="1" s="1"/>
  <c r="AV324" i="1"/>
  <c r="AX4" i="1"/>
  <c r="AX5" i="1"/>
  <c r="AX7" i="1"/>
  <c r="AX8" i="1"/>
  <c r="AX9" i="1"/>
  <c r="AX12" i="1"/>
  <c r="AX13" i="1"/>
  <c r="AX16" i="1"/>
  <c r="AX17" i="1"/>
  <c r="AX20" i="1"/>
  <c r="AX21" i="1"/>
  <c r="AX23" i="1"/>
  <c r="AX24" i="1"/>
  <c r="AX25" i="1"/>
  <c r="AX28" i="1"/>
  <c r="AX29" i="1"/>
  <c r="AX32" i="1"/>
  <c r="AX33" i="1"/>
  <c r="AX36" i="1"/>
  <c r="AX37" i="1"/>
  <c r="AX39" i="1"/>
  <c r="AX40" i="1"/>
  <c r="AX41" i="1"/>
  <c r="AX44" i="1"/>
  <c r="AX45" i="1"/>
  <c r="AX48" i="1"/>
  <c r="AX49" i="1"/>
  <c r="AX52" i="1"/>
  <c r="AX53" i="1"/>
  <c r="AX55" i="1"/>
  <c r="AX56" i="1"/>
  <c r="AX57" i="1"/>
  <c r="AX60" i="1"/>
  <c r="AX61" i="1"/>
  <c r="AX64" i="1"/>
  <c r="AX65" i="1"/>
  <c r="AX68" i="1"/>
  <c r="AX69" i="1"/>
  <c r="AX71" i="1"/>
  <c r="AX72" i="1"/>
  <c r="AX73" i="1"/>
  <c r="AX76" i="1"/>
  <c r="AX77" i="1"/>
  <c r="AX80" i="1"/>
  <c r="AX81" i="1"/>
  <c r="AX84" i="1"/>
  <c r="AX85" i="1"/>
  <c r="AX87" i="1"/>
  <c r="AX88" i="1"/>
  <c r="AX89" i="1"/>
  <c r="AX92" i="1"/>
  <c r="AX93" i="1"/>
  <c r="AX96" i="1"/>
  <c r="AX97" i="1"/>
  <c r="AX100" i="1"/>
  <c r="AX101" i="1"/>
  <c r="AX103" i="1"/>
  <c r="AX104" i="1"/>
  <c r="AX105" i="1"/>
  <c r="AX108" i="1"/>
  <c r="AX109" i="1"/>
  <c r="AX112" i="1"/>
  <c r="AX113" i="1"/>
  <c r="AX116" i="1"/>
  <c r="AX117" i="1"/>
  <c r="AX119" i="1"/>
  <c r="AX120" i="1"/>
  <c r="AX121" i="1"/>
  <c r="AX124" i="1"/>
  <c r="AX125" i="1"/>
  <c r="AX128" i="1"/>
  <c r="AX129" i="1"/>
  <c r="AX132" i="1"/>
  <c r="AX133" i="1"/>
  <c r="AX135" i="1"/>
  <c r="AX136" i="1"/>
  <c r="AX137" i="1"/>
  <c r="AX140" i="1"/>
  <c r="AX141" i="1"/>
  <c r="AX144" i="1"/>
  <c r="AX145" i="1"/>
  <c r="AX148" i="1"/>
  <c r="AX149" i="1"/>
  <c r="AX151" i="1"/>
  <c r="AX152" i="1"/>
  <c r="AX153" i="1"/>
  <c r="AX156" i="1"/>
  <c r="AX157" i="1"/>
  <c r="AX160" i="1"/>
  <c r="AX161" i="1"/>
  <c r="AX164" i="1"/>
  <c r="AX165" i="1"/>
  <c r="AX167" i="1"/>
  <c r="AX168" i="1"/>
  <c r="AX169" i="1"/>
  <c r="AX172" i="1"/>
  <c r="AX173" i="1"/>
  <c r="AX176" i="1"/>
  <c r="AX177" i="1"/>
  <c r="AX180" i="1"/>
  <c r="AX181" i="1"/>
  <c r="AX183" i="1"/>
  <c r="AX184" i="1"/>
  <c r="AX185" i="1"/>
  <c r="AX188" i="1"/>
  <c r="AX189" i="1"/>
  <c r="AX192" i="1"/>
  <c r="AX193" i="1"/>
  <c r="AX196" i="1"/>
  <c r="AX197" i="1"/>
  <c r="AX199" i="1"/>
  <c r="AX200" i="1"/>
  <c r="AX201" i="1"/>
  <c r="AX204" i="1"/>
  <c r="AX205" i="1"/>
  <c r="AX208" i="1"/>
  <c r="AX209" i="1"/>
  <c r="AX212" i="1"/>
  <c r="AX213" i="1"/>
  <c r="AX215" i="1"/>
  <c r="AX216" i="1"/>
  <c r="AX217" i="1"/>
  <c r="AX220" i="1"/>
  <c r="AX221" i="1"/>
  <c r="AX224" i="1"/>
  <c r="AX225" i="1"/>
  <c r="AX228" i="1"/>
  <c r="AX229" i="1"/>
  <c r="AX231" i="1"/>
  <c r="AX232" i="1"/>
  <c r="AX233" i="1"/>
  <c r="AX236" i="1"/>
  <c r="AX237" i="1"/>
  <c r="AX240" i="1"/>
  <c r="AX241" i="1"/>
  <c r="AX244" i="1"/>
  <c r="AX245" i="1"/>
  <c r="AX247" i="1"/>
  <c r="AX248" i="1"/>
  <c r="AX249" i="1"/>
  <c r="AX252" i="1"/>
  <c r="AX253" i="1"/>
  <c r="AX256" i="1"/>
  <c r="AX257" i="1"/>
  <c r="AX260" i="1"/>
  <c r="AX261" i="1"/>
  <c r="AX263" i="1"/>
  <c r="AX264" i="1"/>
  <c r="AX265" i="1"/>
  <c r="AX268" i="1"/>
  <c r="AX269" i="1"/>
  <c r="AX272" i="1"/>
  <c r="AX273" i="1"/>
  <c r="AX276" i="1"/>
  <c r="AX277" i="1"/>
  <c r="AX279" i="1"/>
  <c r="AX280" i="1"/>
  <c r="AX281" i="1"/>
  <c r="AX284" i="1"/>
  <c r="AX285" i="1"/>
  <c r="AX288" i="1"/>
  <c r="AX289" i="1"/>
  <c r="AX292" i="1"/>
  <c r="AX293" i="1"/>
  <c r="AX295" i="1"/>
  <c r="AX296" i="1"/>
  <c r="AX297" i="1"/>
  <c r="AX300" i="1"/>
  <c r="AX301" i="1"/>
  <c r="AX304" i="1"/>
  <c r="AX305" i="1"/>
  <c r="AX308" i="1"/>
  <c r="AX309" i="1"/>
  <c r="AX311" i="1"/>
  <c r="AX312" i="1"/>
  <c r="AX313" i="1"/>
  <c r="AX316" i="1"/>
  <c r="AX317" i="1"/>
  <c r="AX320" i="1"/>
  <c r="AX321" i="1"/>
  <c r="AX324" i="1"/>
  <c r="AV3" i="1"/>
  <c r="AV2" i="1"/>
  <c r="AX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AX3" i="1" l="1"/>
  <c r="AF3" i="1"/>
  <c r="AF2" i="1"/>
</calcChain>
</file>

<file path=xl/sharedStrings.xml><?xml version="1.0" encoding="utf-8"?>
<sst xmlns="http://schemas.openxmlformats.org/spreadsheetml/2006/main" count="3435" uniqueCount="349">
  <si>
    <t>EximID</t>
  </si>
  <si>
    <t>BranchCode</t>
  </si>
  <si>
    <t>ACCOUNTANTCOPYID</t>
  </si>
  <si>
    <t>OnError</t>
  </si>
  <si>
    <t>operation</t>
  </si>
  <si>
    <t>REQUESTID</t>
  </si>
  <si>
    <t>TRANSACTIONID</t>
  </si>
  <si>
    <t>operation2</t>
  </si>
  <si>
    <t>KeyID</t>
  </si>
  <si>
    <t>ITEMNO</t>
  </si>
  <si>
    <t>QUANTITY</t>
  </si>
  <si>
    <t>ITEMUNIT</t>
  </si>
  <si>
    <t>UNITRATIO</t>
  </si>
  <si>
    <t>ITEMRESERVED1</t>
  </si>
  <si>
    <t>ITEMRESERVED2</t>
  </si>
  <si>
    <t>ITEMRESERVED3</t>
  </si>
  <si>
    <t>ITEMRESERVED4</t>
  </si>
  <si>
    <t>ITEMRESERVED5</t>
  </si>
  <si>
    <t>ITEMRESERVED6</t>
  </si>
  <si>
    <t>ITEMRESERVED7</t>
  </si>
  <si>
    <t>ITEMRESERVED8</t>
  </si>
  <si>
    <t>ITEMRESERVED9</t>
  </si>
  <si>
    <t>ITEMRESERVED10</t>
  </si>
  <si>
    <t>ITEMOVDESC</t>
  </si>
  <si>
    <t>UNITPRICE</t>
  </si>
  <si>
    <t>ITEMDISCPC</t>
  </si>
  <si>
    <t>TAXCODES</t>
  </si>
  <si>
    <t>PROJECTID</t>
  </si>
  <si>
    <t>DEPTID</t>
  </si>
  <si>
    <t>SOSEQ</t>
  </si>
  <si>
    <t>BRUTOUNITPRICE</t>
  </si>
  <si>
    <t>WAREHOUSEID</t>
  </si>
  <si>
    <t>QTYCONTROL</t>
  </si>
  <si>
    <t>DOSEQ</t>
  </si>
  <si>
    <t>SOID</t>
  </si>
  <si>
    <t>DOID</t>
  </si>
  <si>
    <t>INVOICENO</t>
  </si>
  <si>
    <t>INVOICEDATE</t>
  </si>
  <si>
    <t>TAX1ID</t>
  </si>
  <si>
    <t>TAX1CODE</t>
  </si>
  <si>
    <t>TAX2CODE</t>
  </si>
  <si>
    <t>TAX1RATE</t>
  </si>
  <si>
    <t>TAX2RATE</t>
  </si>
  <si>
    <t>RATE</t>
  </si>
  <si>
    <t>INCLUSIVETAX</t>
  </si>
  <si>
    <t>CUSTOMERISTAXABLE</t>
  </si>
  <si>
    <t>CASHDISCOUNT</t>
  </si>
  <si>
    <t>CASHDISCPC</t>
  </si>
  <si>
    <t>INVOICEAMOUNT</t>
  </si>
  <si>
    <t>FREIGHT</t>
  </si>
  <si>
    <t>TERMSID</t>
  </si>
  <si>
    <t>SHIPVIA</t>
  </si>
  <si>
    <t>FOB</t>
  </si>
  <si>
    <t>PURCHASEORDERNO</t>
  </si>
  <si>
    <t>WAREHOUSEID3</t>
  </si>
  <si>
    <t>DESCRIPTION</t>
  </si>
  <si>
    <t>SHIPDATE</t>
  </si>
  <si>
    <t>DELIVERYORDER</t>
  </si>
  <si>
    <t>FISCALRATE</t>
  </si>
  <si>
    <t>TAXDATE</t>
  </si>
  <si>
    <t>CUSTOMERID</t>
  </si>
  <si>
    <t>PRINTED</t>
  </si>
  <si>
    <t>SHIPTO1</t>
  </si>
  <si>
    <t>SHIPTO2</t>
  </si>
  <si>
    <t>SHIPTO3</t>
  </si>
  <si>
    <t>SHIPTO4</t>
  </si>
  <si>
    <t>SHIPTO5</t>
  </si>
  <si>
    <t>ARACCOUNT</t>
  </si>
  <si>
    <t>TAXFORMNUMBER</t>
  </si>
  <si>
    <t>TAXFORMCODE</t>
  </si>
  <si>
    <t>CURRENCYNAME</t>
  </si>
  <si>
    <t>CONTINUE</t>
  </si>
  <si>
    <t>Add</t>
  </si>
  <si>
    <t>CENTRE</t>
  </si>
  <si>
    <t>TOKPED</t>
  </si>
  <si>
    <t>1100-012-1</t>
  </si>
  <si>
    <t>IDR</t>
  </si>
  <si>
    <t>KAPSUL SLIMMING 60 S</t>
  </si>
  <si>
    <t>RED GINGER POUCH 100GR</t>
  </si>
  <si>
    <t>KAPSUL HEALTY BODY 60 S</t>
  </si>
  <si>
    <t>GOLDEN LATTE PREMIX POWDER 5MG</t>
  </si>
  <si>
    <t>CINNAMON POUCH 100GR</t>
  </si>
  <si>
    <t>FREIGHTACCNT</t>
  </si>
  <si>
    <t>4000-05</t>
  </si>
  <si>
    <t>20191126/XIX/XI/400128717</t>
  </si>
  <si>
    <t>20191127/XIX/XI/400563363</t>
  </si>
  <si>
    <t>20191127/XIX/XI/400603543</t>
  </si>
  <si>
    <t>20191127/XIX/XI/400644834</t>
  </si>
  <si>
    <t>1121-001</t>
  </si>
  <si>
    <t>Gudang Utama</t>
  </si>
  <si>
    <t>GROUPSEQ</t>
  </si>
  <si>
    <t>A235</t>
  </si>
  <si>
    <t>A236</t>
  </si>
  <si>
    <t>A201</t>
  </si>
  <si>
    <t>B143</t>
  </si>
  <si>
    <t>B111</t>
  </si>
  <si>
    <t>B144</t>
  </si>
  <si>
    <t>A218</t>
  </si>
  <si>
    <t>B153</t>
  </si>
  <si>
    <t>B154</t>
  </si>
  <si>
    <t>B127</t>
  </si>
  <si>
    <t>B141</t>
  </si>
  <si>
    <t>A222</t>
  </si>
  <si>
    <t>B176</t>
  </si>
  <si>
    <t>A237</t>
  </si>
  <si>
    <t>A206</t>
  </si>
  <si>
    <t>B125</t>
  </si>
  <si>
    <t>A228</t>
  </si>
  <si>
    <t>B147</t>
  </si>
  <si>
    <t>A217</t>
  </si>
  <si>
    <t>B151</t>
  </si>
  <si>
    <t>A223</t>
  </si>
  <si>
    <t>B177</t>
  </si>
  <si>
    <t>A210</t>
  </si>
  <si>
    <t>B149</t>
  </si>
  <si>
    <t>A238</t>
  </si>
  <si>
    <t>A239</t>
  </si>
  <si>
    <t>A240</t>
  </si>
  <si>
    <t>A208</t>
  </si>
  <si>
    <t>B156</t>
  </si>
  <si>
    <t>A232</t>
  </si>
  <si>
    <t>B182</t>
  </si>
  <si>
    <t>B046</t>
  </si>
  <si>
    <t>A203</t>
  </si>
  <si>
    <t>A241</t>
  </si>
  <si>
    <t>A209</t>
  </si>
  <si>
    <t>A242</t>
  </si>
  <si>
    <t>A243</t>
  </si>
  <si>
    <t>A224</t>
  </si>
  <si>
    <t>B178</t>
  </si>
  <si>
    <t>B195</t>
  </si>
  <si>
    <t>A202</t>
  </si>
  <si>
    <t>B069</t>
  </si>
  <si>
    <t>A244</t>
  </si>
  <si>
    <t>A204</t>
  </si>
  <si>
    <t>B175</t>
  </si>
  <si>
    <t>B138</t>
  </si>
  <si>
    <t>A245</t>
  </si>
  <si>
    <t>A219</t>
  </si>
  <si>
    <t>B155</t>
  </si>
  <si>
    <t>A216</t>
  </si>
  <si>
    <t>B152</t>
  </si>
  <si>
    <t>A246</t>
  </si>
  <si>
    <t>A227</t>
  </si>
  <si>
    <t>A247</t>
  </si>
  <si>
    <t>A248</t>
  </si>
  <si>
    <t>A231</t>
  </si>
  <si>
    <t>B165</t>
  </si>
  <si>
    <t>B184</t>
  </si>
  <si>
    <t>A225</t>
  </si>
  <si>
    <t>B179</t>
  </si>
  <si>
    <t>A220</t>
  </si>
  <si>
    <t>A249</t>
  </si>
  <si>
    <t>A229</t>
  </si>
  <si>
    <t>A213</t>
  </si>
  <si>
    <t>B168</t>
  </si>
  <si>
    <t>A250</t>
  </si>
  <si>
    <t>A230</t>
  </si>
  <si>
    <t>B148</t>
  </si>
  <si>
    <t>A211</t>
  </si>
  <si>
    <t>A251</t>
  </si>
  <si>
    <t>A212</t>
  </si>
  <si>
    <t>B150</t>
  </si>
  <si>
    <t>B157</t>
  </si>
  <si>
    <t>A221</t>
  </si>
  <si>
    <t>A252</t>
  </si>
  <si>
    <t>A253</t>
  </si>
  <si>
    <t>A226</t>
  </si>
  <si>
    <t>A254</t>
  </si>
  <si>
    <t>A207</t>
  </si>
  <si>
    <t>B126</t>
  </si>
  <si>
    <t>A214</t>
  </si>
  <si>
    <t>A215</t>
  </si>
  <si>
    <t>Barang A235</t>
  </si>
  <si>
    <t>Barang A236</t>
  </si>
  <si>
    <t>Barang A201</t>
  </si>
  <si>
    <t>--BLEND Roasted Bean</t>
  </si>
  <si>
    <t>--GREENFIELDS Fresh Milk</t>
  </si>
  <si>
    <t>--Ice BLOCK</t>
  </si>
  <si>
    <t>Barang A218</t>
  </si>
  <si>
    <t>--FRUIT Mix Orange</t>
  </si>
  <si>
    <t>--FRUIT Mix Strawberry</t>
  </si>
  <si>
    <t>--IHT Syrup Mint</t>
  </si>
  <si>
    <t>--MOSA Soda Charger</t>
  </si>
  <si>
    <t>Barang A222</t>
  </si>
  <si>
    <t>--Powder Cookies &amp; Cream</t>
  </si>
  <si>
    <t>Barang A237</t>
  </si>
  <si>
    <t>Barang A206</t>
  </si>
  <si>
    <t>--IHT Syrup Vanilla</t>
  </si>
  <si>
    <t>Barang A228</t>
  </si>
  <si>
    <t>--Powder Green Tea Crème</t>
  </si>
  <si>
    <t>Barang A217</t>
  </si>
  <si>
    <t>--Powder Yoghurt BLEND</t>
  </si>
  <si>
    <t>Barang A223</t>
  </si>
  <si>
    <t>--Syrup Pisang Susu</t>
  </si>
  <si>
    <t>Barang A210</t>
  </si>
  <si>
    <t>--Powder Taro Crème</t>
  </si>
  <si>
    <t>Barang A238</t>
  </si>
  <si>
    <t>Barang A239</t>
  </si>
  <si>
    <t>Barang A240</t>
  </si>
  <si>
    <t>Barang A208</t>
  </si>
  <si>
    <t>--Syrup Salted Caramel</t>
  </si>
  <si>
    <t>Barang A232</t>
  </si>
  <si>
    <t>--Simple Syrup</t>
  </si>
  <si>
    <t>--Buah Lemon</t>
  </si>
  <si>
    <t>Barang A203</t>
  </si>
  <si>
    <t xml:space="preserve">--Ice BLOCK </t>
  </si>
  <si>
    <t>Barang A241</t>
  </si>
  <si>
    <t>Barang A209</t>
  </si>
  <si>
    <t>Barang A242</t>
  </si>
  <si>
    <t>Barang A243</t>
  </si>
  <si>
    <t>Barang A224</t>
  </si>
  <si>
    <t>--Bean Drip</t>
  </si>
  <si>
    <t>--Susu Kental Manis</t>
  </si>
  <si>
    <t>Barang A202</t>
  </si>
  <si>
    <t>--AICE Ice Cream</t>
  </si>
  <si>
    <t>Barang A244</t>
  </si>
  <si>
    <t>Barang A204</t>
  </si>
  <si>
    <t>--Pure Powder Creamer Origin</t>
  </si>
  <si>
    <t>--Gula Aren</t>
  </si>
  <si>
    <t>Barang A245</t>
  </si>
  <si>
    <t>Barang A219</t>
  </si>
  <si>
    <t>--FRUIT Mix Kiwi</t>
  </si>
  <si>
    <t>Barang A216</t>
  </si>
  <si>
    <t>--FRUIT Mix Mango</t>
  </si>
  <si>
    <t>Barang A246</t>
  </si>
  <si>
    <t>Barang A227</t>
  </si>
  <si>
    <t>Barang A247</t>
  </si>
  <si>
    <t>Barang A248</t>
  </si>
  <si>
    <t>Barang A231</t>
  </si>
  <si>
    <t>--Powder Lychee Tea</t>
  </si>
  <si>
    <t>--Lychee Buah</t>
  </si>
  <si>
    <t>Barang A225</t>
  </si>
  <si>
    <t>--Bean Manual</t>
  </si>
  <si>
    <t>Barang A220</t>
  </si>
  <si>
    <t>Barang A249</t>
  </si>
  <si>
    <t>Barang A229</t>
  </si>
  <si>
    <t>Barang A213</t>
  </si>
  <si>
    <t>--Powder Lemongrass</t>
  </si>
  <si>
    <t>Barang A250</t>
  </si>
  <si>
    <t>Barang A230</t>
  </si>
  <si>
    <t>--Powder Dark Chocolate</t>
  </si>
  <si>
    <t>Barang A211</t>
  </si>
  <si>
    <t>Barang A251</t>
  </si>
  <si>
    <t>Barang A212</t>
  </si>
  <si>
    <t>--Powder Red Velvet SP 1</t>
  </si>
  <si>
    <t>--Syrup Fruity</t>
  </si>
  <si>
    <t>Barang A221</t>
  </si>
  <si>
    <t>Barang A252</t>
  </si>
  <si>
    <t>Barang A253</t>
  </si>
  <si>
    <t>Barang A226</t>
  </si>
  <si>
    <t>Barang A254</t>
  </si>
  <si>
    <t>Barang A207</t>
  </si>
  <si>
    <t>--IHT Syrup Hazelnut</t>
  </si>
  <si>
    <t>Barang A214</t>
  </si>
  <si>
    <t>Barang A215</t>
  </si>
  <si>
    <t>A0001</t>
  </si>
  <si>
    <t>A0005</t>
  </si>
  <si>
    <t>A0006</t>
  </si>
  <si>
    <t>A0007</t>
  </si>
  <si>
    <t>A0009</t>
  </si>
  <si>
    <t>A0010</t>
  </si>
  <si>
    <t>A0011</t>
  </si>
  <si>
    <t>A0015</t>
  </si>
  <si>
    <t>A0016</t>
  </si>
  <si>
    <t>A0017</t>
  </si>
  <si>
    <t>A0022</t>
  </si>
  <si>
    <t>A0023</t>
  </si>
  <si>
    <t>A0024</t>
  </si>
  <si>
    <t>A0025</t>
  </si>
  <si>
    <t>A0028</t>
  </si>
  <si>
    <t>A0029</t>
  </si>
  <si>
    <t>A0030</t>
  </si>
  <si>
    <t>A0031</t>
  </si>
  <si>
    <t>A0047</t>
  </si>
  <si>
    <t>A0048</t>
  </si>
  <si>
    <t>A0052</t>
  </si>
  <si>
    <t>A0053</t>
  </si>
  <si>
    <t>A0054</t>
  </si>
  <si>
    <t>A0055</t>
  </si>
  <si>
    <t>A0059</t>
  </si>
  <si>
    <t>A0060</t>
  </si>
  <si>
    <t>A0081</t>
  </si>
  <si>
    <t>A0083</t>
  </si>
  <si>
    <t>A0084</t>
  </si>
  <si>
    <t>A0085</t>
  </si>
  <si>
    <t>A0086</t>
  </si>
  <si>
    <t>A0088</t>
  </si>
  <si>
    <t>A0089</t>
  </si>
  <si>
    <t>A0090</t>
  </si>
  <si>
    <t>A0092</t>
  </si>
  <si>
    <t>A0093</t>
  </si>
  <si>
    <t>A0094</t>
  </si>
  <si>
    <t>A0095</t>
  </si>
  <si>
    <t>A0098</t>
  </si>
  <si>
    <t>A0099</t>
  </si>
  <si>
    <t>A0100</t>
  </si>
  <si>
    <t>Cash &amp; Debit A235</t>
  </si>
  <si>
    <t>Cash &amp; Debit A236</t>
  </si>
  <si>
    <t>Cash &amp; Debit A201</t>
  </si>
  <si>
    <t/>
  </si>
  <si>
    <t>Cash A218</t>
  </si>
  <si>
    <t>Cash &amp; Debit A222</t>
  </si>
  <si>
    <t>Cash A237</t>
  </si>
  <si>
    <t>Cash A206</t>
  </si>
  <si>
    <t>Cash &amp; Debit A228</t>
  </si>
  <si>
    <t>Cash &amp; Debit A217</t>
  </si>
  <si>
    <t>Cash A223</t>
  </si>
  <si>
    <t>Cash &amp; Debit A210</t>
  </si>
  <si>
    <t>Cash &amp; Debit A238</t>
  </si>
  <si>
    <t>Cash A239</t>
  </si>
  <si>
    <t>Cash &amp; Debit A240</t>
  </si>
  <si>
    <t>Cash &amp; Debit A208</t>
  </si>
  <si>
    <t>Cash A232</t>
  </si>
  <si>
    <t>Cash &amp; Debit A203</t>
  </si>
  <si>
    <t>Cash A241</t>
  </si>
  <si>
    <t>Cash A209</t>
  </si>
  <si>
    <t>Cash &amp; Debit A242</t>
  </si>
  <si>
    <t>Cash &amp; Debit A243</t>
  </si>
  <si>
    <t>Cash &amp; Debit A224</t>
  </si>
  <si>
    <t>Cash A202</t>
  </si>
  <si>
    <t>Cash A244</t>
  </si>
  <si>
    <t>Cash A204</t>
  </si>
  <si>
    <t>Cash &amp; Debit A245</t>
  </si>
  <si>
    <t>Cash &amp; Debit A219</t>
  </si>
  <si>
    <t>Cash A216</t>
  </si>
  <si>
    <t>Cash A246</t>
  </si>
  <si>
    <t>Cash A227</t>
  </si>
  <si>
    <t>Cash &amp; Debit A247</t>
  </si>
  <si>
    <t>Cash A248</t>
  </si>
  <si>
    <t>Cash &amp; Debit A231</t>
  </si>
  <si>
    <t>Cash A225</t>
  </si>
  <si>
    <t>Cash A220</t>
  </si>
  <si>
    <t>Cash &amp; Debit A249</t>
  </si>
  <si>
    <t>Cash &amp; Debit A229</t>
  </si>
  <si>
    <t>Cash A213</t>
  </si>
  <si>
    <t>Cash &amp; Debit A250</t>
  </si>
  <si>
    <t>Cash A230</t>
  </si>
  <si>
    <t>Cash A211</t>
  </si>
  <si>
    <t>Cash A251</t>
  </si>
  <si>
    <t>Cash &amp; Debit A212</t>
  </si>
  <si>
    <t>Cash &amp; Debit A221</t>
  </si>
  <si>
    <t>Cash &amp; Debit A252</t>
  </si>
  <si>
    <t>Cash A253</t>
  </si>
  <si>
    <t>Cash &amp; Debit A226</t>
  </si>
  <si>
    <t>Cash &amp; Debit A254</t>
  </si>
  <si>
    <t>Cash &amp; Debit A207</t>
  </si>
  <si>
    <t>Cash &amp; Debit A214</t>
  </si>
  <si>
    <t>Cash &amp; Debit A215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</si>
</sst>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" fontId="2" fillId="0" borderId="0" xfId="1" applyNumberFormat="1" applyAlignment="1">
      <alignment horizontal="left"/>
    </xf>
    <xf numFmtId="1" fontId="0" fillId="0" borderId="1" xfId="0" applyNumberFormat="1" applyBorder="1" applyAlignment="1">
      <alignment horizontal="center"/>
    </xf>
    <xf numFmtId="0" fontId="2" fillId="0" borderId="0" xfId="1" applyAlignment="1">
      <alignment horizontal="right"/>
    </xf>
    <xf numFmtId="0" fontId="0" fillId="0" borderId="1" xfId="0" applyBorder="1"/>
    <xf numFmtId="1" fontId="2" fillId="3" borderId="0" xfId="1" applyNumberFormat="1" applyFill="1" applyAlignment="1">
      <alignment horizontal="left"/>
    </xf>
    <xf numFmtId="1" fontId="0" fillId="3" borderId="1" xfId="0" applyNumberFormat="1" applyFill="1" applyBorder="1" applyAlignment="1">
      <alignment horizontal="center"/>
    </xf>
    <xf numFmtId="0" fontId="2" fillId="3" borderId="0" xfId="1" applyFill="1" applyAlignment="1">
      <alignment horizontal="right"/>
    </xf>
    <xf numFmtId="0" fontId="0" fillId="3" borderId="0" xfId="0" applyFill="1" applyAlignment="1">
      <alignment horizontal="right"/>
    </xf>
    <xf numFmtId="1" fontId="0" fillId="3" borderId="0" xfId="0" applyNumberFormat="1" applyFill="1" applyAlignment="1">
      <alignment horizontal="left"/>
    </xf>
    <xf numFmtId="0" fontId="1" fillId="3" borderId="0" xfId="2" applyFill="1"/>
    <xf numFmtId="49" fontId="0" fillId="3" borderId="0" xfId="0" applyNumberFormat="1" applyFill="1"/>
    <xf numFmtId="1" fontId="0" fillId="3" borderId="0" xfId="0" applyNumberFormat="1" applyFill="1" applyAlignment="1">
      <alignment horizontal="right"/>
    </xf>
    <xf numFmtId="1" fontId="1" fillId="3" borderId="0" xfId="2" applyNumberFormat="1" applyFill="1"/>
    <xf numFmtId="0" fontId="0" fillId="3" borderId="0" xfId="0" applyFill="1"/>
    <xf numFmtId="14" fontId="0" fillId="3" borderId="0" xfId="0" applyNumberFormat="1" applyFill="1"/>
    <xf numFmtId="14" fontId="0" fillId="3" borderId="0" xfId="0" applyNumberFormat="1" applyFill="1" applyAlignment="1">
      <alignment horizontal="right"/>
    </xf>
    <xf numFmtId="0" fontId="0" fillId="3" borderId="1" xfId="0" applyFill="1" applyBorder="1"/>
    <xf numFmtId="1" fontId="2" fillId="4" borderId="0" xfId="1" applyNumberFormat="1" applyFill="1" applyAlignment="1">
      <alignment horizontal="left"/>
    </xf>
    <xf numFmtId="1" fontId="0" fillId="4" borderId="1" xfId="0" applyNumberFormat="1" applyFill="1" applyBorder="1" applyAlignment="1">
      <alignment horizontal="center"/>
    </xf>
    <xf numFmtId="0" fontId="2" fillId="4" borderId="0" xfId="1" applyFill="1" applyAlignment="1">
      <alignment horizontal="right"/>
    </xf>
    <xf numFmtId="0" fontId="0" fillId="4" borderId="0" xfId="0" applyFill="1" applyAlignment="1">
      <alignment horizontal="right"/>
    </xf>
    <xf numFmtId="1" fontId="0" fillId="4" borderId="0" xfId="0" applyNumberFormat="1" applyFill="1" applyAlignment="1">
      <alignment horizontal="left"/>
    </xf>
    <xf numFmtId="0" fontId="1" fillId="4" borderId="0" xfId="2" applyFill="1"/>
    <xf numFmtId="49" fontId="0" fillId="4" borderId="0" xfId="0" applyNumberFormat="1" applyFill="1"/>
    <xf numFmtId="1" fontId="0" fillId="4" borderId="0" xfId="0" applyNumberFormat="1" applyFill="1" applyAlignment="1">
      <alignment horizontal="right"/>
    </xf>
    <xf numFmtId="1" fontId="1" fillId="4" borderId="0" xfId="2" applyNumberFormat="1" applyFill="1"/>
    <xf numFmtId="0" fontId="0" fillId="4" borderId="0" xfId="0" applyFill="1"/>
    <xf numFmtId="14" fontId="0" fillId="4" borderId="0" xfId="0" applyNumberFormat="1" applyFill="1"/>
    <xf numFmtId="14" fontId="0" fillId="4" borderId="0" xfId="0" applyNumberFormat="1" applyFill="1" applyAlignment="1">
      <alignment horizontal="right"/>
    </xf>
    <xf numFmtId="0" fontId="0" fillId="4" borderId="1" xfId="0" applyFill="1" applyBorder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" fontId="2" fillId="5" borderId="0" xfId="1" applyNumberFormat="1" applyFill="1" applyAlignment="1">
      <alignment horizontal="left"/>
    </xf>
    <xf numFmtId="1" fontId="0" fillId="5" borderId="1" xfId="0" applyNumberFormat="1" applyFill="1" applyBorder="1" applyAlignment="1">
      <alignment horizontal="center"/>
    </xf>
    <xf numFmtId="0" fontId="2" fillId="5" borderId="0" xfId="1" applyFill="1" applyAlignment="1">
      <alignment horizontal="right"/>
    </xf>
    <xf numFmtId="0" fontId="0" fillId="5" borderId="0" xfId="0" applyFill="1" applyAlignment="1">
      <alignment horizontal="right"/>
    </xf>
    <xf numFmtId="1" fontId="0" fillId="5" borderId="0" xfId="0" applyNumberFormat="1" applyFill="1" applyAlignment="1">
      <alignment horizontal="left"/>
    </xf>
    <xf numFmtId="0" fontId="1" fillId="5" borderId="0" xfId="2" applyFill="1"/>
    <xf numFmtId="49" fontId="0" fillId="5" borderId="0" xfId="0" applyNumberFormat="1" applyFill="1"/>
    <xf numFmtId="1" fontId="0" fillId="5" borderId="0" xfId="0" applyNumberFormat="1" applyFill="1" applyAlignment="1">
      <alignment horizontal="right"/>
    </xf>
    <xf numFmtId="1" fontId="1" fillId="5" borderId="0" xfId="2" applyNumberFormat="1" applyFill="1"/>
    <xf numFmtId="0" fontId="0" fillId="5" borderId="0" xfId="0" applyFill="1"/>
    <xf numFmtId="14" fontId="0" fillId="5" borderId="0" xfId="0" applyNumberFormat="1" applyFill="1"/>
    <xf numFmtId="14" fontId="0" fillId="5" borderId="0" xfId="0" applyNumberFormat="1" applyFill="1" applyAlignment="1">
      <alignment horizontal="right"/>
    </xf>
    <xf numFmtId="0" fontId="0" fillId="5" borderId="1" xfId="0" applyFill="1" applyBorder="1"/>
    <xf numFmtId="1" fontId="2" fillId="6" borderId="0" xfId="1" applyNumberFormat="1" applyFill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2" fillId="6" borderId="0" xfId="1" applyFill="1" applyAlignment="1">
      <alignment horizontal="right"/>
    </xf>
    <xf numFmtId="0" fontId="0" fillId="6" borderId="0" xfId="0" applyFill="1" applyAlignment="1">
      <alignment horizontal="right"/>
    </xf>
    <xf numFmtId="1" fontId="0" fillId="6" borderId="0" xfId="0" applyNumberFormat="1" applyFill="1" applyAlignment="1">
      <alignment horizontal="left"/>
    </xf>
    <xf numFmtId="0" fontId="1" fillId="6" borderId="0" xfId="2" applyFill="1"/>
    <xf numFmtId="49" fontId="0" fillId="6" borderId="0" xfId="0" applyNumberFormat="1" applyFill="1"/>
    <xf numFmtId="1" fontId="0" fillId="6" borderId="0" xfId="0" applyNumberFormat="1" applyFill="1" applyAlignment="1">
      <alignment horizontal="right"/>
    </xf>
    <xf numFmtId="1" fontId="1" fillId="6" borderId="0" xfId="2" applyNumberFormat="1" applyFill="1"/>
    <xf numFmtId="0" fontId="0" fillId="6" borderId="0" xfId="0" applyFill="1"/>
    <xf numFmtId="14" fontId="0" fillId="6" borderId="0" xfId="0" applyNumberFormat="1" applyFill="1"/>
    <xf numFmtId="14" fontId="0" fillId="6" borderId="0" xfId="0" applyNumberFormat="1" applyFill="1" applyAlignment="1">
      <alignment horizontal="right"/>
    </xf>
    <xf numFmtId="0" fontId="0" fillId="6" borderId="1" xfId="0" applyFill="1" applyBorder="1"/>
    <xf numFmtId="164" fontId="0" fillId="0" borderId="0" xfId="4" applyNumberFormat="1" applyFont="1" applyAlignment="1">
      <alignment vertical="center"/>
    </xf>
    <xf numFmtId="164" fontId="0" fillId="2" borderId="0" xfId="4" applyNumberFormat="1" applyFont="1" applyFill="1" applyAlignment="1">
      <alignment horizontal="center"/>
    </xf>
    <xf numFmtId="164" fontId="0" fillId="0" borderId="0" xfId="4" applyNumberFormat="1" applyFont="1" applyAlignment="1">
      <alignment horizontal="left"/>
    </xf>
    <xf numFmtId="164" fontId="0" fillId="0" borderId="0" xfId="4" applyNumberFormat="1" applyFont="1"/>
    <xf numFmtId="49" fontId="0" fillId="0" borderId="2" xfId="0" applyNumberFormat="1" applyBorder="1"/>
    <xf numFmtId="4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right"/>
    </xf>
    <xf numFmtId="49" fontId="0" fillId="0" borderId="2" xfId="0" applyNumberFormat="1" applyBorder="1" applyAlignment="1">
      <alignment horizontal="left"/>
    </xf>
    <xf numFmtId="3" fontId="0" fillId="0" borderId="2" xfId="0" applyNumberFormat="1" applyBorder="1"/>
    <xf numFmtId="3" fontId="0" fillId="0" borderId="2" xfId="0" applyNumberFormat="1" applyBorder="1" applyAlignment="1"/>
  </cellXfs>
  <cellStyles count="5">
    <cellStyle name="Comma" xfId="4" builtinId="3"/>
    <cellStyle name="Comma 2" xfId="3" xr:uid="{F97A0215-A200-4395-BD7D-EC0462C6FAE0}"/>
    <cellStyle name="Normal" xfId="0" builtinId="0"/>
    <cellStyle name="Normal 2" xfId="1" xr:uid="{8AA1F414-329D-4D7F-B7EF-4D327B29EA70}"/>
    <cellStyle name="Normal 4" xfId="2" xr:uid="{786804AD-4F07-4C85-8CE0-257D3BBB64C6}"/>
  </cellStyles>
  <dxfs count="36">
    <dxf>
      <numFmt numFmtId="3" formatCode="#,##0"/>
      <alignment horizontal="general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numFmt numFmtId="30" formatCode="@"/>
      <border outline="0">
        <left style="dashed">
          <color auto="1"/>
        </left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center" textRotation="0" wrapText="0" indent="0" justifyLastLine="0" shrinkToFit="0" readingOrder="0"/>
    </dxf>
    <dxf>
      <numFmt numFmtId="164" formatCode="_-* #,##0_-;\-* #,##0_-;_-* &quot;-&quot;??_-;_-@_-"/>
      <alignment horizontal="left" vertical="bottom" textRotation="0" wrapText="0" indent="0" justifyLastLine="0" shrinkToFit="0" readingOrder="0"/>
    </dxf>
    <dxf>
      <numFmt numFmtId="4" formatCode="#,##0.0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A2015-6CEA-4855-99B0-69B18A91E8A1}" name="Table1" displayName="Table1" ref="A1:BU324" totalsRowShown="0" headerRowDxfId="35">
  <autoFilter ref="A1:BU324" xr:uid="{937A2015-6CEA-4855-99B0-69B18A91E8A1}"/>
  <tableColumns count="73">
    <tableColumn id="1" xr3:uid="{3D1C63F1-4766-4C3B-BBDA-E30CF050F64D}" name="EximID" dataDxfId="34" dataCellStyle="Normal 2"/>
    <tableColumn id="2" xr3:uid="{F1F5F8C6-C0E1-4708-9348-E5ED16286DB1}" name="BranchCode" dataDxfId="33" dataCellStyle="Normal 2"/>
    <tableColumn id="3" xr3:uid="{FE5709CA-A061-4F0F-AB1B-335BE62D867D}" name="ACCOUNTANTCOPYID" dataDxfId="32" dataCellStyle="Normal 2"/>
    <tableColumn id="4" xr3:uid="{B302E193-4643-4024-B944-935FEE160C8D}" name="OnError" dataDxfId="31" dataCellStyle="Normal 2"/>
    <tableColumn id="5" xr3:uid="{E5F4B61D-A4B7-44AE-8483-CDF18A46CF42}" name="operation" dataDxfId="30" dataCellStyle="Normal 2"/>
    <tableColumn id="6" xr3:uid="{2A998C3D-7A94-4F07-8FD3-5E3B99A0AEE5}" name="REQUESTID" dataDxfId="29" dataCellStyle="Normal 2"/>
    <tableColumn id="7" xr3:uid="{5B301ABF-A64F-4374-A401-67D8C86750B7}" name="TRANSACTIONID" dataDxfId="28"/>
    <tableColumn id="8" xr3:uid="{0F729834-F94C-405C-B45A-B21BFEBDA032}" name="operation2" dataDxfId="27"/>
    <tableColumn id="9" xr3:uid="{DFEE8E3A-0008-451F-9B60-97875BEA6E6D}" name="KeyID" dataDxfId="26" dataCellStyle="Normal 2"/>
    <tableColumn id="10" xr3:uid="{E8784428-AF8B-47AA-BFBA-78929230C06D}" name="ITEMNO" dataDxfId="25"/>
    <tableColumn id="11" xr3:uid="{ACF4785D-58DD-43E9-86F7-423357848501}" name="QUANTITY" dataDxfId="24"/>
    <tableColumn id="12" xr3:uid="{09AD22CD-BFC6-4E05-8244-0B307B9F6F7E}" name="ITEMUNIT"/>
    <tableColumn id="13" xr3:uid="{9EDFAD3E-8BFB-4459-B46B-0C1F8C768316}" name="UNITRATIO" dataDxfId="23"/>
    <tableColumn id="14" xr3:uid="{05FD2632-7342-44F0-AEC2-7609EEE41644}" name="ITEMRESERVED1"/>
    <tableColumn id="15" xr3:uid="{33645594-4EE4-48A7-9D3F-8BC9A1EB93D1}" name="ITEMRESERVED2"/>
    <tableColumn id="16" xr3:uid="{CEB77ECA-84B7-4E86-AF94-51DB9DFEDA69}" name="ITEMRESERVED3"/>
    <tableColumn id="17" xr3:uid="{15D45AA5-3249-483B-AB26-9AF47E260B74}" name="ITEMRESERVED4"/>
    <tableColumn id="18" xr3:uid="{17E271AD-AC5B-4187-ACA0-3A5A7F93A1C0}" name="ITEMRESERVED5"/>
    <tableColumn id="19" xr3:uid="{98B87363-05FE-492A-B603-700E0B9F04A7}" name="ITEMRESERVED6"/>
    <tableColumn id="20" xr3:uid="{5BE4A69C-D18F-41A0-8BBA-7374401791F4}" name="ITEMRESERVED7"/>
    <tableColumn id="21" xr3:uid="{246B825A-510F-42A5-9A01-02A40107FAC6}" name="ITEMRESERVED8"/>
    <tableColumn id="22" xr3:uid="{86869CE3-2ED9-4922-B20D-47F4B371F735}" name="ITEMRESERVED9"/>
    <tableColumn id="23" xr3:uid="{93DD889B-AF81-4C1D-B4DF-B17D7E4E8E2B}" name="ITEMRESERVED10"/>
    <tableColumn id="24" xr3:uid="{2E8778AA-961A-42B9-82C7-BAC1F5A26181}" name="ITEMOVDESC" dataDxfId="2"/>
    <tableColumn id="25" xr3:uid="{C714FDD1-2263-40DA-9978-A1EF2D94D523}" name="UNITPRICE" dataDxfId="0"/>
    <tableColumn id="26" xr3:uid="{487DC038-41CC-46C5-958B-49E5D6B231AD}" name="ITEMDISCPC" dataDxfId="1"/>
    <tableColumn id="27" xr3:uid="{945BD32B-D074-40E4-8F36-1E6AC0BAD4B8}" name="TAXCODES"/>
    <tableColumn id="73" xr3:uid="{BD868D8A-9F19-477B-BFF6-37374A5706C9}" name="GROUPSEQ"/>
    <tableColumn id="28" xr3:uid="{9BC43407-FE0C-4EFE-9BA0-9B7A85D09644}" name="PROJECTID"/>
    <tableColumn id="29" xr3:uid="{C7383F86-8F89-4600-BF26-0A9414A3CD13}" name="DEPTID" dataDxfId="22"/>
    <tableColumn id="30" xr3:uid="{7DAD525D-DB77-4E90-B646-05668CE201D4}" name="SOSEQ"/>
    <tableColumn id="31" xr3:uid="{14E3F477-0680-4639-84D6-E49C07423FE6}" name="BRUTOUNITPRICE" dataDxfId="21">
      <calculatedColumnFormula>Table1[[#This Row],[UNITPRICE]]</calculatedColumnFormula>
    </tableColumn>
    <tableColumn id="32" xr3:uid="{D889415A-163D-4C08-AC2F-445E55C69A3C}" name="WAREHOUSEID" dataDxfId="20"/>
    <tableColumn id="33" xr3:uid="{0CE0687F-8444-40C1-A4D3-6C9F2782B657}" name="QTYCONTROL" dataDxfId="19"/>
    <tableColumn id="34" xr3:uid="{A1A7F3D3-95FD-413C-8D3D-AB366F373A34}" name="DOSEQ" dataDxfId="18"/>
    <tableColumn id="35" xr3:uid="{85B7F592-4F0B-444C-A481-F4EBB9164C6F}" name="SOID"/>
    <tableColumn id="36" xr3:uid="{8745D0DA-483A-45FE-B6F6-3AD3F8C05288}" name="DOID"/>
    <tableColumn id="37" xr3:uid="{14FC6C1D-C108-4D5F-98CF-BC11783545E6}" name="INVOICENO" dataDxfId="17"/>
    <tableColumn id="38" xr3:uid="{BC940BFD-BA2D-4514-BD12-D5B2EE81D292}" name="INVOICEDATE" dataDxfId="16"/>
    <tableColumn id="39" xr3:uid="{DFBF9A32-331B-4FE1-BC4E-C86A975EC6EA}" name="TAX1ID"/>
    <tableColumn id="40" xr3:uid="{4ACE652D-129A-4624-9418-74880F55F528}" name="TAX1CODE"/>
    <tableColumn id="41" xr3:uid="{9CCC61AD-0D53-4F1D-8910-477C946AFCEB}" name="TAX2CODE"/>
    <tableColumn id="42" xr3:uid="{0D266606-65C9-48F4-A58B-067402CCCCC2}" name="TAX1RATE"/>
    <tableColumn id="43" xr3:uid="{E43906FE-ECB7-4E77-A7CE-7CDC833692F9}" name="TAX2RATE"/>
    <tableColumn id="44" xr3:uid="{73F62628-C6E9-4B16-AC65-5FCBFAAF086C}" name="RATE"/>
    <tableColumn id="45" xr3:uid="{9CA5FB50-C580-4BD6-99E4-D170E99F7749}" name="INCLUSIVETAX"/>
    <tableColumn id="46" xr3:uid="{EF3C03BB-FFBD-4090-9E44-3A068FA1951B}" name="CUSTOMERISTAXABLE"/>
    <tableColumn id="47" xr3:uid="{B14A9775-8063-4589-9E40-31DB91C1AFEA}" name="CASHDISCOUNT" dataDxfId="15">
      <calculatedColumnFormula>AO2+AU2</calculatedColumnFormula>
    </tableColumn>
    <tableColumn id="48" xr3:uid="{B129439D-C413-4870-9E8E-21B513495F75}" name="CASHDISCPC"/>
    <tableColumn id="49" xr3:uid="{D1D83CCC-42CA-4CD3-8208-3EE00CB82FE4}" name="INVOICEAMOUNT" dataDxfId="14" dataCellStyle="Comma">
      <calculatedColumnFormula>Table1[[#This Row],[QUANTITY]]*Table1[[#This Row],[UNITPRICE]]-Table1[[#This Row],[CASHDISCOUNT]]</calculatedColumnFormula>
    </tableColumn>
    <tableColumn id="50" xr3:uid="{BA00ABC7-ED62-45A6-8FBC-33AD94D75961}" name="FREIGHT" dataDxfId="13" dataCellStyle="Comma"/>
    <tableColumn id="72" xr3:uid="{19A8A339-983A-4AAB-89F5-8B0FAF89F79B}" name="FREIGHTACCNT" dataDxfId="12"/>
    <tableColumn id="51" xr3:uid="{1C46C4DC-DC26-4549-9484-FCF555A7515E}" name="TERMSID" dataDxfId="11"/>
    <tableColumn id="52" xr3:uid="{6A39366C-9884-46E8-A381-5518C78B1330}" name="SHIPVIA"/>
    <tableColumn id="53" xr3:uid="{1C6722E2-9A0E-492D-B7CE-E4A71EC1166F}" name="FOB"/>
    <tableColumn id="54" xr3:uid="{0EEB1BA6-1C1C-4C48-9A82-4796C179AFEA}" name="PURCHASEORDERNO"/>
    <tableColumn id="55" xr3:uid="{A2AA7441-1553-47C9-B43B-8A87A681724A}" name="WAREHOUSEID3" dataDxfId="10"/>
    <tableColumn id="56" xr3:uid="{89D9ECCD-A43F-4A77-A4CE-EBE61A1CEE9D}" name="DESCRIPTION" dataDxfId="9"/>
    <tableColumn id="57" xr3:uid="{1D7BDEBB-834E-4A3E-9921-8D5E3D0D0828}" name="SHIPDATE" dataDxfId="8"/>
    <tableColumn id="58" xr3:uid="{69A3E0C6-50EA-482B-A68A-74E0FC6F4D10}" name="DELIVERYORDER"/>
    <tableColumn id="59" xr3:uid="{8CE682BE-F0AA-4E96-94E3-8ED8D3D1EACF}" name="FISCALRATE" dataDxfId="7"/>
    <tableColumn id="60" xr3:uid="{4AF8ED72-8557-4BCB-A170-D2ED3DE29EF9}" name="TAXDATE" dataDxfId="6"/>
    <tableColumn id="61" xr3:uid="{581D395F-190F-4DF7-8FD1-205D4936859E}" name="CUSTOMERID" dataDxfId="5"/>
    <tableColumn id="62" xr3:uid="{2E704239-9EA8-4E1E-8870-DF8315BE5B7A}" name="PRINTED" dataDxfId="4"/>
    <tableColumn id="63" xr3:uid="{5ED4D1A3-EA76-4D89-9A14-7DC2081E03BB}" name="SHIPTO1" dataDxfId="3"/>
    <tableColumn id="64" xr3:uid="{BC12D432-1FCE-4898-BAC0-BD429C7E1837}" name="SHIPTO2"/>
    <tableColumn id="65" xr3:uid="{36158106-81B7-4BEA-BC4A-E458687F6C2D}" name="SHIPTO3"/>
    <tableColumn id="66" xr3:uid="{E6031C1B-0AAC-47FB-AB0E-43AC88DE7C48}" name="SHIPTO4"/>
    <tableColumn id="67" xr3:uid="{4AA92EE5-9482-413A-9D61-08E2CB90A4F8}" name="SHIPTO5"/>
    <tableColumn id="68" xr3:uid="{C34E90E0-5AFD-44FF-8053-2CA49A248AE1}" name="ARACCOUNT"/>
    <tableColumn id="69" xr3:uid="{790D7783-D1FC-498D-BABD-FB5BF4BDF99B}" name="TAXFORMNUMBER"/>
    <tableColumn id="70" xr3:uid="{DC305D4A-F278-44C6-9F78-D55EE7703090}" name="TAXFORMCODE"/>
    <tableColumn id="71" xr3:uid="{72ED7A05-ABD4-401F-8BA5-926522394355}" name="CURRENCY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94A8-CE0E-446A-A274-111B202D734A}">
  <dimension ref="A1:BU324"/>
  <sheetViews>
    <sheetView tabSelected="1" zoomScale="70" zoomScaleNormal="70" workbookViewId="0">
      <pane ySplit="1" topLeftCell="A2" activePane="bottomLeft" state="frozen"/>
      <selection activeCell="I1" sqref="I1"/>
      <selection pane="bottomLeft" activeCell="Z14" sqref="Z14"/>
    </sheetView>
  </sheetViews>
  <sheetFormatPr defaultRowHeight="15" x14ac:dyDescent="0.25"/>
  <cols>
    <col min="1" max="1" width="10.85546875" customWidth="1"/>
    <col min="2" max="2" width="22.85546875" bestFit="1" customWidth="1"/>
    <col min="3" max="3" width="10.28515625" bestFit="1" customWidth="1"/>
    <col min="4" max="4" width="12" bestFit="1" customWidth="1"/>
    <col min="5" max="5" width="13.5703125" bestFit="1" customWidth="1"/>
    <col min="6" max="6" width="18" bestFit="1" customWidth="1"/>
    <col min="7" max="7" width="15.140625" bestFit="1" customWidth="1"/>
    <col min="8" max="8" width="10.28515625" bestFit="1" customWidth="1"/>
    <col min="9" max="9" width="6" style="8" bestFit="1" customWidth="1"/>
    <col min="10" max="10" width="8" bestFit="1" customWidth="1"/>
    <col min="11" max="11" width="10" customWidth="1"/>
    <col min="12" max="12" width="9.5703125" hidden="1" customWidth="1"/>
    <col min="13" max="13" width="10.5703125" hidden="1" customWidth="1"/>
    <col min="14" max="22" width="15.140625" hidden="1" customWidth="1"/>
    <col min="23" max="23" width="16.140625" hidden="1" customWidth="1"/>
    <col min="24" max="24" width="27.7109375" style="9" bestFit="1" customWidth="1"/>
    <col min="25" max="25" width="20.28515625" bestFit="1" customWidth="1"/>
    <col min="26" max="26" width="11.42578125" bestFit="1" customWidth="1"/>
    <col min="27" max="27" width="10" bestFit="1" customWidth="1"/>
    <col min="28" max="28" width="17.7109375" bestFit="1" customWidth="1"/>
    <col min="29" max="29" width="10.140625" bestFit="1" customWidth="1"/>
    <col min="30" max="30" width="7.140625" bestFit="1" customWidth="1"/>
    <col min="31" max="31" width="6.7109375" bestFit="1" customWidth="1"/>
    <col min="32" max="32" width="16.28515625" bestFit="1" customWidth="1"/>
    <col min="33" max="33" width="14.140625" bestFit="1" customWidth="1"/>
    <col min="34" max="34" width="12.7109375" bestFit="1" customWidth="1"/>
    <col min="35" max="35" width="6.85546875" bestFit="1" customWidth="1"/>
    <col min="36" max="36" width="5.140625" bestFit="1" customWidth="1"/>
    <col min="37" max="37" width="5.42578125" bestFit="1" customWidth="1"/>
    <col min="38" max="38" width="19.5703125" style="6" customWidth="1"/>
    <col min="39" max="39" width="13.140625" bestFit="1" customWidth="1"/>
    <col min="40" max="41" width="12.85546875" bestFit="1" customWidth="1"/>
    <col min="42" max="42" width="12.5703125" bestFit="1" customWidth="1"/>
    <col min="43" max="43" width="13.85546875" customWidth="1"/>
    <col min="44" max="44" width="10.5703125" customWidth="1"/>
    <col min="45" max="45" width="16.140625" bestFit="1" customWidth="1"/>
    <col min="46" max="46" width="22.85546875" bestFit="1" customWidth="1"/>
    <col min="47" max="47" width="17.42578125" bestFit="1" customWidth="1"/>
    <col min="48" max="48" width="14.28515625" bestFit="1" customWidth="1"/>
    <col min="49" max="49" width="19.28515625" bestFit="1" customWidth="1"/>
    <col min="50" max="50" width="16.28515625" style="75" bestFit="1" customWidth="1"/>
    <col min="51" max="51" width="13.28515625" bestFit="1" customWidth="1"/>
    <col min="52" max="52" width="11.5703125" customWidth="1"/>
    <col min="53" max="53" width="10.5703125" bestFit="1" customWidth="1"/>
    <col min="54" max="54" width="7.42578125" bestFit="1" customWidth="1"/>
    <col min="55" max="55" width="22" bestFit="1" customWidth="1"/>
    <col min="56" max="56" width="18.140625" style="8" bestFit="1" customWidth="1"/>
    <col min="57" max="57" width="15.140625" bestFit="1" customWidth="1"/>
    <col min="58" max="58" width="33.42578125" bestFit="1" customWidth="1"/>
    <col min="59" max="59" width="18.140625" bestFit="1" customWidth="1"/>
    <col min="60" max="60" width="13.7109375" bestFit="1" customWidth="1"/>
    <col min="61" max="61" width="11.7109375" bestFit="1" customWidth="1"/>
    <col min="62" max="62" width="15.28515625" bestFit="1" customWidth="1"/>
    <col min="63" max="63" width="14.7109375" customWidth="1"/>
    <col min="64" max="64" width="33.85546875" style="8" bestFit="1" customWidth="1"/>
    <col min="65" max="68" width="11" bestFit="1" customWidth="1"/>
    <col min="69" max="69" width="14.5703125" bestFit="1" customWidth="1"/>
    <col min="70" max="70" width="20.42578125" bestFit="1" customWidth="1"/>
    <col min="71" max="71" width="17.28515625" bestFit="1" customWidth="1"/>
    <col min="72" max="72" width="18.5703125" bestFit="1" customWidth="1"/>
  </cols>
  <sheetData>
    <row r="1" spans="1:73" s="1" customFormat="1" x14ac:dyDescent="0.25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0" t="s">
        <v>8</v>
      </c>
      <c r="J1" s="10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0" t="s">
        <v>23</v>
      </c>
      <c r="Y1" s="11" t="s">
        <v>24</v>
      </c>
      <c r="Z1" s="1" t="s">
        <v>25</v>
      </c>
      <c r="AA1" s="1" t="s">
        <v>26</v>
      </c>
      <c r="AB1" s="1" t="s">
        <v>90</v>
      </c>
      <c r="AC1" s="1" t="s">
        <v>27</v>
      </c>
      <c r="AD1" s="1" t="s">
        <v>28</v>
      </c>
      <c r="AE1" s="1" t="s">
        <v>29</v>
      </c>
      <c r="AF1" s="10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0" t="s">
        <v>36</v>
      </c>
      <c r="AM1" s="12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0" t="s">
        <v>46</v>
      </c>
      <c r="AW1" s="1" t="s">
        <v>47</v>
      </c>
      <c r="AX1" s="73" t="s">
        <v>48</v>
      </c>
      <c r="AY1" s="10" t="s">
        <v>49</v>
      </c>
      <c r="AZ1" s="10" t="s">
        <v>82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0" t="s">
        <v>55</v>
      </c>
      <c r="BG1" s="10" t="s">
        <v>56</v>
      </c>
      <c r="BH1" s="1" t="s">
        <v>57</v>
      </c>
      <c r="BI1" s="1" t="s">
        <v>58</v>
      </c>
      <c r="BJ1" s="1" t="s">
        <v>59</v>
      </c>
      <c r="BK1" s="10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0" t="s">
        <v>67</v>
      </c>
      <c r="BS1" s="1" t="s">
        <v>68</v>
      </c>
      <c r="BT1" s="1" t="s">
        <v>69</v>
      </c>
      <c r="BU1" s="1" t="s">
        <v>70</v>
      </c>
    </row>
    <row r="2" spans="1:73" x14ac:dyDescent="0.25">
      <c r="A2" s="13">
        <v>11</v>
      </c>
      <c r="B2" s="14">
        <v>999948555</v>
      </c>
      <c r="C2" s="13"/>
      <c r="D2" s="13" t="s">
        <v>71</v>
      </c>
      <c r="E2" s="13" t="s">
        <v>72</v>
      </c>
      <c r="F2" s="15">
        <v>1</v>
      </c>
      <c r="G2" s="2">
        <v>1</v>
      </c>
      <c r="H2" s="15" t="s">
        <v>72</v>
      </c>
      <c r="I2" s="15">
        <v>1</v>
      </c>
      <c r="J2" t="s">
        <v>91</v>
      </c>
      <c r="K2">
        <v>5</v>
      </c>
      <c r="M2" s="5"/>
      <c r="X2" t="s">
        <v>173</v>
      </c>
      <c r="Y2" s="81">
        <v>46000</v>
      </c>
      <c r="Z2">
        <v>0</v>
      </c>
      <c r="AD2" s="4"/>
      <c r="AF2" s="5">
        <f>Table1[[#This Row],[UNITPRICE]]</f>
        <v>46000</v>
      </c>
      <c r="AG2" s="5" t="s">
        <v>89</v>
      </c>
      <c r="AH2" s="5"/>
      <c r="AI2" s="5"/>
      <c r="AL2" s="76" t="s">
        <v>256</v>
      </c>
      <c r="AM2" s="78">
        <v>45566</v>
      </c>
      <c r="AS2">
        <v>1</v>
      </c>
      <c r="AT2">
        <v>0</v>
      </c>
      <c r="AU2">
        <v>0</v>
      </c>
      <c r="AV2" s="77">
        <f>AO2+AU2</f>
        <v>0</v>
      </c>
      <c r="AX2" s="74">
        <f>Table1[[#This Row],[QUANTITY]]*Table1[[#This Row],[UNITPRICE]]-Table1[[#This Row],[CASHDISCOUNT]]</f>
        <v>230000</v>
      </c>
      <c r="AY2" s="72"/>
      <c r="AZ2" s="3"/>
      <c r="BA2" s="3"/>
      <c r="BD2"/>
      <c r="BE2" s="3"/>
      <c r="BF2" s="76" t="s">
        <v>297</v>
      </c>
      <c r="BG2" s="6">
        <v>45566</v>
      </c>
      <c r="BI2" s="5"/>
      <c r="BJ2" s="7"/>
      <c r="BK2" s="3">
        <v>1000</v>
      </c>
      <c r="BL2" s="3"/>
      <c r="BM2" s="5"/>
      <c r="BN2" s="4"/>
      <c r="BO2" s="4"/>
      <c r="BP2" s="4"/>
      <c r="BQ2" s="4"/>
      <c r="BR2" s="16" t="s">
        <v>88</v>
      </c>
      <c r="BU2" s="4" t="s">
        <v>76</v>
      </c>
    </row>
    <row r="3" spans="1:73" x14ac:dyDescent="0.25">
      <c r="A3" s="13">
        <v>11</v>
      </c>
      <c r="B3" s="14">
        <v>999948555</v>
      </c>
      <c r="C3" s="3"/>
      <c r="D3" s="3" t="s">
        <v>71</v>
      </c>
      <c r="E3" s="3" t="s">
        <v>72</v>
      </c>
      <c r="F3" s="15">
        <v>1</v>
      </c>
      <c r="G3" s="2">
        <f>IF(Table1[[#This Row],[INVOICENO]]=AL2,G2,G2+1)</f>
        <v>1</v>
      </c>
      <c r="H3" s="15" t="s">
        <v>72</v>
      </c>
      <c r="I3" s="15">
        <f>IF(Table1[[#This Row],[INVOICENO]]=AL2,I2+1,1)</f>
        <v>2</v>
      </c>
      <c r="J3" t="s">
        <v>92</v>
      </c>
      <c r="K3">
        <v>4</v>
      </c>
      <c r="M3" s="5"/>
      <c r="X3" t="s">
        <v>174</v>
      </c>
      <c r="Y3" s="81">
        <v>47000</v>
      </c>
      <c r="Z3">
        <v>0</v>
      </c>
      <c r="AD3" s="4"/>
      <c r="AF3" s="5">
        <f>Table1[[#This Row],[UNITPRICE]]</f>
        <v>47000</v>
      </c>
      <c r="AG3" s="5" t="s">
        <v>89</v>
      </c>
      <c r="AH3" s="5"/>
      <c r="AI3" s="5"/>
      <c r="AL3" s="76" t="s">
        <v>256</v>
      </c>
      <c r="AM3" s="78">
        <v>45566</v>
      </c>
      <c r="AS3">
        <v>1</v>
      </c>
      <c r="AT3">
        <v>0</v>
      </c>
      <c r="AU3">
        <v>0</v>
      </c>
      <c r="AV3" s="77">
        <f t="shared" ref="AV3" si="0">AO3+AU3</f>
        <v>0</v>
      </c>
      <c r="AX3" s="74">
        <f>Table1[[#This Row],[QUANTITY]]*Table1[[#This Row],[UNITPRICE]]-Table1[[#This Row],[CASHDISCOUNT]]</f>
        <v>188000</v>
      </c>
      <c r="AY3" s="72"/>
      <c r="AZ3" s="3"/>
      <c r="BA3" s="3"/>
      <c r="BD3"/>
      <c r="BE3" s="3"/>
      <c r="BF3" s="76" t="s">
        <v>298</v>
      </c>
      <c r="BG3" s="6">
        <v>45566</v>
      </c>
      <c r="BI3" s="5"/>
      <c r="BJ3" s="7"/>
      <c r="BK3" s="3">
        <v>1000</v>
      </c>
      <c r="BL3" s="3"/>
      <c r="BM3" s="5"/>
      <c r="BN3" s="4"/>
      <c r="BO3" s="4"/>
      <c r="BP3" s="4"/>
      <c r="BQ3" s="4"/>
      <c r="BR3" s="16" t="s">
        <v>88</v>
      </c>
      <c r="BU3" s="4" t="s">
        <v>76</v>
      </c>
    </row>
    <row r="4" spans="1:73" x14ac:dyDescent="0.25">
      <c r="A4" s="13">
        <v>11</v>
      </c>
      <c r="B4" s="14">
        <v>999948555</v>
      </c>
      <c r="C4" s="3"/>
      <c r="D4" s="3" t="s">
        <v>71</v>
      </c>
      <c r="E4" s="3" t="s">
        <v>72</v>
      </c>
      <c r="F4" s="15">
        <v>2</v>
      </c>
      <c r="G4" s="2">
        <f>IF(Table1[[#This Row],[INVOICENO]]=AL3,G3,G3+1)</f>
        <v>1</v>
      </c>
      <c r="H4" s="15" t="s">
        <v>72</v>
      </c>
      <c r="I4" s="15">
        <f>IF(Table1[[#This Row],[INVOICENO]]=AL3,I3+1,1)</f>
        <v>3</v>
      </c>
      <c r="J4" t="s">
        <v>93</v>
      </c>
      <c r="K4">
        <v>7</v>
      </c>
      <c r="M4" s="5"/>
      <c r="X4" t="s">
        <v>175</v>
      </c>
      <c r="Y4" s="82">
        <v>12000</v>
      </c>
      <c r="Z4">
        <v>0</v>
      </c>
      <c r="AD4" s="4"/>
      <c r="AF4" s="79">
        <f>Table1[[#This Row],[UNITPRICE]]</f>
        <v>12000</v>
      </c>
      <c r="AG4" s="5" t="s">
        <v>89</v>
      </c>
      <c r="AH4" s="5"/>
      <c r="AI4" s="5"/>
      <c r="AL4" s="80" t="s">
        <v>256</v>
      </c>
      <c r="AM4" s="78">
        <v>45566</v>
      </c>
      <c r="AS4">
        <v>1</v>
      </c>
      <c r="AT4">
        <v>0</v>
      </c>
      <c r="AU4">
        <v>0</v>
      </c>
      <c r="AV4" s="77">
        <f t="shared" ref="AV4:AV67" si="1">AO4+AU4</f>
        <v>0</v>
      </c>
      <c r="AX4" s="74">
        <f>Table1[[#This Row],[QUANTITY]]*Table1[[#This Row],[UNITPRICE]]-Table1[[#This Row],[CASHDISCOUNT]]</f>
        <v>84000</v>
      </c>
      <c r="AY4" s="72"/>
      <c r="AZ4" s="3"/>
      <c r="BA4" s="3"/>
      <c r="BE4" s="3"/>
      <c r="BF4" s="80" t="s">
        <v>299</v>
      </c>
      <c r="BG4" s="7">
        <v>45566</v>
      </c>
      <c r="BI4" s="5"/>
      <c r="BJ4" s="7"/>
      <c r="BK4" s="3">
        <v>1000</v>
      </c>
      <c r="BL4" s="3"/>
      <c r="BM4" s="5"/>
      <c r="BN4" s="4"/>
      <c r="BO4" s="4"/>
      <c r="BP4" s="4"/>
      <c r="BQ4" s="4"/>
      <c r="BR4" s="16" t="s">
        <v>88</v>
      </c>
      <c r="BU4" s="4" t="s">
        <v>76</v>
      </c>
    </row>
    <row r="5" spans="1:73" x14ac:dyDescent="0.25">
      <c r="A5" s="13">
        <v>11</v>
      </c>
      <c r="B5" s="14">
        <v>999948555</v>
      </c>
      <c r="C5" s="3"/>
      <c r="D5" s="3" t="s">
        <v>71</v>
      </c>
      <c r="E5" s="3" t="s">
        <v>72</v>
      </c>
      <c r="F5" s="15">
        <v>3</v>
      </c>
      <c r="G5" s="2">
        <f>IF(Table1[[#This Row],[INVOICENO]]=AL4,G4,G4+1)</f>
        <v>1</v>
      </c>
      <c r="H5" s="15" t="s">
        <v>72</v>
      </c>
      <c r="I5" s="15">
        <f>IF(Table1[[#This Row],[INVOICENO]]=AL4,I4+1,1)</f>
        <v>4</v>
      </c>
      <c r="J5" t="s">
        <v>94</v>
      </c>
      <c r="K5">
        <v>140</v>
      </c>
      <c r="M5" s="5"/>
      <c r="X5" t="s">
        <v>176</v>
      </c>
      <c r="Y5" s="82">
        <v>0</v>
      </c>
      <c r="Z5">
        <v>0</v>
      </c>
      <c r="AB5">
        <v>3</v>
      </c>
      <c r="AD5" s="4"/>
      <c r="AF5" s="79">
        <f>Table1[[#This Row],[UNITPRICE]]</f>
        <v>0</v>
      </c>
      <c r="AG5" s="5" t="s">
        <v>89</v>
      </c>
      <c r="AH5" s="5"/>
      <c r="AI5" s="5"/>
      <c r="AL5" s="80" t="s">
        <v>256</v>
      </c>
      <c r="AM5" s="78">
        <v>45566</v>
      </c>
      <c r="AS5">
        <v>1</v>
      </c>
      <c r="AT5">
        <v>0</v>
      </c>
      <c r="AU5">
        <v>0</v>
      </c>
      <c r="AV5" s="77">
        <f t="shared" si="1"/>
        <v>0</v>
      </c>
      <c r="AX5" s="74">
        <f>Table1[[#This Row],[QUANTITY]]*Table1[[#This Row],[UNITPRICE]]-Table1[[#This Row],[CASHDISCOUNT]]</f>
        <v>0</v>
      </c>
      <c r="AY5" s="72"/>
      <c r="AZ5" s="3"/>
      <c r="BA5" s="3"/>
      <c r="BE5" s="3"/>
      <c r="BF5" s="80" t="s">
        <v>300</v>
      </c>
      <c r="BG5" s="7">
        <v>45566</v>
      </c>
      <c r="BI5" s="5"/>
      <c r="BJ5" s="7"/>
      <c r="BK5" s="3">
        <v>1000</v>
      </c>
      <c r="BL5" s="3"/>
      <c r="BM5" s="5"/>
      <c r="BN5" s="4"/>
      <c r="BO5" s="4"/>
      <c r="BP5" s="4"/>
      <c r="BQ5" s="4"/>
      <c r="BR5" s="16" t="s">
        <v>88</v>
      </c>
      <c r="BU5" s="4" t="s">
        <v>76</v>
      </c>
    </row>
    <row r="6" spans="1:73" x14ac:dyDescent="0.25">
      <c r="A6" s="13">
        <v>11</v>
      </c>
      <c r="B6" s="14">
        <v>999948555</v>
      </c>
      <c r="C6" s="3"/>
      <c r="D6" s="3" t="s">
        <v>71</v>
      </c>
      <c r="E6" s="3" t="s">
        <v>72</v>
      </c>
      <c r="F6" s="15">
        <v>4</v>
      </c>
      <c r="G6" s="2">
        <f>IF(Table1[[#This Row],[INVOICENO]]=AL5,G5,G5+1)</f>
        <v>1</v>
      </c>
      <c r="H6" s="15" t="s">
        <v>72</v>
      </c>
      <c r="I6" s="15">
        <f>IF(Table1[[#This Row],[INVOICENO]]=AL5,I5+1,1)</f>
        <v>5</v>
      </c>
      <c r="J6" t="s">
        <v>95</v>
      </c>
      <c r="K6">
        <v>1400</v>
      </c>
      <c r="M6" s="5"/>
      <c r="X6" t="s">
        <v>177</v>
      </c>
      <c r="Y6" s="82">
        <v>0</v>
      </c>
      <c r="Z6">
        <v>0</v>
      </c>
      <c r="AB6">
        <v>3</v>
      </c>
      <c r="AD6" s="4"/>
      <c r="AF6" s="79">
        <f>Table1[[#This Row],[UNITPRICE]]</f>
        <v>0</v>
      </c>
      <c r="AG6" s="5" t="s">
        <v>89</v>
      </c>
      <c r="AH6" s="5"/>
      <c r="AI6" s="5"/>
      <c r="AL6" s="80" t="s">
        <v>256</v>
      </c>
      <c r="AM6" s="78">
        <v>45566</v>
      </c>
      <c r="AS6">
        <v>1</v>
      </c>
      <c r="AT6">
        <v>0</v>
      </c>
      <c r="AU6">
        <v>0</v>
      </c>
      <c r="AV6" s="77">
        <f t="shared" si="1"/>
        <v>0</v>
      </c>
      <c r="AX6" s="74">
        <f>Table1[[#This Row],[QUANTITY]]*Table1[[#This Row],[UNITPRICE]]-Table1[[#This Row],[CASHDISCOUNT]]</f>
        <v>0</v>
      </c>
      <c r="AY6" s="72"/>
      <c r="AZ6" s="3"/>
      <c r="BA6" s="3"/>
      <c r="BE6" s="3"/>
      <c r="BF6" s="80" t="s">
        <v>300</v>
      </c>
      <c r="BG6" s="7">
        <v>45566</v>
      </c>
      <c r="BI6" s="5"/>
      <c r="BJ6" s="7"/>
      <c r="BK6" s="3">
        <v>1000</v>
      </c>
      <c r="BL6" s="3"/>
      <c r="BM6" s="5"/>
      <c r="BN6" s="4"/>
      <c r="BO6" s="4"/>
      <c r="BP6" s="4"/>
      <c r="BQ6" s="4"/>
      <c r="BR6" s="16" t="s">
        <v>88</v>
      </c>
      <c r="BU6" s="4" t="s">
        <v>76</v>
      </c>
    </row>
    <row r="7" spans="1:73" x14ac:dyDescent="0.25">
      <c r="A7" s="13">
        <v>11</v>
      </c>
      <c r="B7" s="14">
        <v>999948555</v>
      </c>
      <c r="C7" s="3"/>
      <c r="D7" s="3" t="s">
        <v>71</v>
      </c>
      <c r="E7" s="3" t="s">
        <v>72</v>
      </c>
      <c r="F7" s="15">
        <v>5</v>
      </c>
      <c r="G7" s="2">
        <f>IF(Table1[[#This Row],[INVOICENO]]=AL6,G6,G6+1)</f>
        <v>1</v>
      </c>
      <c r="H7" s="15" t="s">
        <v>72</v>
      </c>
      <c r="I7" s="15">
        <f>IF(Table1[[#This Row],[INVOICENO]]=AL6,I6+1,1)</f>
        <v>6</v>
      </c>
      <c r="J7" t="s">
        <v>96</v>
      </c>
      <c r="K7">
        <v>840</v>
      </c>
      <c r="M7" s="5"/>
      <c r="X7" t="s">
        <v>178</v>
      </c>
      <c r="Y7" s="82">
        <v>0</v>
      </c>
      <c r="Z7">
        <v>0</v>
      </c>
      <c r="AB7">
        <v>3</v>
      </c>
      <c r="AD7" s="4"/>
      <c r="AF7" s="79">
        <f>Table1[[#This Row],[UNITPRICE]]</f>
        <v>0</v>
      </c>
      <c r="AG7" s="5" t="s">
        <v>89</v>
      </c>
      <c r="AH7" s="5"/>
      <c r="AI7" s="5"/>
      <c r="AL7" s="80" t="s">
        <v>256</v>
      </c>
      <c r="AM7" s="78">
        <v>45566</v>
      </c>
      <c r="AS7">
        <v>1</v>
      </c>
      <c r="AT7">
        <v>0</v>
      </c>
      <c r="AU7">
        <v>0</v>
      </c>
      <c r="AV7" s="77">
        <f t="shared" si="1"/>
        <v>0</v>
      </c>
      <c r="AX7" s="74">
        <f>Table1[[#This Row],[QUANTITY]]*Table1[[#This Row],[UNITPRICE]]-Table1[[#This Row],[CASHDISCOUNT]]</f>
        <v>0</v>
      </c>
      <c r="AY7" s="72"/>
      <c r="AZ7" s="3"/>
      <c r="BA7" s="3"/>
      <c r="BE7" s="3"/>
      <c r="BF7" s="80" t="s">
        <v>300</v>
      </c>
      <c r="BG7" s="7">
        <v>45566</v>
      </c>
      <c r="BI7" s="5"/>
      <c r="BJ7" s="7"/>
      <c r="BK7" s="3">
        <v>1000</v>
      </c>
      <c r="BL7" s="3"/>
      <c r="BM7" s="5"/>
      <c r="BN7" s="4"/>
      <c r="BO7" s="4"/>
      <c r="BP7" s="4"/>
      <c r="BQ7" s="4"/>
      <c r="BR7" s="16" t="s">
        <v>88</v>
      </c>
      <c r="BU7" s="4" t="s">
        <v>76</v>
      </c>
    </row>
    <row r="8" spans="1:73" x14ac:dyDescent="0.25">
      <c r="A8" s="13">
        <v>11</v>
      </c>
      <c r="B8" s="14">
        <v>999948555</v>
      </c>
      <c r="C8" s="3"/>
      <c r="D8" s="3" t="s">
        <v>71</v>
      </c>
      <c r="E8" s="3" t="s">
        <v>72</v>
      </c>
      <c r="F8" s="15">
        <v>6</v>
      </c>
      <c r="G8" s="2">
        <f>IF(Table1[[#This Row],[INVOICENO]]=AL7,G7,G7+1)</f>
        <v>1</v>
      </c>
      <c r="H8" s="15" t="s">
        <v>72</v>
      </c>
      <c r="I8" s="15">
        <f>IF(Table1[[#This Row],[INVOICENO]]=AL7,I7+1,1)</f>
        <v>7</v>
      </c>
      <c r="J8" t="s">
        <v>97</v>
      </c>
      <c r="K8">
        <v>8</v>
      </c>
      <c r="M8" s="5"/>
      <c r="X8" t="s">
        <v>179</v>
      </c>
      <c r="Y8" s="82">
        <v>29000</v>
      </c>
      <c r="Z8">
        <v>0</v>
      </c>
      <c r="AD8" s="4"/>
      <c r="AF8" s="79">
        <f>Table1[[#This Row],[UNITPRICE]]</f>
        <v>29000</v>
      </c>
      <c r="AG8" s="5" t="s">
        <v>89</v>
      </c>
      <c r="AH8" s="5"/>
      <c r="AI8" s="5"/>
      <c r="AL8" s="80" t="s">
        <v>256</v>
      </c>
      <c r="AM8" s="78">
        <v>45566</v>
      </c>
      <c r="AS8">
        <v>1</v>
      </c>
      <c r="AT8">
        <v>0</v>
      </c>
      <c r="AU8">
        <v>0</v>
      </c>
      <c r="AV8" s="77">
        <f t="shared" si="1"/>
        <v>0</v>
      </c>
      <c r="AX8" s="74">
        <f>Table1[[#This Row],[QUANTITY]]*Table1[[#This Row],[UNITPRICE]]-Table1[[#This Row],[CASHDISCOUNT]]</f>
        <v>232000</v>
      </c>
      <c r="AY8" s="72"/>
      <c r="AZ8" s="3"/>
      <c r="BA8" s="3"/>
      <c r="BE8" s="3"/>
      <c r="BF8" s="80" t="s">
        <v>301</v>
      </c>
      <c r="BG8" s="7">
        <v>45566</v>
      </c>
      <c r="BI8" s="5"/>
      <c r="BJ8" s="7"/>
      <c r="BK8" s="3">
        <v>1000</v>
      </c>
      <c r="BL8" s="3"/>
      <c r="BM8" s="5"/>
      <c r="BN8" s="4"/>
      <c r="BO8" s="4"/>
      <c r="BP8" s="4"/>
      <c r="BQ8" s="4"/>
      <c r="BR8" s="16" t="s">
        <v>88</v>
      </c>
      <c r="BU8" s="4" t="s">
        <v>76</v>
      </c>
    </row>
    <row r="9" spans="1:73" x14ac:dyDescent="0.25">
      <c r="A9" s="13">
        <v>11</v>
      </c>
      <c r="B9" s="14">
        <v>999948555</v>
      </c>
      <c r="C9" s="3"/>
      <c r="D9" s="3" t="s">
        <v>71</v>
      </c>
      <c r="E9" s="3" t="s">
        <v>72</v>
      </c>
      <c r="F9" s="15">
        <v>7</v>
      </c>
      <c r="G9" s="2">
        <f>IF(Table1[[#This Row],[INVOICENO]]=AL8,G8,G8+1)</f>
        <v>1</v>
      </c>
      <c r="H9" s="15" t="s">
        <v>72</v>
      </c>
      <c r="I9" s="15">
        <f>IF(Table1[[#This Row],[INVOICENO]]=AL8,I8+1,1)</f>
        <v>8</v>
      </c>
      <c r="J9" t="s">
        <v>96</v>
      </c>
      <c r="K9">
        <v>800</v>
      </c>
      <c r="M9" s="5"/>
      <c r="X9" t="s">
        <v>178</v>
      </c>
      <c r="Y9" s="82">
        <v>0</v>
      </c>
      <c r="Z9">
        <v>0</v>
      </c>
      <c r="AB9">
        <v>7</v>
      </c>
      <c r="AD9" s="4"/>
      <c r="AF9" s="79">
        <f>Table1[[#This Row],[UNITPRICE]]</f>
        <v>0</v>
      </c>
      <c r="AG9" s="5" t="s">
        <v>89</v>
      </c>
      <c r="AH9" s="5"/>
      <c r="AI9" s="5"/>
      <c r="AL9" s="80" t="s">
        <v>256</v>
      </c>
      <c r="AM9" s="78">
        <v>45566</v>
      </c>
      <c r="AS9">
        <v>1</v>
      </c>
      <c r="AT9">
        <v>0</v>
      </c>
      <c r="AU9">
        <v>0</v>
      </c>
      <c r="AV9" s="77">
        <f t="shared" si="1"/>
        <v>0</v>
      </c>
      <c r="AX9" s="74">
        <f>Table1[[#This Row],[QUANTITY]]*Table1[[#This Row],[UNITPRICE]]-Table1[[#This Row],[CASHDISCOUNT]]</f>
        <v>0</v>
      </c>
      <c r="AY9" s="72"/>
      <c r="AZ9" s="3"/>
      <c r="BA9" s="3"/>
      <c r="BE9" s="3"/>
      <c r="BF9" s="80" t="s">
        <v>300</v>
      </c>
      <c r="BG9" s="7">
        <v>45566</v>
      </c>
      <c r="BI9" s="5"/>
      <c r="BJ9" s="7"/>
      <c r="BK9" s="3">
        <v>1000</v>
      </c>
      <c r="BL9" s="3"/>
      <c r="BM9" s="5"/>
      <c r="BN9" s="4"/>
      <c r="BO9" s="4"/>
      <c r="BP9" s="4"/>
      <c r="BQ9" s="4"/>
      <c r="BR9" s="16" t="s">
        <v>88</v>
      </c>
      <c r="BU9" s="4" t="s">
        <v>76</v>
      </c>
    </row>
    <row r="10" spans="1:73" x14ac:dyDescent="0.25">
      <c r="A10" s="13">
        <v>11</v>
      </c>
      <c r="B10" s="14">
        <v>999948555</v>
      </c>
      <c r="C10" s="3"/>
      <c r="D10" s="3" t="s">
        <v>71</v>
      </c>
      <c r="E10" s="3" t="s">
        <v>72</v>
      </c>
      <c r="F10" s="15">
        <v>8</v>
      </c>
      <c r="G10" s="2">
        <f>IF(Table1[[#This Row],[INVOICENO]]=AL9,G9,G9+1)</f>
        <v>1</v>
      </c>
      <c r="H10" s="15" t="s">
        <v>72</v>
      </c>
      <c r="I10" s="15">
        <f>IF(Table1[[#This Row],[INVOICENO]]=AL9,I9+1,1)</f>
        <v>9</v>
      </c>
      <c r="J10" t="s">
        <v>98</v>
      </c>
      <c r="K10">
        <v>120</v>
      </c>
      <c r="M10" s="5"/>
      <c r="X10" t="s">
        <v>180</v>
      </c>
      <c r="Y10" s="82">
        <v>0</v>
      </c>
      <c r="Z10">
        <v>0</v>
      </c>
      <c r="AB10">
        <v>7</v>
      </c>
      <c r="AD10" s="4"/>
      <c r="AF10" s="79">
        <f>Table1[[#This Row],[UNITPRICE]]</f>
        <v>0</v>
      </c>
      <c r="AG10" s="5" t="s">
        <v>89</v>
      </c>
      <c r="AH10" s="5"/>
      <c r="AI10" s="5"/>
      <c r="AL10" s="80" t="s">
        <v>256</v>
      </c>
      <c r="AM10" s="78">
        <v>45566</v>
      </c>
      <c r="AS10">
        <v>1</v>
      </c>
      <c r="AT10">
        <v>0</v>
      </c>
      <c r="AU10">
        <v>0</v>
      </c>
      <c r="AV10" s="77">
        <f t="shared" si="1"/>
        <v>0</v>
      </c>
      <c r="AX10" s="74">
        <f>Table1[[#This Row],[QUANTITY]]*Table1[[#This Row],[UNITPRICE]]-Table1[[#This Row],[CASHDISCOUNT]]</f>
        <v>0</v>
      </c>
      <c r="AY10" s="72"/>
      <c r="AZ10" s="3"/>
      <c r="BA10" s="3"/>
      <c r="BE10" s="3"/>
      <c r="BF10" s="80" t="s">
        <v>300</v>
      </c>
      <c r="BG10" s="7">
        <v>45566</v>
      </c>
      <c r="BI10" s="5"/>
      <c r="BJ10" s="7"/>
      <c r="BK10" s="3">
        <v>1000</v>
      </c>
      <c r="BL10" s="3"/>
      <c r="BM10" s="5"/>
      <c r="BN10" s="4"/>
      <c r="BO10" s="4"/>
      <c r="BP10" s="4"/>
      <c r="BQ10" s="4"/>
      <c r="BR10" s="16" t="s">
        <v>88</v>
      </c>
      <c r="BU10" s="4" t="s">
        <v>76</v>
      </c>
    </row>
    <row r="11" spans="1:73" x14ac:dyDescent="0.25">
      <c r="A11" s="13">
        <v>11</v>
      </c>
      <c r="B11" s="14">
        <v>999948555</v>
      </c>
      <c r="C11" s="3"/>
      <c r="D11" s="3" t="s">
        <v>71</v>
      </c>
      <c r="E11" s="3" t="s">
        <v>72</v>
      </c>
      <c r="F11" s="15">
        <v>9</v>
      </c>
      <c r="G11" s="2">
        <f>IF(Table1[[#This Row],[INVOICENO]]=AL10,G10,G10+1)</f>
        <v>1</v>
      </c>
      <c r="H11" s="15" t="s">
        <v>72</v>
      </c>
      <c r="I11" s="15">
        <f>IF(Table1[[#This Row],[INVOICENO]]=AL10,I10+1,1)</f>
        <v>10</v>
      </c>
      <c r="J11" t="s">
        <v>99</v>
      </c>
      <c r="K11">
        <v>240</v>
      </c>
      <c r="M11" s="5"/>
      <c r="X11" t="s">
        <v>181</v>
      </c>
      <c r="Y11" s="82">
        <v>0</v>
      </c>
      <c r="Z11">
        <v>0</v>
      </c>
      <c r="AB11">
        <v>7</v>
      </c>
      <c r="AD11" s="4"/>
      <c r="AF11" s="79">
        <f>Table1[[#This Row],[UNITPRICE]]</f>
        <v>0</v>
      </c>
      <c r="AG11" s="5" t="s">
        <v>89</v>
      </c>
      <c r="AH11" s="5"/>
      <c r="AI11" s="5"/>
      <c r="AL11" s="80" t="s">
        <v>256</v>
      </c>
      <c r="AM11" s="78">
        <v>45566</v>
      </c>
      <c r="AS11">
        <v>1</v>
      </c>
      <c r="AT11">
        <v>0</v>
      </c>
      <c r="AU11">
        <v>0</v>
      </c>
      <c r="AV11" s="77">
        <f t="shared" si="1"/>
        <v>0</v>
      </c>
      <c r="AX11" s="74">
        <f>Table1[[#This Row],[QUANTITY]]*Table1[[#This Row],[UNITPRICE]]-Table1[[#This Row],[CASHDISCOUNT]]</f>
        <v>0</v>
      </c>
      <c r="AY11" s="72"/>
      <c r="AZ11" s="3"/>
      <c r="BA11" s="3"/>
      <c r="BE11" s="3"/>
      <c r="BF11" s="80" t="s">
        <v>300</v>
      </c>
      <c r="BG11" s="7">
        <v>45566</v>
      </c>
      <c r="BI11" s="5"/>
      <c r="BJ11" s="7"/>
      <c r="BK11" s="3">
        <v>1000</v>
      </c>
      <c r="BL11" s="3"/>
      <c r="BM11" s="5"/>
      <c r="BN11" s="4"/>
      <c r="BO11" s="4"/>
      <c r="BP11" s="4"/>
      <c r="BQ11" s="4"/>
      <c r="BR11" s="16" t="s">
        <v>88</v>
      </c>
      <c r="BU11" s="4" t="s">
        <v>76</v>
      </c>
    </row>
    <row r="12" spans="1:73" x14ac:dyDescent="0.25">
      <c r="A12" s="13">
        <v>11</v>
      </c>
      <c r="B12" s="14">
        <v>999948555</v>
      </c>
      <c r="C12" s="3"/>
      <c r="D12" s="3" t="s">
        <v>71</v>
      </c>
      <c r="E12" s="3" t="s">
        <v>72</v>
      </c>
      <c r="F12" s="15">
        <v>10</v>
      </c>
      <c r="G12" s="2">
        <f>IF(Table1[[#This Row],[INVOICENO]]=AL11,G11,G11+1)</f>
        <v>1</v>
      </c>
      <c r="H12" s="15" t="s">
        <v>72</v>
      </c>
      <c r="I12" s="15">
        <f>IF(Table1[[#This Row],[INVOICENO]]=AL11,I11+1,1)</f>
        <v>11</v>
      </c>
      <c r="J12" t="s">
        <v>100</v>
      </c>
      <c r="K12">
        <v>40</v>
      </c>
      <c r="M12" s="5"/>
      <c r="X12" t="s">
        <v>182</v>
      </c>
      <c r="Y12" s="82">
        <v>0</v>
      </c>
      <c r="Z12">
        <v>0</v>
      </c>
      <c r="AB12">
        <v>7</v>
      </c>
      <c r="AD12" s="4"/>
      <c r="AF12" s="79">
        <f>Table1[[#This Row],[UNITPRICE]]</f>
        <v>0</v>
      </c>
      <c r="AG12" s="5" t="s">
        <v>89</v>
      </c>
      <c r="AH12" s="5"/>
      <c r="AI12" s="5"/>
      <c r="AL12" s="80" t="s">
        <v>256</v>
      </c>
      <c r="AM12" s="78">
        <v>45566</v>
      </c>
      <c r="AS12">
        <v>1</v>
      </c>
      <c r="AT12">
        <v>0</v>
      </c>
      <c r="AU12">
        <v>0</v>
      </c>
      <c r="AV12" s="77">
        <f t="shared" si="1"/>
        <v>0</v>
      </c>
      <c r="AX12" s="74">
        <f>Table1[[#This Row],[QUANTITY]]*Table1[[#This Row],[UNITPRICE]]-Table1[[#This Row],[CASHDISCOUNT]]</f>
        <v>0</v>
      </c>
      <c r="AY12" s="72"/>
      <c r="AZ12" s="3"/>
      <c r="BA12" s="3"/>
      <c r="BE12" s="3"/>
      <c r="BF12" s="80" t="s">
        <v>300</v>
      </c>
      <c r="BG12" s="7">
        <v>45566</v>
      </c>
      <c r="BI12" s="5"/>
      <c r="BJ12" s="7"/>
      <c r="BK12" s="3">
        <v>1000</v>
      </c>
      <c r="BL12" s="3"/>
      <c r="BM12" s="5"/>
      <c r="BN12" s="4"/>
      <c r="BO12" s="4"/>
      <c r="BP12" s="4"/>
      <c r="BQ12" s="4"/>
      <c r="BR12" s="16" t="s">
        <v>88</v>
      </c>
      <c r="BU12" s="4" t="s">
        <v>76</v>
      </c>
    </row>
    <row r="13" spans="1:73" x14ac:dyDescent="0.25">
      <c r="A13" s="13">
        <v>11</v>
      </c>
      <c r="B13" s="14">
        <v>999948555</v>
      </c>
      <c r="C13" s="3"/>
      <c r="D13" s="3" t="s">
        <v>71</v>
      </c>
      <c r="E13" s="3" t="s">
        <v>72</v>
      </c>
      <c r="F13" s="15">
        <v>11</v>
      </c>
      <c r="G13" s="2">
        <f>IF(Table1[[#This Row],[INVOICENO]]=AL12,G12,G12+1)</f>
        <v>1</v>
      </c>
      <c r="H13" s="15" t="s">
        <v>72</v>
      </c>
      <c r="I13" s="15">
        <f>IF(Table1[[#This Row],[INVOICENO]]=AL12,I12+1,1)</f>
        <v>12</v>
      </c>
      <c r="J13" t="s">
        <v>101</v>
      </c>
      <c r="K13">
        <v>8</v>
      </c>
      <c r="M13" s="5"/>
      <c r="X13" t="s">
        <v>183</v>
      </c>
      <c r="Y13" s="82">
        <v>0</v>
      </c>
      <c r="Z13">
        <v>0</v>
      </c>
      <c r="AB13">
        <v>7</v>
      </c>
      <c r="AD13" s="4"/>
      <c r="AF13" s="79">
        <f>Table1[[#This Row],[UNITPRICE]]</f>
        <v>0</v>
      </c>
      <c r="AG13" s="5" t="s">
        <v>89</v>
      </c>
      <c r="AH13" s="5"/>
      <c r="AI13" s="5"/>
      <c r="AL13" s="80" t="s">
        <v>256</v>
      </c>
      <c r="AM13" s="78">
        <v>45566</v>
      </c>
      <c r="AS13">
        <v>1</v>
      </c>
      <c r="AT13">
        <v>0</v>
      </c>
      <c r="AU13">
        <v>0</v>
      </c>
      <c r="AV13" s="77">
        <f t="shared" si="1"/>
        <v>0</v>
      </c>
      <c r="AX13" s="74">
        <f>Table1[[#This Row],[QUANTITY]]*Table1[[#This Row],[UNITPRICE]]-Table1[[#This Row],[CASHDISCOUNT]]</f>
        <v>0</v>
      </c>
      <c r="AY13" s="72"/>
      <c r="AZ13" s="3"/>
      <c r="BA13" s="3"/>
      <c r="BE13" s="3"/>
      <c r="BF13" s="80" t="s">
        <v>300</v>
      </c>
      <c r="BG13" s="7">
        <v>45566</v>
      </c>
      <c r="BI13" s="5"/>
      <c r="BJ13" s="7"/>
      <c r="BK13" s="3">
        <v>1000</v>
      </c>
      <c r="BL13" s="3"/>
      <c r="BM13" s="5"/>
      <c r="BN13" s="4"/>
      <c r="BO13" s="4"/>
      <c r="BP13" s="4"/>
      <c r="BQ13" s="4"/>
      <c r="BR13" s="16" t="s">
        <v>88</v>
      </c>
      <c r="BU13" s="4" t="s">
        <v>76</v>
      </c>
    </row>
    <row r="14" spans="1:73" x14ac:dyDescent="0.25">
      <c r="A14" s="13">
        <v>11</v>
      </c>
      <c r="B14" s="14">
        <v>999948555</v>
      </c>
      <c r="C14" s="3"/>
      <c r="D14" s="3" t="s">
        <v>71</v>
      </c>
      <c r="E14" s="3" t="s">
        <v>72</v>
      </c>
      <c r="F14" s="15">
        <v>12</v>
      </c>
      <c r="G14" s="2">
        <f>IF(Table1[[#This Row],[INVOICENO]]=AL13,G13,G13+1)</f>
        <v>2</v>
      </c>
      <c r="H14" s="15" t="s">
        <v>72</v>
      </c>
      <c r="I14" s="15">
        <f>IF(Table1[[#This Row],[INVOICENO]]=AL13,I13+1,1)</f>
        <v>1</v>
      </c>
      <c r="J14" t="s">
        <v>102</v>
      </c>
      <c r="K14">
        <v>2</v>
      </c>
      <c r="M14" s="5"/>
      <c r="X14" t="s">
        <v>184</v>
      </c>
      <c r="Y14" s="82">
        <v>33000</v>
      </c>
      <c r="Z14">
        <v>0</v>
      </c>
      <c r="AD14" s="4"/>
      <c r="AF14" s="79">
        <f>Table1[[#This Row],[UNITPRICE]]</f>
        <v>33000</v>
      </c>
      <c r="AG14" s="5" t="s">
        <v>89</v>
      </c>
      <c r="AH14" s="5"/>
      <c r="AI14" s="5"/>
      <c r="AL14" s="80" t="s">
        <v>257</v>
      </c>
      <c r="AM14" s="78">
        <v>45566</v>
      </c>
      <c r="AS14">
        <v>1</v>
      </c>
      <c r="AT14">
        <v>0</v>
      </c>
      <c r="AU14">
        <v>0</v>
      </c>
      <c r="AV14" s="77">
        <f t="shared" si="1"/>
        <v>0</v>
      </c>
      <c r="AX14" s="74">
        <f>Table1[[#This Row],[QUANTITY]]*Table1[[#This Row],[UNITPRICE]]-Table1[[#This Row],[CASHDISCOUNT]]</f>
        <v>66000</v>
      </c>
      <c r="AY14" s="72"/>
      <c r="AZ14" s="3"/>
      <c r="BA14" s="3"/>
      <c r="BE14" s="3"/>
      <c r="BF14" s="80" t="s">
        <v>302</v>
      </c>
      <c r="BG14" s="7">
        <v>45566</v>
      </c>
      <c r="BI14" s="5"/>
      <c r="BJ14" s="7"/>
      <c r="BK14" s="3">
        <v>1000</v>
      </c>
      <c r="BL14" s="3"/>
      <c r="BM14" s="5"/>
      <c r="BN14" s="4"/>
      <c r="BO14" s="4"/>
      <c r="BP14" s="4"/>
      <c r="BQ14" s="4"/>
      <c r="BR14" s="16" t="s">
        <v>88</v>
      </c>
      <c r="BU14" s="4" t="s">
        <v>76</v>
      </c>
    </row>
    <row r="15" spans="1:73" x14ac:dyDescent="0.25">
      <c r="A15" s="13">
        <v>11</v>
      </c>
      <c r="B15" s="14">
        <v>999948555</v>
      </c>
      <c r="C15" s="3"/>
      <c r="D15" s="3" t="s">
        <v>71</v>
      </c>
      <c r="E15" s="3" t="s">
        <v>72</v>
      </c>
      <c r="F15" s="15">
        <v>13</v>
      </c>
      <c r="G15" s="2">
        <f>IF(Table1[[#This Row],[INVOICENO]]=AL14,G14,G14+1)</f>
        <v>2</v>
      </c>
      <c r="H15" s="15" t="s">
        <v>72</v>
      </c>
      <c r="I15" s="15">
        <f>IF(Table1[[#This Row],[INVOICENO]]=AL14,I14+1,1)</f>
        <v>2</v>
      </c>
      <c r="J15" t="s">
        <v>95</v>
      </c>
      <c r="K15">
        <v>300</v>
      </c>
      <c r="M15" s="5"/>
      <c r="X15" t="s">
        <v>177</v>
      </c>
      <c r="Y15" s="82">
        <v>0</v>
      </c>
      <c r="Z15">
        <v>0</v>
      </c>
      <c r="AB15">
        <v>1</v>
      </c>
      <c r="AD15" s="4"/>
      <c r="AF15" s="79">
        <f>Table1[[#This Row],[UNITPRICE]]</f>
        <v>0</v>
      </c>
      <c r="AG15" s="5" t="s">
        <v>89</v>
      </c>
      <c r="AH15" s="5"/>
      <c r="AI15" s="5"/>
      <c r="AL15" s="80" t="s">
        <v>257</v>
      </c>
      <c r="AM15" s="78">
        <v>45566</v>
      </c>
      <c r="AS15">
        <v>1</v>
      </c>
      <c r="AT15">
        <v>0</v>
      </c>
      <c r="AU15">
        <v>0</v>
      </c>
      <c r="AV15" s="77">
        <f t="shared" si="1"/>
        <v>0</v>
      </c>
      <c r="AX15" s="74">
        <f>Table1[[#This Row],[QUANTITY]]*Table1[[#This Row],[UNITPRICE]]-Table1[[#This Row],[CASHDISCOUNT]]</f>
        <v>0</v>
      </c>
      <c r="AY15" s="72"/>
      <c r="AZ15" s="3"/>
      <c r="BA15" s="3"/>
      <c r="BE15" s="3"/>
      <c r="BF15" s="80" t="s">
        <v>300</v>
      </c>
      <c r="BG15" s="7">
        <v>45566</v>
      </c>
      <c r="BI15" s="5"/>
      <c r="BJ15" s="7"/>
      <c r="BK15" s="3">
        <v>1000</v>
      </c>
      <c r="BL15" s="3"/>
      <c r="BM15" s="5"/>
      <c r="BN15" s="4"/>
      <c r="BO15" s="4"/>
      <c r="BP15" s="4"/>
      <c r="BQ15" s="4"/>
      <c r="BR15" s="16" t="s">
        <v>88</v>
      </c>
      <c r="BU15" s="4" t="s">
        <v>76</v>
      </c>
    </row>
    <row r="16" spans="1:73" x14ac:dyDescent="0.25">
      <c r="A16" s="13">
        <v>11</v>
      </c>
      <c r="B16" s="14">
        <v>999948555</v>
      </c>
      <c r="C16" s="3"/>
      <c r="D16" s="3" t="s">
        <v>71</v>
      </c>
      <c r="E16" s="3" t="s">
        <v>72</v>
      </c>
      <c r="F16" s="15">
        <v>14</v>
      </c>
      <c r="G16" s="2">
        <f>IF(Table1[[#This Row],[INVOICENO]]=AL15,G15,G15+1)</f>
        <v>2</v>
      </c>
      <c r="H16" s="15" t="s">
        <v>72</v>
      </c>
      <c r="I16" s="15">
        <f>IF(Table1[[#This Row],[INVOICENO]]=AL15,I15+1,1)</f>
        <v>3</v>
      </c>
      <c r="J16" t="s">
        <v>96</v>
      </c>
      <c r="K16">
        <v>240</v>
      </c>
      <c r="M16" s="5"/>
      <c r="X16" t="s">
        <v>178</v>
      </c>
      <c r="Y16" s="82">
        <v>0</v>
      </c>
      <c r="Z16">
        <v>0</v>
      </c>
      <c r="AB16">
        <v>1</v>
      </c>
      <c r="AD16" s="4"/>
      <c r="AF16" s="79">
        <f>Table1[[#This Row],[UNITPRICE]]</f>
        <v>0</v>
      </c>
      <c r="AG16" s="5" t="s">
        <v>89</v>
      </c>
      <c r="AH16" s="5"/>
      <c r="AI16" s="5"/>
      <c r="AL16" s="80" t="s">
        <v>257</v>
      </c>
      <c r="AM16" s="78">
        <v>45566</v>
      </c>
      <c r="AS16">
        <v>1</v>
      </c>
      <c r="AT16">
        <v>0</v>
      </c>
      <c r="AU16">
        <v>0</v>
      </c>
      <c r="AV16" s="77">
        <f t="shared" si="1"/>
        <v>0</v>
      </c>
      <c r="AX16" s="74">
        <f>Table1[[#This Row],[QUANTITY]]*Table1[[#This Row],[UNITPRICE]]-Table1[[#This Row],[CASHDISCOUNT]]</f>
        <v>0</v>
      </c>
      <c r="AY16" s="72"/>
      <c r="AZ16" s="3"/>
      <c r="BA16" s="3"/>
      <c r="BE16" s="3"/>
      <c r="BF16" s="80" t="s">
        <v>300</v>
      </c>
      <c r="BG16" s="7">
        <v>45566</v>
      </c>
      <c r="BI16" s="5"/>
      <c r="BJ16" s="7"/>
      <c r="BK16" s="3">
        <v>1000</v>
      </c>
      <c r="BL16" s="3"/>
      <c r="BM16" s="5"/>
      <c r="BN16" s="4"/>
      <c r="BO16" s="4"/>
      <c r="BP16" s="4"/>
      <c r="BQ16" s="4"/>
      <c r="BR16" s="16" t="s">
        <v>88</v>
      </c>
      <c r="BU16" s="4" t="s">
        <v>76</v>
      </c>
    </row>
    <row r="17" spans="1:73" x14ac:dyDescent="0.25">
      <c r="A17" s="13">
        <v>11</v>
      </c>
      <c r="B17" s="14">
        <v>999948555</v>
      </c>
      <c r="C17" s="3"/>
      <c r="D17" s="3" t="s">
        <v>71</v>
      </c>
      <c r="E17" s="3" t="s">
        <v>72</v>
      </c>
      <c r="F17" s="15">
        <v>15</v>
      </c>
      <c r="G17" s="2">
        <f>IF(Table1[[#This Row],[INVOICENO]]=AL16,G16,G16+1)</f>
        <v>2</v>
      </c>
      <c r="H17" s="15" t="s">
        <v>72</v>
      </c>
      <c r="I17" s="15">
        <f>IF(Table1[[#This Row],[INVOICENO]]=AL16,I16+1,1)</f>
        <v>4</v>
      </c>
      <c r="J17" t="s">
        <v>103</v>
      </c>
      <c r="K17">
        <v>60</v>
      </c>
      <c r="M17" s="5"/>
      <c r="X17" t="s">
        <v>185</v>
      </c>
      <c r="Y17" s="82">
        <v>0</v>
      </c>
      <c r="Z17">
        <v>0</v>
      </c>
      <c r="AB17">
        <v>1</v>
      </c>
      <c r="AD17" s="4"/>
      <c r="AF17" s="79">
        <f>Table1[[#This Row],[UNITPRICE]]</f>
        <v>0</v>
      </c>
      <c r="AG17" s="5" t="s">
        <v>89</v>
      </c>
      <c r="AH17" s="5"/>
      <c r="AI17" s="5"/>
      <c r="AL17" s="80" t="s">
        <v>257</v>
      </c>
      <c r="AM17" s="78">
        <v>45566</v>
      </c>
      <c r="AS17">
        <v>1</v>
      </c>
      <c r="AT17">
        <v>0</v>
      </c>
      <c r="AU17">
        <v>0</v>
      </c>
      <c r="AV17" s="77">
        <f t="shared" si="1"/>
        <v>0</v>
      </c>
      <c r="AX17" s="74">
        <f>Table1[[#This Row],[QUANTITY]]*Table1[[#This Row],[UNITPRICE]]-Table1[[#This Row],[CASHDISCOUNT]]</f>
        <v>0</v>
      </c>
      <c r="AY17" s="72"/>
      <c r="AZ17" s="3"/>
      <c r="BA17" s="3"/>
      <c r="BE17" s="3"/>
      <c r="BF17" s="80" t="s">
        <v>300</v>
      </c>
      <c r="BG17" s="7">
        <v>45566</v>
      </c>
      <c r="BI17" s="5"/>
      <c r="BJ17" s="7"/>
      <c r="BK17" s="3">
        <v>1000</v>
      </c>
      <c r="BL17" s="3"/>
      <c r="BM17" s="5"/>
      <c r="BN17" s="4"/>
      <c r="BO17" s="4"/>
      <c r="BP17" s="4"/>
      <c r="BQ17" s="4"/>
      <c r="BR17" s="16" t="s">
        <v>88</v>
      </c>
      <c r="BU17" s="4" t="s">
        <v>76</v>
      </c>
    </row>
    <row r="18" spans="1:73" x14ac:dyDescent="0.25">
      <c r="A18" s="13">
        <v>11</v>
      </c>
      <c r="B18" s="14">
        <v>999948555</v>
      </c>
      <c r="C18" s="3"/>
      <c r="D18" s="3" t="s">
        <v>71</v>
      </c>
      <c r="E18" s="3" t="s">
        <v>72</v>
      </c>
      <c r="F18" s="15">
        <v>16</v>
      </c>
      <c r="G18" s="2">
        <f>IF(Table1[[#This Row],[INVOICENO]]=AL17,G17,G17+1)</f>
        <v>3</v>
      </c>
      <c r="H18" s="15" t="s">
        <v>72</v>
      </c>
      <c r="I18" s="15">
        <f>IF(Table1[[#This Row],[INVOICENO]]=AL17,I17+1,1)</f>
        <v>1</v>
      </c>
      <c r="J18" t="s">
        <v>93</v>
      </c>
      <c r="K18">
        <v>1</v>
      </c>
      <c r="M18" s="5"/>
      <c r="X18" t="s">
        <v>175</v>
      </c>
      <c r="Y18" s="82">
        <v>12000</v>
      </c>
      <c r="Z18">
        <v>0</v>
      </c>
      <c r="AD18" s="4"/>
      <c r="AF18" s="79">
        <f>Table1[[#This Row],[UNITPRICE]]</f>
        <v>12000</v>
      </c>
      <c r="AG18" s="5" t="s">
        <v>89</v>
      </c>
      <c r="AH18" s="5"/>
      <c r="AI18" s="5"/>
      <c r="AL18" s="80" t="s">
        <v>258</v>
      </c>
      <c r="AM18" s="78">
        <v>45566</v>
      </c>
      <c r="AS18">
        <v>1</v>
      </c>
      <c r="AT18">
        <v>0</v>
      </c>
      <c r="AU18">
        <v>0</v>
      </c>
      <c r="AV18" s="77">
        <f t="shared" si="1"/>
        <v>0</v>
      </c>
      <c r="AX18" s="74">
        <f>Table1[[#This Row],[QUANTITY]]*Table1[[#This Row],[UNITPRICE]]-Table1[[#This Row],[CASHDISCOUNT]]</f>
        <v>12000</v>
      </c>
      <c r="AY18" s="72"/>
      <c r="AZ18" s="3"/>
      <c r="BA18" s="3"/>
      <c r="BE18" s="3"/>
      <c r="BF18" s="80" t="s">
        <v>299</v>
      </c>
      <c r="BG18" s="7">
        <v>45566</v>
      </c>
      <c r="BI18" s="5"/>
      <c r="BJ18" s="7"/>
      <c r="BK18" s="3">
        <v>1000</v>
      </c>
      <c r="BL18" s="3"/>
      <c r="BM18" s="5"/>
      <c r="BN18" s="4"/>
      <c r="BO18" s="4"/>
      <c r="BP18" s="4"/>
      <c r="BQ18" s="4"/>
      <c r="BR18" s="16" t="s">
        <v>88</v>
      </c>
      <c r="BU18" s="4" t="s">
        <v>76</v>
      </c>
    </row>
    <row r="19" spans="1:73" x14ac:dyDescent="0.25">
      <c r="A19" s="13">
        <v>11</v>
      </c>
      <c r="B19" s="14">
        <v>999948555</v>
      </c>
      <c r="C19" s="3"/>
      <c r="D19" s="3" t="s">
        <v>71</v>
      </c>
      <c r="E19" s="3" t="s">
        <v>72</v>
      </c>
      <c r="F19" s="15">
        <v>17</v>
      </c>
      <c r="G19" s="2">
        <f>IF(Table1[[#This Row],[INVOICENO]]=AL18,G18,G18+1)</f>
        <v>3</v>
      </c>
      <c r="H19" s="15" t="s">
        <v>72</v>
      </c>
      <c r="I19" s="15">
        <f>IF(Table1[[#This Row],[INVOICENO]]=AL18,I18+1,1)</f>
        <v>2</v>
      </c>
      <c r="J19" t="s">
        <v>94</v>
      </c>
      <c r="K19">
        <v>20</v>
      </c>
      <c r="M19" s="5"/>
      <c r="X19" t="s">
        <v>176</v>
      </c>
      <c r="Y19" s="82">
        <v>0</v>
      </c>
      <c r="Z19">
        <v>0</v>
      </c>
      <c r="AB19">
        <v>1</v>
      </c>
      <c r="AD19" s="4"/>
      <c r="AF19" s="79">
        <f>Table1[[#This Row],[UNITPRICE]]</f>
        <v>0</v>
      </c>
      <c r="AG19" s="5" t="s">
        <v>89</v>
      </c>
      <c r="AH19" s="5"/>
      <c r="AI19" s="5"/>
      <c r="AL19" s="80" t="s">
        <v>258</v>
      </c>
      <c r="AM19" s="78">
        <v>45566</v>
      </c>
      <c r="AS19">
        <v>1</v>
      </c>
      <c r="AT19">
        <v>0</v>
      </c>
      <c r="AU19">
        <v>0</v>
      </c>
      <c r="AV19" s="77">
        <f t="shared" si="1"/>
        <v>0</v>
      </c>
      <c r="AX19" s="74">
        <f>Table1[[#This Row],[QUANTITY]]*Table1[[#This Row],[UNITPRICE]]-Table1[[#This Row],[CASHDISCOUNT]]</f>
        <v>0</v>
      </c>
      <c r="AY19" s="72"/>
      <c r="AZ19" s="3"/>
      <c r="BA19" s="3"/>
      <c r="BE19" s="3"/>
      <c r="BF19" s="80" t="s">
        <v>300</v>
      </c>
      <c r="BG19" s="7">
        <v>45566</v>
      </c>
      <c r="BI19" s="5"/>
      <c r="BJ19" s="7"/>
      <c r="BK19" s="3">
        <v>1000</v>
      </c>
      <c r="BL19" s="3"/>
      <c r="BM19" s="5"/>
      <c r="BN19" s="4"/>
      <c r="BO19" s="4"/>
      <c r="BP19" s="4"/>
      <c r="BQ19" s="4"/>
      <c r="BR19" s="16" t="s">
        <v>88</v>
      </c>
      <c r="BU19" s="4" t="s">
        <v>76</v>
      </c>
    </row>
    <row r="20" spans="1:73" x14ac:dyDescent="0.25">
      <c r="A20" s="13">
        <v>11</v>
      </c>
      <c r="B20" s="14">
        <v>999948555</v>
      </c>
      <c r="C20" s="3"/>
      <c r="D20" s="3" t="s">
        <v>71</v>
      </c>
      <c r="E20" s="3" t="s">
        <v>72</v>
      </c>
      <c r="F20" s="15">
        <v>18</v>
      </c>
      <c r="G20" s="2">
        <f>IF(Table1[[#This Row],[INVOICENO]]=AL19,G19,G19+1)</f>
        <v>3</v>
      </c>
      <c r="H20" s="15" t="s">
        <v>72</v>
      </c>
      <c r="I20" s="15">
        <f>IF(Table1[[#This Row],[INVOICENO]]=AL19,I19+1,1)</f>
        <v>3</v>
      </c>
      <c r="J20" t="s">
        <v>95</v>
      </c>
      <c r="K20">
        <v>200</v>
      </c>
      <c r="M20" s="5"/>
      <c r="X20" t="s">
        <v>177</v>
      </c>
      <c r="Y20" s="82">
        <v>0</v>
      </c>
      <c r="Z20">
        <v>0</v>
      </c>
      <c r="AB20">
        <v>1</v>
      </c>
      <c r="AD20" s="4"/>
      <c r="AF20" s="79">
        <f>Table1[[#This Row],[UNITPRICE]]</f>
        <v>0</v>
      </c>
      <c r="AG20" s="5" t="s">
        <v>89</v>
      </c>
      <c r="AH20" s="5"/>
      <c r="AI20" s="5"/>
      <c r="AL20" s="80" t="s">
        <v>258</v>
      </c>
      <c r="AM20" s="78">
        <v>45566</v>
      </c>
      <c r="AS20">
        <v>1</v>
      </c>
      <c r="AT20">
        <v>0</v>
      </c>
      <c r="AU20">
        <v>0</v>
      </c>
      <c r="AV20" s="77">
        <f t="shared" si="1"/>
        <v>0</v>
      </c>
      <c r="AX20" s="74">
        <f>Table1[[#This Row],[QUANTITY]]*Table1[[#This Row],[UNITPRICE]]-Table1[[#This Row],[CASHDISCOUNT]]</f>
        <v>0</v>
      </c>
      <c r="AY20" s="72"/>
      <c r="AZ20" s="3"/>
      <c r="BA20" s="3"/>
      <c r="BE20" s="3"/>
      <c r="BF20" s="80" t="s">
        <v>300</v>
      </c>
      <c r="BG20" s="7">
        <v>45566</v>
      </c>
      <c r="BI20" s="5"/>
      <c r="BJ20" s="7"/>
      <c r="BK20" s="3">
        <v>1000</v>
      </c>
      <c r="BL20" s="3"/>
      <c r="BM20" s="5"/>
      <c r="BN20" s="4"/>
      <c r="BO20" s="4"/>
      <c r="BP20" s="4"/>
      <c r="BQ20" s="4"/>
      <c r="BR20" s="16" t="s">
        <v>88</v>
      </c>
      <c r="BU20" s="4" t="s">
        <v>76</v>
      </c>
    </row>
    <row r="21" spans="1:73" x14ac:dyDescent="0.25">
      <c r="A21" s="13">
        <v>11</v>
      </c>
      <c r="B21" s="14">
        <v>999948555</v>
      </c>
      <c r="C21" s="3"/>
      <c r="D21" s="3" t="s">
        <v>71</v>
      </c>
      <c r="E21" s="3" t="s">
        <v>72</v>
      </c>
      <c r="F21" s="15">
        <v>19</v>
      </c>
      <c r="G21" s="2">
        <f>IF(Table1[[#This Row],[INVOICENO]]=AL20,G20,G20+1)</f>
        <v>3</v>
      </c>
      <c r="H21" s="15" t="s">
        <v>72</v>
      </c>
      <c r="I21" s="15">
        <f>IF(Table1[[#This Row],[INVOICENO]]=AL20,I20+1,1)</f>
        <v>4</v>
      </c>
      <c r="J21" t="s">
        <v>96</v>
      </c>
      <c r="K21">
        <v>120</v>
      </c>
      <c r="M21" s="5"/>
      <c r="X21" t="s">
        <v>178</v>
      </c>
      <c r="Y21" s="82">
        <v>0</v>
      </c>
      <c r="Z21">
        <v>0</v>
      </c>
      <c r="AB21">
        <v>1</v>
      </c>
      <c r="AD21" s="4"/>
      <c r="AF21" s="79">
        <f>Table1[[#This Row],[UNITPRICE]]</f>
        <v>0</v>
      </c>
      <c r="AG21" s="5" t="s">
        <v>89</v>
      </c>
      <c r="AH21" s="5"/>
      <c r="AI21" s="5"/>
      <c r="AL21" s="80" t="s">
        <v>258</v>
      </c>
      <c r="AM21" s="78">
        <v>45566</v>
      </c>
      <c r="AS21">
        <v>1</v>
      </c>
      <c r="AT21">
        <v>0</v>
      </c>
      <c r="AU21">
        <v>0</v>
      </c>
      <c r="AV21" s="77">
        <f t="shared" si="1"/>
        <v>0</v>
      </c>
      <c r="AX21" s="74">
        <f>Table1[[#This Row],[QUANTITY]]*Table1[[#This Row],[UNITPRICE]]-Table1[[#This Row],[CASHDISCOUNT]]</f>
        <v>0</v>
      </c>
      <c r="AY21" s="72"/>
      <c r="AZ21" s="3"/>
      <c r="BA21" s="3"/>
      <c r="BE21" s="3"/>
      <c r="BF21" s="80" t="s">
        <v>300</v>
      </c>
      <c r="BG21" s="7">
        <v>45566</v>
      </c>
      <c r="BI21" s="5"/>
      <c r="BJ21" s="7"/>
      <c r="BK21" s="3">
        <v>1000</v>
      </c>
      <c r="BL21" s="3"/>
      <c r="BM21" s="5"/>
      <c r="BN21" s="4"/>
      <c r="BO21" s="4"/>
      <c r="BP21" s="4"/>
      <c r="BQ21" s="4"/>
      <c r="BR21" s="16" t="s">
        <v>88</v>
      </c>
      <c r="BU21" s="4" t="s">
        <v>76</v>
      </c>
    </row>
    <row r="22" spans="1:73" x14ac:dyDescent="0.25">
      <c r="A22" s="13">
        <v>11</v>
      </c>
      <c r="B22" s="14">
        <v>999948555</v>
      </c>
      <c r="C22" s="3"/>
      <c r="D22" s="3" t="s">
        <v>71</v>
      </c>
      <c r="E22" s="3" t="s">
        <v>72</v>
      </c>
      <c r="F22" s="15">
        <v>20</v>
      </c>
      <c r="G22" s="2">
        <f>IF(Table1[[#This Row],[INVOICENO]]=AL21,G21,G21+1)</f>
        <v>4</v>
      </c>
      <c r="H22" s="15" t="s">
        <v>72</v>
      </c>
      <c r="I22" s="15">
        <f>IF(Table1[[#This Row],[INVOICENO]]=AL21,I21+1,1)</f>
        <v>1</v>
      </c>
      <c r="J22" t="s">
        <v>92</v>
      </c>
      <c r="K22">
        <v>4</v>
      </c>
      <c r="M22" s="5"/>
      <c r="X22" t="s">
        <v>174</v>
      </c>
      <c r="Y22" s="82">
        <v>47000</v>
      </c>
      <c r="Z22">
        <v>0</v>
      </c>
      <c r="AD22" s="4"/>
      <c r="AF22" s="79">
        <f>Table1[[#This Row],[UNITPRICE]]</f>
        <v>47000</v>
      </c>
      <c r="AG22" s="5" t="s">
        <v>89</v>
      </c>
      <c r="AH22" s="5"/>
      <c r="AI22" s="5"/>
      <c r="AL22" s="80" t="s">
        <v>259</v>
      </c>
      <c r="AM22" s="78">
        <v>45566</v>
      </c>
      <c r="AS22">
        <v>1</v>
      </c>
      <c r="AT22">
        <v>0</v>
      </c>
      <c r="AU22">
        <v>0</v>
      </c>
      <c r="AV22" s="77">
        <f t="shared" si="1"/>
        <v>0</v>
      </c>
      <c r="AX22" s="74">
        <f>Table1[[#This Row],[QUANTITY]]*Table1[[#This Row],[UNITPRICE]]-Table1[[#This Row],[CASHDISCOUNT]]</f>
        <v>188000</v>
      </c>
      <c r="AY22" s="72"/>
      <c r="AZ22" s="3"/>
      <c r="BA22" s="3"/>
      <c r="BE22" s="3"/>
      <c r="BF22" s="80" t="s">
        <v>298</v>
      </c>
      <c r="BG22" s="7">
        <v>45566</v>
      </c>
      <c r="BI22" s="5"/>
      <c r="BJ22" s="7"/>
      <c r="BK22" s="3">
        <v>1000</v>
      </c>
      <c r="BL22" s="3"/>
      <c r="BM22" s="5"/>
      <c r="BN22" s="4"/>
      <c r="BO22" s="4"/>
      <c r="BP22" s="4"/>
      <c r="BQ22" s="4"/>
      <c r="BR22" s="16" t="s">
        <v>88</v>
      </c>
      <c r="BU22" s="4" t="s">
        <v>76</v>
      </c>
    </row>
    <row r="23" spans="1:73" x14ac:dyDescent="0.25">
      <c r="A23" s="13">
        <v>11</v>
      </c>
      <c r="B23" s="14">
        <v>999948555</v>
      </c>
      <c r="C23" s="3"/>
      <c r="D23" s="3" t="s">
        <v>71</v>
      </c>
      <c r="E23" s="3" t="s">
        <v>72</v>
      </c>
      <c r="F23" s="15">
        <v>21</v>
      </c>
      <c r="G23" s="2">
        <f>IF(Table1[[#This Row],[INVOICENO]]=AL22,G22,G22+1)</f>
        <v>4</v>
      </c>
      <c r="H23" s="15" t="s">
        <v>72</v>
      </c>
      <c r="I23" s="15">
        <f>IF(Table1[[#This Row],[INVOICENO]]=AL22,I22+1,1)</f>
        <v>2</v>
      </c>
      <c r="J23" t="s">
        <v>104</v>
      </c>
      <c r="K23">
        <v>5</v>
      </c>
      <c r="M23" s="5"/>
      <c r="X23" t="s">
        <v>186</v>
      </c>
      <c r="Y23" s="82">
        <v>48000</v>
      </c>
      <c r="Z23">
        <v>0</v>
      </c>
      <c r="AD23" s="4"/>
      <c r="AF23" s="79">
        <f>Table1[[#This Row],[UNITPRICE]]</f>
        <v>48000</v>
      </c>
      <c r="AG23" s="5" t="s">
        <v>89</v>
      </c>
      <c r="AH23" s="5"/>
      <c r="AI23" s="5"/>
      <c r="AL23" s="80" t="s">
        <v>259</v>
      </c>
      <c r="AM23" s="78">
        <v>45566</v>
      </c>
      <c r="AS23">
        <v>1</v>
      </c>
      <c r="AT23">
        <v>0</v>
      </c>
      <c r="AU23">
        <v>0</v>
      </c>
      <c r="AV23" s="77">
        <f t="shared" si="1"/>
        <v>0</v>
      </c>
      <c r="AX23" s="74">
        <f>Table1[[#This Row],[QUANTITY]]*Table1[[#This Row],[UNITPRICE]]-Table1[[#This Row],[CASHDISCOUNT]]</f>
        <v>240000</v>
      </c>
      <c r="AY23" s="72"/>
      <c r="AZ23" s="3"/>
      <c r="BA23" s="3"/>
      <c r="BE23" s="3"/>
      <c r="BF23" s="80" t="s">
        <v>303</v>
      </c>
      <c r="BG23" s="7">
        <v>45566</v>
      </c>
      <c r="BI23" s="5"/>
      <c r="BJ23" s="7"/>
      <c r="BK23" s="3">
        <v>1000</v>
      </c>
      <c r="BL23" s="3"/>
      <c r="BM23" s="5"/>
      <c r="BN23" s="4"/>
      <c r="BO23" s="4"/>
      <c r="BP23" s="4"/>
      <c r="BQ23" s="4"/>
      <c r="BR23" s="16" t="s">
        <v>88</v>
      </c>
      <c r="BU23" s="4" t="s">
        <v>76</v>
      </c>
    </row>
    <row r="24" spans="1:73" x14ac:dyDescent="0.25">
      <c r="A24" s="13">
        <v>11</v>
      </c>
      <c r="B24" s="14">
        <v>999948555</v>
      </c>
      <c r="C24" s="3"/>
      <c r="D24" s="3" t="s">
        <v>71</v>
      </c>
      <c r="E24" s="3" t="s">
        <v>72</v>
      </c>
      <c r="F24" s="15">
        <v>22</v>
      </c>
      <c r="G24" s="2">
        <f>IF(Table1[[#This Row],[INVOICENO]]=AL23,G23,G23+1)</f>
        <v>5</v>
      </c>
      <c r="H24" s="15" t="s">
        <v>72</v>
      </c>
      <c r="I24" s="15">
        <f>IF(Table1[[#This Row],[INVOICENO]]=AL23,I23+1,1)</f>
        <v>1</v>
      </c>
      <c r="J24" t="s">
        <v>105</v>
      </c>
      <c r="K24">
        <v>7</v>
      </c>
      <c r="M24" s="5"/>
      <c r="X24" t="s">
        <v>187</v>
      </c>
      <c r="Y24" s="82">
        <v>17000</v>
      </c>
      <c r="Z24">
        <v>0</v>
      </c>
      <c r="AD24" s="4"/>
      <c r="AF24" s="79">
        <f>Table1[[#This Row],[UNITPRICE]]</f>
        <v>17000</v>
      </c>
      <c r="AG24" s="5" t="s">
        <v>89</v>
      </c>
      <c r="AH24" s="5"/>
      <c r="AI24" s="5"/>
      <c r="AL24" s="80" t="s">
        <v>260</v>
      </c>
      <c r="AM24" s="78">
        <v>45566</v>
      </c>
      <c r="AS24">
        <v>1</v>
      </c>
      <c r="AT24">
        <v>0</v>
      </c>
      <c r="AU24">
        <v>0</v>
      </c>
      <c r="AV24" s="77">
        <f t="shared" si="1"/>
        <v>0</v>
      </c>
      <c r="AX24" s="74">
        <f>Table1[[#This Row],[QUANTITY]]*Table1[[#This Row],[UNITPRICE]]-Table1[[#This Row],[CASHDISCOUNT]]</f>
        <v>119000</v>
      </c>
      <c r="AY24" s="72"/>
      <c r="AZ24" s="3"/>
      <c r="BA24" s="3"/>
      <c r="BE24" s="3"/>
      <c r="BF24" s="80" t="s">
        <v>304</v>
      </c>
      <c r="BG24" s="7">
        <v>45566</v>
      </c>
      <c r="BI24" s="5"/>
      <c r="BJ24" s="7"/>
      <c r="BK24" s="3">
        <v>1000</v>
      </c>
      <c r="BL24" s="3"/>
      <c r="BM24" s="5"/>
      <c r="BN24" s="4"/>
      <c r="BO24" s="4"/>
      <c r="BP24" s="4"/>
      <c r="BQ24" s="4"/>
      <c r="BR24" s="16" t="s">
        <v>88</v>
      </c>
      <c r="BU24" s="4" t="s">
        <v>76</v>
      </c>
    </row>
    <row r="25" spans="1:73" x14ac:dyDescent="0.25">
      <c r="A25" s="13">
        <v>11</v>
      </c>
      <c r="B25" s="14">
        <v>999948555</v>
      </c>
      <c r="C25" s="3"/>
      <c r="D25" s="3" t="s">
        <v>71</v>
      </c>
      <c r="E25" s="3" t="s">
        <v>72</v>
      </c>
      <c r="F25" s="15">
        <v>23</v>
      </c>
      <c r="G25" s="2">
        <f>IF(Table1[[#This Row],[INVOICENO]]=AL24,G24,G24+1)</f>
        <v>5</v>
      </c>
      <c r="H25" s="15" t="s">
        <v>72</v>
      </c>
      <c r="I25" s="15">
        <f>IF(Table1[[#This Row],[INVOICENO]]=AL24,I24+1,1)</f>
        <v>2</v>
      </c>
      <c r="J25" t="s">
        <v>94</v>
      </c>
      <c r="K25">
        <v>70</v>
      </c>
      <c r="M25" s="5"/>
      <c r="X25" t="s">
        <v>176</v>
      </c>
      <c r="Y25" s="82">
        <v>0</v>
      </c>
      <c r="Z25">
        <v>0</v>
      </c>
      <c r="AB25">
        <v>1</v>
      </c>
      <c r="AD25" s="4"/>
      <c r="AF25" s="79">
        <f>Table1[[#This Row],[UNITPRICE]]</f>
        <v>0</v>
      </c>
      <c r="AG25" s="5" t="s">
        <v>89</v>
      </c>
      <c r="AH25" s="5"/>
      <c r="AI25" s="5"/>
      <c r="AL25" s="80" t="s">
        <v>260</v>
      </c>
      <c r="AM25" s="78">
        <v>45566</v>
      </c>
      <c r="AS25">
        <v>1</v>
      </c>
      <c r="AT25">
        <v>0</v>
      </c>
      <c r="AU25">
        <v>0</v>
      </c>
      <c r="AV25" s="77">
        <f t="shared" si="1"/>
        <v>0</v>
      </c>
      <c r="AX25" s="74">
        <f>Table1[[#This Row],[QUANTITY]]*Table1[[#This Row],[UNITPRICE]]-Table1[[#This Row],[CASHDISCOUNT]]</f>
        <v>0</v>
      </c>
      <c r="AY25" s="72"/>
      <c r="AZ25" s="3"/>
      <c r="BA25" s="3"/>
      <c r="BE25" s="3"/>
      <c r="BF25" s="80" t="s">
        <v>300</v>
      </c>
      <c r="BG25" s="7">
        <v>45566</v>
      </c>
      <c r="BI25" s="5"/>
      <c r="BJ25" s="7"/>
      <c r="BK25" s="3">
        <v>1000</v>
      </c>
      <c r="BL25" s="3"/>
      <c r="BM25" s="5"/>
      <c r="BN25" s="4"/>
      <c r="BO25" s="4"/>
      <c r="BP25" s="4"/>
      <c r="BQ25" s="4"/>
      <c r="BR25" s="16" t="s">
        <v>88</v>
      </c>
      <c r="BU25" s="4" t="s">
        <v>76</v>
      </c>
    </row>
    <row r="26" spans="1:73" x14ac:dyDescent="0.25">
      <c r="A26" s="13">
        <v>11</v>
      </c>
      <c r="B26" s="14">
        <v>999948555</v>
      </c>
      <c r="C26" s="3"/>
      <c r="D26" s="3" t="s">
        <v>71</v>
      </c>
      <c r="E26" s="3" t="s">
        <v>72</v>
      </c>
      <c r="F26" s="15">
        <v>24</v>
      </c>
      <c r="G26" s="2">
        <f>IF(Table1[[#This Row],[INVOICENO]]=AL25,G25,G25+1)</f>
        <v>5</v>
      </c>
      <c r="H26" s="15" t="s">
        <v>72</v>
      </c>
      <c r="I26" s="15">
        <f>IF(Table1[[#This Row],[INVOICENO]]=AL25,I25+1,1)</f>
        <v>3</v>
      </c>
      <c r="J26" t="s">
        <v>95</v>
      </c>
      <c r="K26">
        <v>1050</v>
      </c>
      <c r="M26" s="5"/>
      <c r="X26" t="s">
        <v>177</v>
      </c>
      <c r="Y26" s="82">
        <v>0</v>
      </c>
      <c r="Z26">
        <v>0</v>
      </c>
      <c r="AB26">
        <v>1</v>
      </c>
      <c r="AD26" s="4"/>
      <c r="AF26" s="79">
        <f>Table1[[#This Row],[UNITPRICE]]</f>
        <v>0</v>
      </c>
      <c r="AG26" s="5" t="s">
        <v>89</v>
      </c>
      <c r="AH26" s="5"/>
      <c r="AI26" s="5"/>
      <c r="AL26" s="80" t="s">
        <v>260</v>
      </c>
      <c r="AM26" s="78">
        <v>45566</v>
      </c>
      <c r="AS26">
        <v>1</v>
      </c>
      <c r="AT26">
        <v>0</v>
      </c>
      <c r="AU26">
        <v>0</v>
      </c>
      <c r="AV26" s="77">
        <f t="shared" si="1"/>
        <v>0</v>
      </c>
      <c r="AX26" s="74">
        <f>Table1[[#This Row],[QUANTITY]]*Table1[[#This Row],[UNITPRICE]]-Table1[[#This Row],[CASHDISCOUNT]]</f>
        <v>0</v>
      </c>
      <c r="AY26" s="72"/>
      <c r="AZ26" s="3"/>
      <c r="BA26" s="3"/>
      <c r="BE26" s="3"/>
      <c r="BF26" s="80" t="s">
        <v>300</v>
      </c>
      <c r="BG26" s="7">
        <v>45566</v>
      </c>
      <c r="BI26" s="5"/>
      <c r="BJ26" s="7"/>
      <c r="BK26" s="3">
        <v>1000</v>
      </c>
      <c r="BL26" s="3"/>
      <c r="BM26" s="5"/>
      <c r="BN26" s="4"/>
      <c r="BO26" s="4"/>
      <c r="BP26" s="4"/>
      <c r="BQ26" s="4"/>
      <c r="BR26" s="16" t="s">
        <v>88</v>
      </c>
      <c r="BU26" s="4" t="s">
        <v>76</v>
      </c>
    </row>
    <row r="27" spans="1:73" x14ac:dyDescent="0.25">
      <c r="A27" s="13">
        <v>11</v>
      </c>
      <c r="B27" s="14">
        <v>999948555</v>
      </c>
      <c r="C27" s="3"/>
      <c r="D27" s="3" t="s">
        <v>71</v>
      </c>
      <c r="E27" s="3" t="s">
        <v>72</v>
      </c>
      <c r="F27" s="15">
        <v>25</v>
      </c>
      <c r="G27" s="2">
        <f>IF(Table1[[#This Row],[INVOICENO]]=AL26,G26,G26+1)</f>
        <v>5</v>
      </c>
      <c r="H27" s="15" t="s">
        <v>72</v>
      </c>
      <c r="I27" s="15">
        <f>IF(Table1[[#This Row],[INVOICENO]]=AL26,I26+1,1)</f>
        <v>4</v>
      </c>
      <c r="J27" t="s">
        <v>96</v>
      </c>
      <c r="K27">
        <v>840</v>
      </c>
      <c r="M27" s="5"/>
      <c r="X27" t="s">
        <v>178</v>
      </c>
      <c r="Y27" s="82">
        <v>0</v>
      </c>
      <c r="Z27">
        <v>0</v>
      </c>
      <c r="AB27">
        <v>1</v>
      </c>
      <c r="AD27" s="4"/>
      <c r="AF27" s="79">
        <f>Table1[[#This Row],[UNITPRICE]]</f>
        <v>0</v>
      </c>
      <c r="AG27" s="5" t="s">
        <v>89</v>
      </c>
      <c r="AH27" s="5"/>
      <c r="AI27" s="5"/>
      <c r="AL27" s="80" t="s">
        <v>260</v>
      </c>
      <c r="AM27" s="78">
        <v>45566</v>
      </c>
      <c r="AS27">
        <v>1</v>
      </c>
      <c r="AT27">
        <v>0</v>
      </c>
      <c r="AU27">
        <v>0</v>
      </c>
      <c r="AV27" s="77">
        <f t="shared" si="1"/>
        <v>0</v>
      </c>
      <c r="AX27" s="74">
        <f>Table1[[#This Row],[QUANTITY]]*Table1[[#This Row],[UNITPRICE]]-Table1[[#This Row],[CASHDISCOUNT]]</f>
        <v>0</v>
      </c>
      <c r="AY27" s="72"/>
      <c r="AZ27" s="3"/>
      <c r="BA27" s="3"/>
      <c r="BE27" s="3"/>
      <c r="BF27" s="80" t="s">
        <v>300</v>
      </c>
      <c r="BG27" s="7">
        <v>45566</v>
      </c>
      <c r="BI27" s="5"/>
      <c r="BJ27" s="7"/>
      <c r="BK27" s="3">
        <v>1000</v>
      </c>
      <c r="BL27" s="3"/>
      <c r="BM27" s="5"/>
      <c r="BN27" s="4"/>
      <c r="BO27" s="4"/>
      <c r="BP27" s="4"/>
      <c r="BQ27" s="4"/>
      <c r="BR27" s="16" t="s">
        <v>88</v>
      </c>
      <c r="BU27" s="4" t="s">
        <v>76</v>
      </c>
    </row>
    <row r="28" spans="1:73" x14ac:dyDescent="0.25">
      <c r="A28" s="13">
        <v>11</v>
      </c>
      <c r="B28" s="14">
        <v>999948555</v>
      </c>
      <c r="C28" s="3"/>
      <c r="D28" s="3" t="s">
        <v>71</v>
      </c>
      <c r="E28" s="3" t="s">
        <v>72</v>
      </c>
      <c r="F28" s="15">
        <v>26</v>
      </c>
      <c r="G28" s="2">
        <f>IF(Table1[[#This Row],[INVOICENO]]=AL27,G27,G27+1)</f>
        <v>5</v>
      </c>
      <c r="H28" s="15" t="s">
        <v>72</v>
      </c>
      <c r="I28" s="15">
        <f>IF(Table1[[#This Row],[INVOICENO]]=AL27,I27+1,1)</f>
        <v>5</v>
      </c>
      <c r="J28" t="s">
        <v>106</v>
      </c>
      <c r="K28">
        <v>280</v>
      </c>
      <c r="M28" s="5"/>
      <c r="X28" t="s">
        <v>188</v>
      </c>
      <c r="Y28" s="82">
        <v>0</v>
      </c>
      <c r="Z28">
        <v>0</v>
      </c>
      <c r="AB28">
        <v>1</v>
      </c>
      <c r="AD28" s="4"/>
      <c r="AF28" s="79">
        <f>Table1[[#This Row],[UNITPRICE]]</f>
        <v>0</v>
      </c>
      <c r="AG28" s="5" t="s">
        <v>89</v>
      </c>
      <c r="AH28" s="5"/>
      <c r="AI28" s="5"/>
      <c r="AL28" s="80" t="s">
        <v>260</v>
      </c>
      <c r="AM28" s="78">
        <v>45566</v>
      </c>
      <c r="AS28">
        <v>1</v>
      </c>
      <c r="AT28">
        <v>0</v>
      </c>
      <c r="AU28">
        <v>0</v>
      </c>
      <c r="AV28" s="77">
        <f t="shared" si="1"/>
        <v>0</v>
      </c>
      <c r="AX28" s="74">
        <f>Table1[[#This Row],[QUANTITY]]*Table1[[#This Row],[UNITPRICE]]-Table1[[#This Row],[CASHDISCOUNT]]</f>
        <v>0</v>
      </c>
      <c r="AY28" s="72"/>
      <c r="AZ28" s="3"/>
      <c r="BA28" s="3"/>
      <c r="BE28" s="3"/>
      <c r="BF28" s="80" t="s">
        <v>300</v>
      </c>
      <c r="BG28" s="7">
        <v>45566</v>
      </c>
      <c r="BI28" s="5"/>
      <c r="BJ28" s="7"/>
      <c r="BK28" s="3">
        <v>1000</v>
      </c>
      <c r="BL28" s="3"/>
      <c r="BM28" s="5"/>
      <c r="BN28" s="4"/>
      <c r="BO28" s="4"/>
      <c r="BP28" s="4"/>
      <c r="BQ28" s="4"/>
      <c r="BR28" s="16" t="s">
        <v>88</v>
      </c>
      <c r="BU28" s="4" t="s">
        <v>76</v>
      </c>
    </row>
    <row r="29" spans="1:73" x14ac:dyDescent="0.25">
      <c r="A29" s="13">
        <v>11</v>
      </c>
      <c r="B29" s="14">
        <v>999948555</v>
      </c>
      <c r="C29" s="3"/>
      <c r="D29" s="3" t="s">
        <v>71</v>
      </c>
      <c r="E29" s="3" t="s">
        <v>72</v>
      </c>
      <c r="F29" s="15">
        <v>27</v>
      </c>
      <c r="G29" s="2">
        <f>IF(Table1[[#This Row],[INVOICENO]]=AL28,G28,G28+1)</f>
        <v>6</v>
      </c>
      <c r="H29" s="15" t="s">
        <v>72</v>
      </c>
      <c r="I29" s="15">
        <f>IF(Table1[[#This Row],[INVOICENO]]=AL28,I28+1,1)</f>
        <v>1</v>
      </c>
      <c r="J29" t="s">
        <v>104</v>
      </c>
      <c r="K29">
        <v>9</v>
      </c>
      <c r="M29" s="5"/>
      <c r="X29" t="s">
        <v>186</v>
      </c>
      <c r="Y29" s="82">
        <v>48000</v>
      </c>
      <c r="Z29">
        <v>0</v>
      </c>
      <c r="AD29" s="4"/>
      <c r="AF29" s="79">
        <f>Table1[[#This Row],[UNITPRICE]]</f>
        <v>48000</v>
      </c>
      <c r="AG29" s="5" t="s">
        <v>89</v>
      </c>
      <c r="AH29" s="5"/>
      <c r="AI29" s="5"/>
      <c r="AL29" s="80" t="s">
        <v>261</v>
      </c>
      <c r="AM29" s="78">
        <v>45566</v>
      </c>
      <c r="AS29">
        <v>1</v>
      </c>
      <c r="AT29">
        <v>0</v>
      </c>
      <c r="AU29">
        <v>0</v>
      </c>
      <c r="AV29" s="77">
        <f t="shared" si="1"/>
        <v>0</v>
      </c>
      <c r="AX29" s="74">
        <f>Table1[[#This Row],[QUANTITY]]*Table1[[#This Row],[UNITPRICE]]-Table1[[#This Row],[CASHDISCOUNT]]</f>
        <v>432000</v>
      </c>
      <c r="AY29" s="72"/>
      <c r="AZ29" s="3"/>
      <c r="BA29" s="3"/>
      <c r="BE29" s="3"/>
      <c r="BF29" s="80" t="s">
        <v>303</v>
      </c>
      <c r="BG29" s="7">
        <v>45566</v>
      </c>
      <c r="BI29" s="5"/>
      <c r="BJ29" s="7"/>
      <c r="BK29" s="3">
        <v>1000</v>
      </c>
      <c r="BL29" s="3"/>
      <c r="BM29" s="5"/>
      <c r="BN29" s="4"/>
      <c r="BO29" s="4"/>
      <c r="BP29" s="4"/>
      <c r="BQ29" s="4"/>
      <c r="BR29" s="16" t="s">
        <v>88</v>
      </c>
      <c r="BU29" s="4" t="s">
        <v>76</v>
      </c>
    </row>
    <row r="30" spans="1:73" x14ac:dyDescent="0.25">
      <c r="A30" s="13">
        <v>11</v>
      </c>
      <c r="B30" s="14">
        <v>999948555</v>
      </c>
      <c r="C30" s="3"/>
      <c r="D30" s="3" t="s">
        <v>71</v>
      </c>
      <c r="E30" s="3" t="s">
        <v>72</v>
      </c>
      <c r="F30" s="15">
        <v>28</v>
      </c>
      <c r="G30" s="2">
        <f>IF(Table1[[#This Row],[INVOICENO]]=AL29,G29,G29+1)</f>
        <v>7</v>
      </c>
      <c r="H30" s="15" t="s">
        <v>72</v>
      </c>
      <c r="I30" s="15">
        <f>IF(Table1[[#This Row],[INVOICENO]]=AL29,I29+1,1)</f>
        <v>1</v>
      </c>
      <c r="J30" t="s">
        <v>107</v>
      </c>
      <c r="K30">
        <v>7</v>
      </c>
      <c r="M30" s="5"/>
      <c r="X30" t="s">
        <v>189</v>
      </c>
      <c r="Y30" s="82">
        <v>39000</v>
      </c>
      <c r="Z30">
        <v>0</v>
      </c>
      <c r="AD30" s="4"/>
      <c r="AF30" s="79">
        <f>Table1[[#This Row],[UNITPRICE]]</f>
        <v>39000</v>
      </c>
      <c r="AG30" s="5" t="s">
        <v>89</v>
      </c>
      <c r="AH30" s="5"/>
      <c r="AI30" s="5"/>
      <c r="AL30" s="80" t="s">
        <v>262</v>
      </c>
      <c r="AM30" s="78">
        <v>45566</v>
      </c>
      <c r="AS30">
        <v>1</v>
      </c>
      <c r="AT30">
        <v>0</v>
      </c>
      <c r="AU30">
        <v>0</v>
      </c>
      <c r="AV30" s="77">
        <f t="shared" si="1"/>
        <v>0</v>
      </c>
      <c r="AX30" s="74">
        <f>Table1[[#This Row],[QUANTITY]]*Table1[[#This Row],[UNITPRICE]]-Table1[[#This Row],[CASHDISCOUNT]]</f>
        <v>273000</v>
      </c>
      <c r="AY30" s="72"/>
      <c r="AZ30" s="3"/>
      <c r="BA30" s="3"/>
      <c r="BE30" s="3"/>
      <c r="BF30" s="80" t="s">
        <v>305</v>
      </c>
      <c r="BG30" s="7">
        <v>45566</v>
      </c>
      <c r="BI30" s="5"/>
      <c r="BJ30" s="7"/>
      <c r="BK30" s="3">
        <v>1000</v>
      </c>
      <c r="BL30" s="3"/>
      <c r="BM30" s="5"/>
      <c r="BN30" s="4"/>
      <c r="BO30" s="4"/>
      <c r="BP30" s="4"/>
      <c r="BQ30" s="4"/>
      <c r="BR30" s="16" t="s">
        <v>88</v>
      </c>
      <c r="BU30" s="4" t="s">
        <v>76</v>
      </c>
    </row>
    <row r="31" spans="1:73" x14ac:dyDescent="0.25">
      <c r="A31" s="13">
        <v>11</v>
      </c>
      <c r="B31" s="14">
        <v>999948555</v>
      </c>
      <c r="C31" s="3"/>
      <c r="D31" s="3" t="s">
        <v>71</v>
      </c>
      <c r="E31" s="3" t="s">
        <v>72</v>
      </c>
      <c r="F31" s="15">
        <v>29</v>
      </c>
      <c r="G31" s="2">
        <f>IF(Table1[[#This Row],[INVOICENO]]=AL30,G30,G30+1)</f>
        <v>7</v>
      </c>
      <c r="H31" s="15" t="s">
        <v>72</v>
      </c>
      <c r="I31" s="15">
        <f>IF(Table1[[#This Row],[INVOICENO]]=AL30,I30+1,1)</f>
        <v>2</v>
      </c>
      <c r="J31" t="s">
        <v>94</v>
      </c>
      <c r="K31">
        <v>126</v>
      </c>
      <c r="M31" s="5"/>
      <c r="X31" t="s">
        <v>176</v>
      </c>
      <c r="Y31" s="82">
        <v>0</v>
      </c>
      <c r="Z31">
        <v>0</v>
      </c>
      <c r="AB31">
        <v>1</v>
      </c>
      <c r="AD31" s="4"/>
      <c r="AF31" s="79">
        <f>Table1[[#This Row],[UNITPRICE]]</f>
        <v>0</v>
      </c>
      <c r="AG31" s="5" t="s">
        <v>89</v>
      </c>
      <c r="AH31" s="5"/>
      <c r="AI31" s="5"/>
      <c r="AL31" s="80" t="s">
        <v>262</v>
      </c>
      <c r="AM31" s="78">
        <v>45566</v>
      </c>
      <c r="AS31">
        <v>1</v>
      </c>
      <c r="AT31">
        <v>0</v>
      </c>
      <c r="AU31">
        <v>0</v>
      </c>
      <c r="AV31" s="77">
        <f t="shared" si="1"/>
        <v>0</v>
      </c>
      <c r="AX31" s="74">
        <f>Table1[[#This Row],[QUANTITY]]*Table1[[#This Row],[UNITPRICE]]-Table1[[#This Row],[CASHDISCOUNT]]</f>
        <v>0</v>
      </c>
      <c r="AY31" s="72"/>
      <c r="AZ31" s="3"/>
      <c r="BA31" s="3"/>
      <c r="BE31" s="3"/>
      <c r="BF31" s="80" t="s">
        <v>300</v>
      </c>
      <c r="BG31" s="7">
        <v>45566</v>
      </c>
      <c r="BI31" s="5"/>
      <c r="BJ31" s="7"/>
      <c r="BK31" s="3">
        <v>1000</v>
      </c>
      <c r="BL31" s="3"/>
      <c r="BM31" s="5"/>
      <c r="BN31" s="4"/>
      <c r="BO31" s="4"/>
      <c r="BP31" s="4"/>
      <c r="BQ31" s="4"/>
      <c r="BR31" s="16" t="s">
        <v>88</v>
      </c>
      <c r="BU31" s="4" t="s">
        <v>76</v>
      </c>
    </row>
    <row r="32" spans="1:73" x14ac:dyDescent="0.25">
      <c r="A32" s="13">
        <v>11</v>
      </c>
      <c r="B32" s="14">
        <v>999948555</v>
      </c>
      <c r="C32" s="3"/>
      <c r="D32" s="3" t="s">
        <v>71</v>
      </c>
      <c r="E32" s="3" t="s">
        <v>72</v>
      </c>
      <c r="F32" s="15">
        <v>30</v>
      </c>
      <c r="G32" s="2">
        <f>IF(Table1[[#This Row],[INVOICENO]]=AL31,G31,G31+1)</f>
        <v>7</v>
      </c>
      <c r="H32" s="15" t="s">
        <v>72</v>
      </c>
      <c r="I32" s="15">
        <f>IF(Table1[[#This Row],[INVOICENO]]=AL31,I31+1,1)</f>
        <v>3</v>
      </c>
      <c r="J32" t="s">
        <v>95</v>
      </c>
      <c r="K32">
        <v>1050</v>
      </c>
      <c r="M32" s="5"/>
      <c r="X32" t="s">
        <v>177</v>
      </c>
      <c r="Y32" s="82">
        <v>0</v>
      </c>
      <c r="Z32">
        <v>0</v>
      </c>
      <c r="AB32">
        <v>1</v>
      </c>
      <c r="AD32" s="4"/>
      <c r="AF32" s="79">
        <f>Table1[[#This Row],[UNITPRICE]]</f>
        <v>0</v>
      </c>
      <c r="AG32" s="5" t="s">
        <v>89</v>
      </c>
      <c r="AH32" s="5"/>
      <c r="AI32" s="5"/>
      <c r="AL32" s="80" t="s">
        <v>262</v>
      </c>
      <c r="AM32" s="78">
        <v>45566</v>
      </c>
      <c r="AS32">
        <v>1</v>
      </c>
      <c r="AT32">
        <v>0</v>
      </c>
      <c r="AU32">
        <v>0</v>
      </c>
      <c r="AV32" s="77">
        <f t="shared" si="1"/>
        <v>0</v>
      </c>
      <c r="AX32" s="74">
        <f>Table1[[#This Row],[QUANTITY]]*Table1[[#This Row],[UNITPRICE]]-Table1[[#This Row],[CASHDISCOUNT]]</f>
        <v>0</v>
      </c>
      <c r="AY32" s="72"/>
      <c r="AZ32" s="3"/>
      <c r="BA32" s="3"/>
      <c r="BE32" s="3"/>
      <c r="BF32" s="80" t="s">
        <v>300</v>
      </c>
      <c r="BG32" s="7">
        <v>45566</v>
      </c>
      <c r="BI32" s="5"/>
      <c r="BJ32" s="7"/>
      <c r="BK32" s="3">
        <v>1000</v>
      </c>
      <c r="BL32" s="3"/>
      <c r="BM32" s="5"/>
      <c r="BN32" s="4"/>
      <c r="BO32" s="4"/>
      <c r="BP32" s="4"/>
      <c r="BQ32" s="4"/>
      <c r="BR32" s="16" t="s">
        <v>88</v>
      </c>
      <c r="BU32" s="4" t="s">
        <v>76</v>
      </c>
    </row>
    <row r="33" spans="1:73" x14ac:dyDescent="0.25">
      <c r="A33" s="13">
        <v>11</v>
      </c>
      <c r="B33" s="14">
        <v>999948555</v>
      </c>
      <c r="C33" s="3"/>
      <c r="D33" s="3" t="s">
        <v>71</v>
      </c>
      <c r="E33" s="3" t="s">
        <v>72</v>
      </c>
      <c r="F33" s="15">
        <v>31</v>
      </c>
      <c r="G33" s="2">
        <f>IF(Table1[[#This Row],[INVOICENO]]=AL32,G32,G32+1)</f>
        <v>7</v>
      </c>
      <c r="H33" s="15" t="s">
        <v>72</v>
      </c>
      <c r="I33" s="15">
        <f>IF(Table1[[#This Row],[INVOICENO]]=AL32,I32+1,1)</f>
        <v>4</v>
      </c>
      <c r="J33" t="s">
        <v>96</v>
      </c>
      <c r="K33">
        <v>840</v>
      </c>
      <c r="M33" s="5"/>
      <c r="X33" t="s">
        <v>178</v>
      </c>
      <c r="Y33" s="82">
        <v>0</v>
      </c>
      <c r="Z33">
        <v>0</v>
      </c>
      <c r="AB33">
        <v>1</v>
      </c>
      <c r="AD33" s="4"/>
      <c r="AF33" s="79">
        <f>Table1[[#This Row],[UNITPRICE]]</f>
        <v>0</v>
      </c>
      <c r="AG33" s="5" t="s">
        <v>89</v>
      </c>
      <c r="AH33" s="5"/>
      <c r="AI33" s="5"/>
      <c r="AL33" s="80" t="s">
        <v>262</v>
      </c>
      <c r="AM33" s="78">
        <v>45566</v>
      </c>
      <c r="AS33">
        <v>1</v>
      </c>
      <c r="AT33">
        <v>0</v>
      </c>
      <c r="AU33">
        <v>0</v>
      </c>
      <c r="AV33" s="77">
        <f t="shared" si="1"/>
        <v>0</v>
      </c>
      <c r="AX33" s="74">
        <f>Table1[[#This Row],[QUANTITY]]*Table1[[#This Row],[UNITPRICE]]-Table1[[#This Row],[CASHDISCOUNT]]</f>
        <v>0</v>
      </c>
      <c r="AY33" s="72"/>
      <c r="AZ33" s="3"/>
      <c r="BA33" s="3"/>
      <c r="BE33" s="3"/>
      <c r="BF33" s="80" t="s">
        <v>300</v>
      </c>
      <c r="BG33" s="7">
        <v>45566</v>
      </c>
      <c r="BI33" s="5"/>
      <c r="BJ33" s="7"/>
      <c r="BK33" s="3">
        <v>1000</v>
      </c>
      <c r="BL33" s="3"/>
      <c r="BM33" s="5"/>
      <c r="BN33" s="4"/>
      <c r="BO33" s="4"/>
      <c r="BP33" s="4"/>
      <c r="BQ33" s="4"/>
      <c r="BR33" s="16" t="s">
        <v>88</v>
      </c>
      <c r="BU33" s="4" t="s">
        <v>76</v>
      </c>
    </row>
    <row r="34" spans="1:73" x14ac:dyDescent="0.25">
      <c r="A34" s="13">
        <v>11</v>
      </c>
      <c r="B34" s="14">
        <v>999948555</v>
      </c>
      <c r="C34" s="3"/>
      <c r="D34" s="3" t="s">
        <v>71</v>
      </c>
      <c r="E34" s="3" t="s">
        <v>72</v>
      </c>
      <c r="F34" s="15">
        <v>32</v>
      </c>
      <c r="G34" s="2">
        <f>IF(Table1[[#This Row],[INVOICENO]]=AL33,G33,G33+1)</f>
        <v>7</v>
      </c>
      <c r="H34" s="15" t="s">
        <v>72</v>
      </c>
      <c r="I34" s="15">
        <f>IF(Table1[[#This Row],[INVOICENO]]=AL33,I33+1,1)</f>
        <v>5</v>
      </c>
      <c r="J34" t="s">
        <v>108</v>
      </c>
      <c r="K34">
        <v>210</v>
      </c>
      <c r="M34" s="5"/>
      <c r="X34" t="s">
        <v>190</v>
      </c>
      <c r="Y34" s="82">
        <v>0</v>
      </c>
      <c r="Z34">
        <v>0</v>
      </c>
      <c r="AB34">
        <v>1</v>
      </c>
      <c r="AD34" s="4"/>
      <c r="AF34" s="79">
        <f>Table1[[#This Row],[UNITPRICE]]</f>
        <v>0</v>
      </c>
      <c r="AG34" s="5" t="s">
        <v>89</v>
      </c>
      <c r="AH34" s="5"/>
      <c r="AI34" s="5"/>
      <c r="AL34" s="80" t="s">
        <v>262</v>
      </c>
      <c r="AM34" s="78">
        <v>45566</v>
      </c>
      <c r="AS34">
        <v>1</v>
      </c>
      <c r="AT34">
        <v>0</v>
      </c>
      <c r="AU34">
        <v>0</v>
      </c>
      <c r="AV34" s="77">
        <f t="shared" si="1"/>
        <v>0</v>
      </c>
      <c r="AX34" s="74">
        <f>Table1[[#This Row],[QUANTITY]]*Table1[[#This Row],[UNITPRICE]]-Table1[[#This Row],[CASHDISCOUNT]]</f>
        <v>0</v>
      </c>
      <c r="AY34" s="72"/>
      <c r="AZ34" s="3"/>
      <c r="BA34" s="3"/>
      <c r="BE34" s="3"/>
      <c r="BF34" s="80" t="s">
        <v>300</v>
      </c>
      <c r="BG34" s="7">
        <v>45566</v>
      </c>
      <c r="BI34" s="5"/>
      <c r="BJ34" s="7"/>
      <c r="BK34" s="3">
        <v>1000</v>
      </c>
      <c r="BL34" s="3"/>
      <c r="BM34" s="5"/>
      <c r="BN34" s="4"/>
      <c r="BO34" s="4"/>
      <c r="BP34" s="4"/>
      <c r="BQ34" s="4"/>
      <c r="BR34" s="16" t="s">
        <v>88</v>
      </c>
      <c r="BU34" s="4" t="s">
        <v>76</v>
      </c>
    </row>
    <row r="35" spans="1:73" x14ac:dyDescent="0.25">
      <c r="A35" s="13">
        <v>11</v>
      </c>
      <c r="B35" s="14">
        <v>999948555</v>
      </c>
      <c r="C35" s="3"/>
      <c r="D35" s="3" t="s">
        <v>71</v>
      </c>
      <c r="E35" s="3" t="s">
        <v>72</v>
      </c>
      <c r="F35" s="15">
        <v>33</v>
      </c>
      <c r="G35" s="2">
        <f>IF(Table1[[#This Row],[INVOICENO]]=AL34,G34,G34+1)</f>
        <v>7</v>
      </c>
      <c r="H35" s="15" t="s">
        <v>72</v>
      </c>
      <c r="I35" s="15">
        <f>IF(Table1[[#This Row],[INVOICENO]]=AL34,I34+1,1)</f>
        <v>6</v>
      </c>
      <c r="J35" t="s">
        <v>104</v>
      </c>
      <c r="K35">
        <v>6</v>
      </c>
      <c r="M35" s="5"/>
      <c r="X35" t="s">
        <v>186</v>
      </c>
      <c r="Y35" s="82">
        <v>48000</v>
      </c>
      <c r="Z35">
        <v>0</v>
      </c>
      <c r="AD35" s="4"/>
      <c r="AF35" s="79">
        <f>Table1[[#This Row],[UNITPRICE]]</f>
        <v>48000</v>
      </c>
      <c r="AG35" s="5" t="s">
        <v>89</v>
      </c>
      <c r="AH35" s="5"/>
      <c r="AI35" s="5"/>
      <c r="AL35" s="80" t="s">
        <v>262</v>
      </c>
      <c r="AM35" s="78">
        <v>45566</v>
      </c>
      <c r="AS35">
        <v>1</v>
      </c>
      <c r="AT35">
        <v>0</v>
      </c>
      <c r="AU35">
        <v>0</v>
      </c>
      <c r="AV35" s="77">
        <f t="shared" si="1"/>
        <v>0</v>
      </c>
      <c r="AX35" s="74">
        <f>Table1[[#This Row],[QUANTITY]]*Table1[[#This Row],[UNITPRICE]]-Table1[[#This Row],[CASHDISCOUNT]]</f>
        <v>288000</v>
      </c>
      <c r="AY35" s="72"/>
      <c r="AZ35" s="3"/>
      <c r="BA35" s="3"/>
      <c r="BE35" s="3"/>
      <c r="BF35" s="80" t="s">
        <v>303</v>
      </c>
      <c r="BG35" s="7">
        <v>45566</v>
      </c>
      <c r="BI35" s="5"/>
      <c r="BJ35" s="7"/>
      <c r="BK35" s="3">
        <v>1000</v>
      </c>
      <c r="BL35" s="3"/>
      <c r="BM35" s="5"/>
      <c r="BN35" s="4"/>
      <c r="BO35" s="4"/>
      <c r="BP35" s="4"/>
      <c r="BQ35" s="4"/>
      <c r="BR35" s="16" t="s">
        <v>88</v>
      </c>
      <c r="BU35" s="4" t="s">
        <v>76</v>
      </c>
    </row>
    <row r="36" spans="1:73" x14ac:dyDescent="0.25">
      <c r="A36" s="13">
        <v>11</v>
      </c>
      <c r="B36" s="14">
        <v>999948555</v>
      </c>
      <c r="C36" s="3"/>
      <c r="D36" s="3" t="s">
        <v>71</v>
      </c>
      <c r="E36" s="3" t="s">
        <v>72</v>
      </c>
      <c r="F36" s="15">
        <v>34</v>
      </c>
      <c r="G36" s="2">
        <f>IF(Table1[[#This Row],[INVOICENO]]=AL35,G35,G35+1)</f>
        <v>7</v>
      </c>
      <c r="H36" s="15" t="s">
        <v>72</v>
      </c>
      <c r="I36" s="15">
        <f>IF(Table1[[#This Row],[INVOICENO]]=AL35,I35+1,1)</f>
        <v>7</v>
      </c>
      <c r="J36" t="s">
        <v>93</v>
      </c>
      <c r="K36">
        <v>3</v>
      </c>
      <c r="M36" s="5"/>
      <c r="X36" t="s">
        <v>175</v>
      </c>
      <c r="Y36" s="82">
        <v>12000</v>
      </c>
      <c r="Z36">
        <v>0</v>
      </c>
      <c r="AD36" s="4"/>
      <c r="AF36" s="79">
        <f>Table1[[#This Row],[UNITPRICE]]</f>
        <v>12000</v>
      </c>
      <c r="AG36" s="5" t="s">
        <v>89</v>
      </c>
      <c r="AH36" s="5"/>
      <c r="AI36" s="5"/>
      <c r="AL36" s="80" t="s">
        <v>262</v>
      </c>
      <c r="AM36" s="78">
        <v>45566</v>
      </c>
      <c r="AS36">
        <v>1</v>
      </c>
      <c r="AT36">
        <v>0</v>
      </c>
      <c r="AU36">
        <v>0</v>
      </c>
      <c r="AV36" s="77">
        <f t="shared" si="1"/>
        <v>0</v>
      </c>
      <c r="AX36" s="74">
        <f>Table1[[#This Row],[QUANTITY]]*Table1[[#This Row],[UNITPRICE]]-Table1[[#This Row],[CASHDISCOUNT]]</f>
        <v>36000</v>
      </c>
      <c r="AY36" s="72"/>
      <c r="AZ36" s="3"/>
      <c r="BA36" s="3"/>
      <c r="BE36" s="3"/>
      <c r="BF36" s="80" t="s">
        <v>299</v>
      </c>
      <c r="BG36" s="7">
        <v>45566</v>
      </c>
      <c r="BI36" s="5"/>
      <c r="BJ36" s="7"/>
      <c r="BK36" s="3">
        <v>1000</v>
      </c>
      <c r="BL36" s="3"/>
      <c r="BM36" s="5"/>
      <c r="BN36" s="4"/>
      <c r="BO36" s="4"/>
      <c r="BP36" s="4"/>
      <c r="BQ36" s="4"/>
      <c r="BR36" s="16" t="s">
        <v>88</v>
      </c>
      <c r="BU36" s="4" t="s">
        <v>76</v>
      </c>
    </row>
    <row r="37" spans="1:73" x14ac:dyDescent="0.25">
      <c r="A37" s="13">
        <v>11</v>
      </c>
      <c r="B37" s="14">
        <v>999948555</v>
      </c>
      <c r="C37" s="3"/>
      <c r="D37" s="3" t="s">
        <v>71</v>
      </c>
      <c r="E37" s="3" t="s">
        <v>72</v>
      </c>
      <c r="F37" s="15">
        <v>35</v>
      </c>
      <c r="G37" s="2">
        <f>IF(Table1[[#This Row],[INVOICENO]]=AL36,G36,G36+1)</f>
        <v>7</v>
      </c>
      <c r="H37" s="15" t="s">
        <v>72</v>
      </c>
      <c r="I37" s="15">
        <f>IF(Table1[[#This Row],[INVOICENO]]=AL36,I36+1,1)</f>
        <v>8</v>
      </c>
      <c r="J37" t="s">
        <v>94</v>
      </c>
      <c r="K37">
        <v>60</v>
      </c>
      <c r="M37" s="5"/>
      <c r="X37" t="s">
        <v>176</v>
      </c>
      <c r="Y37" s="82">
        <v>0</v>
      </c>
      <c r="Z37">
        <v>0</v>
      </c>
      <c r="AB37">
        <v>7</v>
      </c>
      <c r="AD37" s="4"/>
      <c r="AF37" s="79">
        <f>Table1[[#This Row],[UNITPRICE]]</f>
        <v>0</v>
      </c>
      <c r="AG37" s="5" t="s">
        <v>89</v>
      </c>
      <c r="AH37" s="5"/>
      <c r="AI37" s="5"/>
      <c r="AL37" s="80" t="s">
        <v>262</v>
      </c>
      <c r="AM37" s="78">
        <v>45566</v>
      </c>
      <c r="AS37">
        <v>1</v>
      </c>
      <c r="AT37">
        <v>0</v>
      </c>
      <c r="AU37">
        <v>0</v>
      </c>
      <c r="AV37" s="77">
        <f t="shared" si="1"/>
        <v>0</v>
      </c>
      <c r="AX37" s="74">
        <f>Table1[[#This Row],[QUANTITY]]*Table1[[#This Row],[UNITPRICE]]-Table1[[#This Row],[CASHDISCOUNT]]</f>
        <v>0</v>
      </c>
      <c r="AY37" s="72"/>
      <c r="AZ37" s="3"/>
      <c r="BA37" s="3"/>
      <c r="BE37" s="3"/>
      <c r="BF37" s="80" t="s">
        <v>300</v>
      </c>
      <c r="BG37" s="7">
        <v>45566</v>
      </c>
      <c r="BI37" s="5"/>
      <c r="BJ37" s="7"/>
      <c r="BK37" s="3">
        <v>1000</v>
      </c>
      <c r="BL37" s="3"/>
      <c r="BM37" s="5"/>
      <c r="BN37" s="4"/>
      <c r="BO37" s="4"/>
      <c r="BP37" s="4"/>
      <c r="BQ37" s="4"/>
      <c r="BR37" s="16" t="s">
        <v>88</v>
      </c>
      <c r="BU37" s="4" t="s">
        <v>76</v>
      </c>
    </row>
    <row r="38" spans="1:73" x14ac:dyDescent="0.25">
      <c r="A38" s="13">
        <v>11</v>
      </c>
      <c r="B38" s="14">
        <v>999948555</v>
      </c>
      <c r="C38" s="3"/>
      <c r="D38" s="3" t="s">
        <v>71</v>
      </c>
      <c r="E38" s="3" t="s">
        <v>72</v>
      </c>
      <c r="F38" s="15">
        <v>36</v>
      </c>
      <c r="G38" s="2">
        <f>IF(Table1[[#This Row],[INVOICENO]]=AL37,G37,G37+1)</f>
        <v>7</v>
      </c>
      <c r="H38" s="15" t="s">
        <v>72</v>
      </c>
      <c r="I38" s="15">
        <f>IF(Table1[[#This Row],[INVOICENO]]=AL37,I37+1,1)</f>
        <v>9</v>
      </c>
      <c r="J38" t="s">
        <v>95</v>
      </c>
      <c r="K38">
        <v>600</v>
      </c>
      <c r="M38" s="5"/>
      <c r="X38" t="s">
        <v>177</v>
      </c>
      <c r="Y38" s="82">
        <v>0</v>
      </c>
      <c r="Z38">
        <v>0</v>
      </c>
      <c r="AB38">
        <v>7</v>
      </c>
      <c r="AD38" s="4"/>
      <c r="AF38" s="79">
        <f>Table1[[#This Row],[UNITPRICE]]</f>
        <v>0</v>
      </c>
      <c r="AG38" s="5" t="s">
        <v>89</v>
      </c>
      <c r="AH38" s="5"/>
      <c r="AI38" s="5"/>
      <c r="AL38" s="80" t="s">
        <v>262</v>
      </c>
      <c r="AM38" s="78">
        <v>45566</v>
      </c>
      <c r="AS38">
        <v>1</v>
      </c>
      <c r="AT38">
        <v>0</v>
      </c>
      <c r="AU38">
        <v>0</v>
      </c>
      <c r="AV38" s="77">
        <f t="shared" si="1"/>
        <v>0</v>
      </c>
      <c r="AX38" s="74">
        <f>Table1[[#This Row],[QUANTITY]]*Table1[[#This Row],[UNITPRICE]]-Table1[[#This Row],[CASHDISCOUNT]]</f>
        <v>0</v>
      </c>
      <c r="AY38" s="72"/>
      <c r="AZ38" s="3"/>
      <c r="BA38" s="3"/>
      <c r="BE38" s="3"/>
      <c r="BF38" s="80" t="s">
        <v>300</v>
      </c>
      <c r="BG38" s="7">
        <v>45566</v>
      </c>
      <c r="BI38" s="5"/>
      <c r="BJ38" s="7"/>
      <c r="BK38" s="3">
        <v>1000</v>
      </c>
      <c r="BL38" s="3"/>
      <c r="BM38" s="5"/>
      <c r="BN38" s="4"/>
      <c r="BO38" s="4"/>
      <c r="BP38" s="4"/>
      <c r="BQ38" s="4"/>
      <c r="BR38" s="16" t="s">
        <v>88</v>
      </c>
      <c r="BU38" s="4" t="s">
        <v>76</v>
      </c>
    </row>
    <row r="39" spans="1:73" x14ac:dyDescent="0.25">
      <c r="A39" s="13">
        <v>11</v>
      </c>
      <c r="B39" s="14">
        <v>999948555</v>
      </c>
      <c r="C39" s="3"/>
      <c r="D39" s="3" t="s">
        <v>71</v>
      </c>
      <c r="E39" s="3" t="s">
        <v>72</v>
      </c>
      <c r="F39" s="15">
        <v>37</v>
      </c>
      <c r="G39" s="2">
        <f>IF(Table1[[#This Row],[INVOICENO]]=AL38,G38,G38+1)</f>
        <v>7</v>
      </c>
      <c r="H39" s="15" t="s">
        <v>72</v>
      </c>
      <c r="I39" s="15">
        <f>IF(Table1[[#This Row],[INVOICENO]]=AL38,I38+1,1)</f>
        <v>10</v>
      </c>
      <c r="J39" t="s">
        <v>96</v>
      </c>
      <c r="K39">
        <v>360</v>
      </c>
      <c r="M39" s="5"/>
      <c r="X39" t="s">
        <v>178</v>
      </c>
      <c r="Y39" s="82">
        <v>0</v>
      </c>
      <c r="Z39">
        <v>0</v>
      </c>
      <c r="AB39">
        <v>7</v>
      </c>
      <c r="AD39" s="4"/>
      <c r="AF39" s="79">
        <f>Table1[[#This Row],[UNITPRICE]]</f>
        <v>0</v>
      </c>
      <c r="AG39" s="5" t="s">
        <v>89</v>
      </c>
      <c r="AH39" s="5"/>
      <c r="AI39" s="5"/>
      <c r="AL39" s="80" t="s">
        <v>262</v>
      </c>
      <c r="AM39" s="78">
        <v>45566</v>
      </c>
      <c r="AS39">
        <v>1</v>
      </c>
      <c r="AT39">
        <v>0</v>
      </c>
      <c r="AU39">
        <v>0</v>
      </c>
      <c r="AV39" s="77">
        <f t="shared" si="1"/>
        <v>0</v>
      </c>
      <c r="AX39" s="74">
        <f>Table1[[#This Row],[QUANTITY]]*Table1[[#This Row],[UNITPRICE]]-Table1[[#This Row],[CASHDISCOUNT]]</f>
        <v>0</v>
      </c>
      <c r="AY39" s="72"/>
      <c r="AZ39" s="3"/>
      <c r="BA39" s="3"/>
      <c r="BE39" s="3"/>
      <c r="BF39" s="80" t="s">
        <v>300</v>
      </c>
      <c r="BG39" s="7">
        <v>45566</v>
      </c>
      <c r="BI39" s="5"/>
      <c r="BJ39" s="7"/>
      <c r="BK39" s="3">
        <v>1000</v>
      </c>
      <c r="BL39" s="3"/>
      <c r="BM39" s="5"/>
      <c r="BN39" s="4"/>
      <c r="BO39" s="4"/>
      <c r="BP39" s="4"/>
      <c r="BQ39" s="4"/>
      <c r="BR39" s="16" t="s">
        <v>88</v>
      </c>
      <c r="BU39" s="4" t="s">
        <v>76</v>
      </c>
    </row>
    <row r="40" spans="1:73" x14ac:dyDescent="0.25">
      <c r="A40" s="13">
        <v>11</v>
      </c>
      <c r="B40" s="14">
        <v>999948555</v>
      </c>
      <c r="C40" s="3"/>
      <c r="D40" s="3" t="s">
        <v>71</v>
      </c>
      <c r="E40" s="3" t="s">
        <v>72</v>
      </c>
      <c r="F40" s="15">
        <v>38</v>
      </c>
      <c r="G40" s="2">
        <f>IF(Table1[[#This Row],[INVOICENO]]=AL39,G39,G39+1)</f>
        <v>7</v>
      </c>
      <c r="H40" s="15" t="s">
        <v>72</v>
      </c>
      <c r="I40" s="15">
        <f>IF(Table1[[#This Row],[INVOICENO]]=AL39,I39+1,1)</f>
        <v>11</v>
      </c>
      <c r="J40" t="s">
        <v>109</v>
      </c>
      <c r="K40">
        <v>4</v>
      </c>
      <c r="M40" s="5"/>
      <c r="X40" t="s">
        <v>191</v>
      </c>
      <c r="Y40" s="82">
        <v>28000</v>
      </c>
      <c r="Z40">
        <v>0</v>
      </c>
      <c r="AD40" s="4"/>
      <c r="AF40" s="79">
        <f>Table1[[#This Row],[UNITPRICE]]</f>
        <v>28000</v>
      </c>
      <c r="AG40" s="5" t="s">
        <v>89</v>
      </c>
      <c r="AH40" s="5"/>
      <c r="AI40" s="5"/>
      <c r="AL40" s="80" t="s">
        <v>262</v>
      </c>
      <c r="AM40" s="78">
        <v>45566</v>
      </c>
      <c r="AS40">
        <v>1</v>
      </c>
      <c r="AT40">
        <v>0</v>
      </c>
      <c r="AU40">
        <v>0</v>
      </c>
      <c r="AV40" s="77">
        <f t="shared" si="1"/>
        <v>0</v>
      </c>
      <c r="AX40" s="74">
        <f>Table1[[#This Row],[QUANTITY]]*Table1[[#This Row],[UNITPRICE]]-Table1[[#This Row],[CASHDISCOUNT]]</f>
        <v>112000</v>
      </c>
      <c r="AY40" s="72"/>
      <c r="AZ40" s="3"/>
      <c r="BA40" s="3"/>
      <c r="BE40" s="3"/>
      <c r="BF40" s="80" t="s">
        <v>306</v>
      </c>
      <c r="BG40" s="7">
        <v>45566</v>
      </c>
      <c r="BI40" s="5"/>
      <c r="BJ40" s="7"/>
      <c r="BK40" s="3">
        <v>1000</v>
      </c>
      <c r="BL40" s="3"/>
      <c r="BM40" s="5"/>
      <c r="BN40" s="4"/>
      <c r="BO40" s="4"/>
      <c r="BP40" s="4"/>
      <c r="BQ40" s="4"/>
      <c r="BR40" s="16" t="s">
        <v>88</v>
      </c>
      <c r="BU40" s="4" t="s">
        <v>76</v>
      </c>
    </row>
    <row r="41" spans="1:73" x14ac:dyDescent="0.25">
      <c r="A41" s="13">
        <v>11</v>
      </c>
      <c r="B41" s="14">
        <v>999948555</v>
      </c>
      <c r="C41" s="3"/>
      <c r="D41" s="3" t="s">
        <v>71</v>
      </c>
      <c r="E41" s="3" t="s">
        <v>72</v>
      </c>
      <c r="F41" s="15">
        <v>39</v>
      </c>
      <c r="G41" s="2">
        <f>IF(Table1[[#This Row],[INVOICENO]]=AL40,G40,G40+1)</f>
        <v>7</v>
      </c>
      <c r="H41" s="15" t="s">
        <v>72</v>
      </c>
      <c r="I41" s="15">
        <f>IF(Table1[[#This Row],[INVOICENO]]=AL40,I40+1,1)</f>
        <v>12</v>
      </c>
      <c r="J41" t="s">
        <v>95</v>
      </c>
      <c r="K41">
        <v>600</v>
      </c>
      <c r="M41" s="5"/>
      <c r="X41" t="s">
        <v>177</v>
      </c>
      <c r="Y41" s="82">
        <v>0</v>
      </c>
      <c r="Z41">
        <v>0</v>
      </c>
      <c r="AB41">
        <v>11</v>
      </c>
      <c r="AD41" s="4"/>
      <c r="AF41" s="79">
        <f>Table1[[#This Row],[UNITPRICE]]</f>
        <v>0</v>
      </c>
      <c r="AG41" s="5" t="s">
        <v>89</v>
      </c>
      <c r="AH41" s="5"/>
      <c r="AI41" s="5"/>
      <c r="AL41" s="80" t="s">
        <v>262</v>
      </c>
      <c r="AM41" s="78">
        <v>45566</v>
      </c>
      <c r="AS41">
        <v>1</v>
      </c>
      <c r="AT41">
        <v>0</v>
      </c>
      <c r="AU41">
        <v>0</v>
      </c>
      <c r="AV41" s="77">
        <f t="shared" si="1"/>
        <v>0</v>
      </c>
      <c r="AX41" s="74">
        <f>Table1[[#This Row],[QUANTITY]]*Table1[[#This Row],[UNITPRICE]]-Table1[[#This Row],[CASHDISCOUNT]]</f>
        <v>0</v>
      </c>
      <c r="AY41" s="72"/>
      <c r="AZ41" s="3"/>
      <c r="BA41" s="3"/>
      <c r="BE41" s="3"/>
      <c r="BF41" s="80" t="s">
        <v>300</v>
      </c>
      <c r="BG41" s="7">
        <v>45566</v>
      </c>
      <c r="BI41" s="5"/>
      <c r="BJ41" s="7"/>
      <c r="BK41" s="3">
        <v>1000</v>
      </c>
      <c r="BL41" s="3"/>
      <c r="BM41" s="5"/>
      <c r="BN41" s="4"/>
      <c r="BO41" s="4"/>
      <c r="BP41" s="4"/>
      <c r="BQ41" s="4"/>
      <c r="BR41" s="16" t="s">
        <v>88</v>
      </c>
      <c r="BU41" s="4" t="s">
        <v>76</v>
      </c>
    </row>
    <row r="42" spans="1:73" x14ac:dyDescent="0.25">
      <c r="A42" s="13">
        <v>11</v>
      </c>
      <c r="B42" s="14">
        <v>999948555</v>
      </c>
      <c r="C42" s="3"/>
      <c r="D42" s="3" t="s">
        <v>71</v>
      </c>
      <c r="E42" s="3" t="s">
        <v>72</v>
      </c>
      <c r="F42" s="15">
        <v>40</v>
      </c>
      <c r="G42" s="2">
        <f>IF(Table1[[#This Row],[INVOICENO]]=AL41,G41,G41+1)</f>
        <v>7</v>
      </c>
      <c r="H42" s="15" t="s">
        <v>72</v>
      </c>
      <c r="I42" s="15">
        <f>IF(Table1[[#This Row],[INVOICENO]]=AL41,I41+1,1)</f>
        <v>13</v>
      </c>
      <c r="J42" t="s">
        <v>96</v>
      </c>
      <c r="K42">
        <v>480</v>
      </c>
      <c r="M42" s="5"/>
      <c r="X42" t="s">
        <v>178</v>
      </c>
      <c r="Y42" s="82">
        <v>0</v>
      </c>
      <c r="Z42">
        <v>0</v>
      </c>
      <c r="AB42">
        <v>11</v>
      </c>
      <c r="AD42" s="4"/>
      <c r="AF42" s="79">
        <f>Table1[[#This Row],[UNITPRICE]]</f>
        <v>0</v>
      </c>
      <c r="AG42" s="5" t="s">
        <v>89</v>
      </c>
      <c r="AH42" s="5"/>
      <c r="AI42" s="5"/>
      <c r="AL42" s="80" t="s">
        <v>262</v>
      </c>
      <c r="AM42" s="78">
        <v>45566</v>
      </c>
      <c r="AS42">
        <v>1</v>
      </c>
      <c r="AT42">
        <v>0</v>
      </c>
      <c r="AU42">
        <v>0</v>
      </c>
      <c r="AV42" s="77">
        <f t="shared" si="1"/>
        <v>0</v>
      </c>
      <c r="AX42" s="74">
        <f>Table1[[#This Row],[QUANTITY]]*Table1[[#This Row],[UNITPRICE]]-Table1[[#This Row],[CASHDISCOUNT]]</f>
        <v>0</v>
      </c>
      <c r="AY42" s="72"/>
      <c r="AZ42" s="3"/>
      <c r="BA42" s="3"/>
      <c r="BE42" s="3"/>
      <c r="BF42" s="80" t="s">
        <v>300</v>
      </c>
      <c r="BG42" s="7">
        <v>45566</v>
      </c>
      <c r="BI42" s="5"/>
      <c r="BJ42" s="7"/>
      <c r="BK42" s="3">
        <v>1000</v>
      </c>
      <c r="BL42" s="3"/>
      <c r="BM42" s="5"/>
      <c r="BN42" s="4"/>
      <c r="BO42" s="4"/>
      <c r="BP42" s="4"/>
      <c r="BQ42" s="4"/>
      <c r="BR42" s="16" t="s">
        <v>88</v>
      </c>
      <c r="BU42" s="4" t="s">
        <v>76</v>
      </c>
    </row>
    <row r="43" spans="1:73" x14ac:dyDescent="0.25">
      <c r="A43" s="13">
        <v>11</v>
      </c>
      <c r="B43" s="14">
        <v>999948555</v>
      </c>
      <c r="C43" s="3"/>
      <c r="D43" s="3" t="s">
        <v>71</v>
      </c>
      <c r="E43" s="3" t="s">
        <v>72</v>
      </c>
      <c r="F43" s="15">
        <v>41</v>
      </c>
      <c r="G43" s="2">
        <f>IF(Table1[[#This Row],[INVOICENO]]=AL42,G42,G42+1)</f>
        <v>7</v>
      </c>
      <c r="H43" s="15" t="s">
        <v>72</v>
      </c>
      <c r="I43" s="15">
        <f>IF(Table1[[#This Row],[INVOICENO]]=AL42,I42+1,1)</f>
        <v>14</v>
      </c>
      <c r="J43" t="s">
        <v>110</v>
      </c>
      <c r="K43">
        <v>80</v>
      </c>
      <c r="M43" s="5"/>
      <c r="X43" t="s">
        <v>192</v>
      </c>
      <c r="Y43" s="82">
        <v>0</v>
      </c>
      <c r="Z43">
        <v>0</v>
      </c>
      <c r="AB43">
        <v>11</v>
      </c>
      <c r="AD43" s="4"/>
      <c r="AF43" s="79">
        <f>Table1[[#This Row],[UNITPRICE]]</f>
        <v>0</v>
      </c>
      <c r="AG43" s="5" t="s">
        <v>89</v>
      </c>
      <c r="AH43" s="5"/>
      <c r="AI43" s="5"/>
      <c r="AL43" s="80" t="s">
        <v>262</v>
      </c>
      <c r="AM43" s="78">
        <v>45566</v>
      </c>
      <c r="AS43">
        <v>1</v>
      </c>
      <c r="AT43">
        <v>0</v>
      </c>
      <c r="AU43">
        <v>0</v>
      </c>
      <c r="AV43" s="77">
        <f t="shared" si="1"/>
        <v>0</v>
      </c>
      <c r="AX43" s="74">
        <f>Table1[[#This Row],[QUANTITY]]*Table1[[#This Row],[UNITPRICE]]-Table1[[#This Row],[CASHDISCOUNT]]</f>
        <v>0</v>
      </c>
      <c r="AY43" s="72"/>
      <c r="AZ43" s="3"/>
      <c r="BA43" s="3"/>
      <c r="BE43" s="3"/>
      <c r="BF43" s="80" t="s">
        <v>300</v>
      </c>
      <c r="BG43" s="7">
        <v>45566</v>
      </c>
      <c r="BI43" s="5"/>
      <c r="BJ43" s="7"/>
      <c r="BK43" s="3">
        <v>1000</v>
      </c>
      <c r="BL43" s="3"/>
      <c r="BM43" s="5"/>
      <c r="BN43" s="4"/>
      <c r="BO43" s="4"/>
      <c r="BP43" s="4"/>
      <c r="BQ43" s="4"/>
      <c r="BR43" s="16" t="s">
        <v>88</v>
      </c>
      <c r="BU43" s="4" t="s">
        <v>76</v>
      </c>
    </row>
    <row r="44" spans="1:73" x14ac:dyDescent="0.25">
      <c r="A44" s="13">
        <v>11</v>
      </c>
      <c r="B44" s="14">
        <v>999948555</v>
      </c>
      <c r="C44" s="3"/>
      <c r="D44" s="3" t="s">
        <v>71</v>
      </c>
      <c r="E44" s="3" t="s">
        <v>72</v>
      </c>
      <c r="F44" s="15">
        <v>42</v>
      </c>
      <c r="G44" s="2">
        <f>IF(Table1[[#This Row],[INVOICENO]]=AL43,G43,G43+1)</f>
        <v>7</v>
      </c>
      <c r="H44" s="15" t="s">
        <v>72</v>
      </c>
      <c r="I44" s="15">
        <f>IF(Table1[[#This Row],[INVOICENO]]=AL43,I43+1,1)</f>
        <v>15</v>
      </c>
      <c r="J44" t="s">
        <v>98</v>
      </c>
      <c r="K44">
        <v>120</v>
      </c>
      <c r="M44" s="5"/>
      <c r="X44" t="s">
        <v>180</v>
      </c>
      <c r="Y44" s="82">
        <v>0</v>
      </c>
      <c r="Z44">
        <v>0</v>
      </c>
      <c r="AB44">
        <v>11</v>
      </c>
      <c r="AD44" s="4"/>
      <c r="AF44" s="79">
        <f>Table1[[#This Row],[UNITPRICE]]</f>
        <v>0</v>
      </c>
      <c r="AG44" s="5" t="s">
        <v>89</v>
      </c>
      <c r="AH44" s="5"/>
      <c r="AI44" s="5"/>
      <c r="AL44" s="80" t="s">
        <v>262</v>
      </c>
      <c r="AM44" s="78">
        <v>45566</v>
      </c>
      <c r="AS44">
        <v>1</v>
      </c>
      <c r="AT44">
        <v>0</v>
      </c>
      <c r="AU44">
        <v>0</v>
      </c>
      <c r="AV44" s="77">
        <f t="shared" si="1"/>
        <v>0</v>
      </c>
      <c r="AX44" s="74">
        <f>Table1[[#This Row],[QUANTITY]]*Table1[[#This Row],[UNITPRICE]]-Table1[[#This Row],[CASHDISCOUNT]]</f>
        <v>0</v>
      </c>
      <c r="AY44" s="72"/>
      <c r="AZ44" s="3"/>
      <c r="BA44" s="3"/>
      <c r="BE44" s="3"/>
      <c r="BF44" s="80" t="s">
        <v>300</v>
      </c>
      <c r="BG44" s="7">
        <v>45566</v>
      </c>
      <c r="BI44" s="5"/>
      <c r="BJ44" s="7"/>
      <c r="BK44" s="3">
        <v>1000</v>
      </c>
      <c r="BL44" s="3"/>
      <c r="BM44" s="5"/>
      <c r="BN44" s="4"/>
      <c r="BO44" s="4"/>
      <c r="BP44" s="4"/>
      <c r="BQ44" s="4"/>
      <c r="BR44" s="16" t="s">
        <v>88</v>
      </c>
      <c r="BU44" s="4" t="s">
        <v>76</v>
      </c>
    </row>
    <row r="45" spans="1:73" x14ac:dyDescent="0.25">
      <c r="A45" s="13">
        <v>11</v>
      </c>
      <c r="B45" s="14">
        <v>999948555</v>
      </c>
      <c r="C45" s="3"/>
      <c r="D45" s="3" t="s">
        <v>71</v>
      </c>
      <c r="E45" s="3" t="s">
        <v>72</v>
      </c>
      <c r="F45" s="15">
        <v>43</v>
      </c>
      <c r="G45" s="2">
        <f>IF(Table1[[#This Row],[INVOICENO]]=AL44,G44,G44+1)</f>
        <v>8</v>
      </c>
      <c r="H45" s="15" t="s">
        <v>72</v>
      </c>
      <c r="I45" s="15">
        <f>IF(Table1[[#This Row],[INVOICENO]]=AL44,I44+1,1)</f>
        <v>1</v>
      </c>
      <c r="J45" t="s">
        <v>111</v>
      </c>
      <c r="K45">
        <v>7</v>
      </c>
      <c r="M45" s="5"/>
      <c r="X45" t="s">
        <v>193</v>
      </c>
      <c r="Y45" s="82">
        <v>34000</v>
      </c>
      <c r="Z45">
        <v>0</v>
      </c>
      <c r="AD45" s="4"/>
      <c r="AF45" s="79">
        <f>Table1[[#This Row],[UNITPRICE]]</f>
        <v>34000</v>
      </c>
      <c r="AG45" s="5" t="s">
        <v>89</v>
      </c>
      <c r="AH45" s="5"/>
      <c r="AI45" s="5"/>
      <c r="AL45" s="80" t="s">
        <v>263</v>
      </c>
      <c r="AM45" s="78">
        <v>45566</v>
      </c>
      <c r="AS45">
        <v>1</v>
      </c>
      <c r="AT45">
        <v>0</v>
      </c>
      <c r="AU45">
        <v>0</v>
      </c>
      <c r="AV45" s="77">
        <f t="shared" si="1"/>
        <v>0</v>
      </c>
      <c r="AX45" s="74">
        <f>Table1[[#This Row],[QUANTITY]]*Table1[[#This Row],[UNITPRICE]]-Table1[[#This Row],[CASHDISCOUNT]]</f>
        <v>238000</v>
      </c>
      <c r="AY45" s="72"/>
      <c r="AZ45" s="3"/>
      <c r="BA45" s="3"/>
      <c r="BE45" s="3"/>
      <c r="BF45" s="80" t="s">
        <v>307</v>
      </c>
      <c r="BG45" s="7">
        <v>45566</v>
      </c>
      <c r="BI45" s="5"/>
      <c r="BJ45" s="7"/>
      <c r="BK45" s="3">
        <v>1000</v>
      </c>
      <c r="BL45" s="3"/>
      <c r="BM45" s="5"/>
      <c r="BN45" s="4"/>
      <c r="BO45" s="4"/>
      <c r="BP45" s="4"/>
      <c r="BQ45" s="4"/>
      <c r="BR45" s="16" t="s">
        <v>88</v>
      </c>
      <c r="BU45" s="4" t="s">
        <v>76</v>
      </c>
    </row>
    <row r="46" spans="1:73" x14ac:dyDescent="0.25">
      <c r="A46" s="13">
        <v>11</v>
      </c>
      <c r="B46" s="14">
        <v>999948555</v>
      </c>
      <c r="C46" s="3"/>
      <c r="D46" s="3" t="s">
        <v>71</v>
      </c>
      <c r="E46" s="3" t="s">
        <v>72</v>
      </c>
      <c r="F46" s="15">
        <v>44</v>
      </c>
      <c r="G46" s="2">
        <f>IF(Table1[[#This Row],[INVOICENO]]=AL45,G45,G45+1)</f>
        <v>8</v>
      </c>
      <c r="H46" s="15" t="s">
        <v>72</v>
      </c>
      <c r="I46" s="15">
        <f>IF(Table1[[#This Row],[INVOICENO]]=AL45,I45+1,1)</f>
        <v>2</v>
      </c>
      <c r="J46" t="s">
        <v>94</v>
      </c>
      <c r="K46">
        <v>126</v>
      </c>
      <c r="M46" s="5"/>
      <c r="X46" t="s">
        <v>176</v>
      </c>
      <c r="Y46" s="82">
        <v>0</v>
      </c>
      <c r="Z46">
        <v>0</v>
      </c>
      <c r="AB46">
        <v>1</v>
      </c>
      <c r="AD46" s="4"/>
      <c r="AF46" s="79">
        <f>Table1[[#This Row],[UNITPRICE]]</f>
        <v>0</v>
      </c>
      <c r="AG46" s="5" t="s">
        <v>89</v>
      </c>
      <c r="AH46" s="5"/>
      <c r="AI46" s="5"/>
      <c r="AL46" s="80" t="s">
        <v>263</v>
      </c>
      <c r="AM46" s="78">
        <v>45566</v>
      </c>
      <c r="AS46">
        <v>1</v>
      </c>
      <c r="AT46">
        <v>0</v>
      </c>
      <c r="AU46">
        <v>0</v>
      </c>
      <c r="AV46" s="77">
        <f t="shared" si="1"/>
        <v>0</v>
      </c>
      <c r="AX46" s="74">
        <f>Table1[[#This Row],[QUANTITY]]*Table1[[#This Row],[UNITPRICE]]-Table1[[#This Row],[CASHDISCOUNT]]</f>
        <v>0</v>
      </c>
      <c r="AY46" s="72"/>
      <c r="AZ46" s="3"/>
      <c r="BA46" s="3"/>
      <c r="BE46" s="3"/>
      <c r="BF46" s="80" t="s">
        <v>300</v>
      </c>
      <c r="BG46" s="7">
        <v>45566</v>
      </c>
      <c r="BI46" s="5"/>
      <c r="BJ46" s="7"/>
      <c r="BK46" s="3">
        <v>1000</v>
      </c>
      <c r="BL46" s="3"/>
      <c r="BM46" s="5"/>
      <c r="BN46" s="4"/>
      <c r="BO46" s="4"/>
      <c r="BP46" s="4"/>
      <c r="BQ46" s="4"/>
      <c r="BR46" s="16" t="s">
        <v>88</v>
      </c>
      <c r="BU46" s="4" t="s">
        <v>76</v>
      </c>
    </row>
    <row r="47" spans="1:73" x14ac:dyDescent="0.25">
      <c r="A47" s="13">
        <v>11</v>
      </c>
      <c r="B47" s="14">
        <v>999948555</v>
      </c>
      <c r="C47" s="3"/>
      <c r="D47" s="3" t="s">
        <v>71</v>
      </c>
      <c r="E47" s="3" t="s">
        <v>72</v>
      </c>
      <c r="F47" s="15">
        <v>45</v>
      </c>
      <c r="G47" s="2">
        <f>IF(Table1[[#This Row],[INVOICENO]]=AL46,G46,G46+1)</f>
        <v>8</v>
      </c>
      <c r="H47" s="15" t="s">
        <v>72</v>
      </c>
      <c r="I47" s="15">
        <f>IF(Table1[[#This Row],[INVOICENO]]=AL46,I46+1,1)</f>
        <v>3</v>
      </c>
      <c r="J47" t="s">
        <v>95</v>
      </c>
      <c r="K47">
        <v>1050</v>
      </c>
      <c r="M47" s="5"/>
      <c r="X47" t="s">
        <v>177</v>
      </c>
      <c r="Y47" s="82">
        <v>0</v>
      </c>
      <c r="Z47">
        <v>0</v>
      </c>
      <c r="AB47">
        <v>1</v>
      </c>
      <c r="AD47" s="4"/>
      <c r="AF47" s="79">
        <f>Table1[[#This Row],[UNITPRICE]]</f>
        <v>0</v>
      </c>
      <c r="AG47" s="5" t="s">
        <v>89</v>
      </c>
      <c r="AH47" s="5"/>
      <c r="AI47" s="5"/>
      <c r="AL47" s="80" t="s">
        <v>263</v>
      </c>
      <c r="AM47" s="78">
        <v>45566</v>
      </c>
      <c r="AS47">
        <v>1</v>
      </c>
      <c r="AT47">
        <v>0</v>
      </c>
      <c r="AU47">
        <v>0</v>
      </c>
      <c r="AV47" s="77">
        <f t="shared" si="1"/>
        <v>0</v>
      </c>
      <c r="AX47" s="74">
        <f>Table1[[#This Row],[QUANTITY]]*Table1[[#This Row],[UNITPRICE]]-Table1[[#This Row],[CASHDISCOUNT]]</f>
        <v>0</v>
      </c>
      <c r="AY47" s="72"/>
      <c r="AZ47" s="3"/>
      <c r="BA47" s="3"/>
      <c r="BE47" s="3"/>
      <c r="BF47" s="80" t="s">
        <v>300</v>
      </c>
      <c r="BG47" s="7">
        <v>45566</v>
      </c>
      <c r="BI47" s="5"/>
      <c r="BJ47" s="7"/>
      <c r="BK47" s="3">
        <v>1000</v>
      </c>
      <c r="BL47" s="3"/>
      <c r="BM47" s="5"/>
      <c r="BN47" s="4"/>
      <c r="BO47" s="4"/>
      <c r="BP47" s="4"/>
      <c r="BQ47" s="4"/>
      <c r="BR47" s="16" t="s">
        <v>88</v>
      </c>
      <c r="BU47" s="4" t="s">
        <v>76</v>
      </c>
    </row>
    <row r="48" spans="1:73" x14ac:dyDescent="0.25">
      <c r="A48" s="13">
        <v>11</v>
      </c>
      <c r="B48" s="14">
        <v>999948555</v>
      </c>
      <c r="C48" s="3"/>
      <c r="D48" s="3" t="s">
        <v>71</v>
      </c>
      <c r="E48" s="3" t="s">
        <v>72</v>
      </c>
      <c r="F48" s="15">
        <v>46</v>
      </c>
      <c r="G48" s="2">
        <f>IF(Table1[[#This Row],[INVOICENO]]=AL47,G47,G47+1)</f>
        <v>8</v>
      </c>
      <c r="H48" s="15" t="s">
        <v>72</v>
      </c>
      <c r="I48" s="15">
        <f>IF(Table1[[#This Row],[INVOICENO]]=AL47,I47+1,1)</f>
        <v>4</v>
      </c>
      <c r="J48" t="s">
        <v>96</v>
      </c>
      <c r="K48">
        <v>840</v>
      </c>
      <c r="M48" s="5"/>
      <c r="X48" t="s">
        <v>178</v>
      </c>
      <c r="Y48" s="82">
        <v>0</v>
      </c>
      <c r="Z48">
        <v>0</v>
      </c>
      <c r="AB48">
        <v>1</v>
      </c>
      <c r="AD48" s="4"/>
      <c r="AF48" s="79">
        <f>Table1[[#This Row],[UNITPRICE]]</f>
        <v>0</v>
      </c>
      <c r="AG48" s="5" t="s">
        <v>89</v>
      </c>
      <c r="AH48" s="5"/>
      <c r="AI48" s="5"/>
      <c r="AL48" s="80" t="s">
        <v>263</v>
      </c>
      <c r="AM48" s="78">
        <v>45566</v>
      </c>
      <c r="AS48">
        <v>1</v>
      </c>
      <c r="AT48">
        <v>0</v>
      </c>
      <c r="AU48">
        <v>0</v>
      </c>
      <c r="AV48" s="77">
        <f t="shared" si="1"/>
        <v>0</v>
      </c>
      <c r="AX48" s="74">
        <f>Table1[[#This Row],[QUANTITY]]*Table1[[#This Row],[UNITPRICE]]-Table1[[#This Row],[CASHDISCOUNT]]</f>
        <v>0</v>
      </c>
      <c r="AY48" s="72"/>
      <c r="AZ48" s="3"/>
      <c r="BA48" s="3"/>
      <c r="BE48" s="3"/>
      <c r="BF48" s="80" t="s">
        <v>300</v>
      </c>
      <c r="BG48" s="7">
        <v>45566</v>
      </c>
      <c r="BI48" s="5"/>
      <c r="BJ48" s="7"/>
      <c r="BK48" s="3">
        <v>1000</v>
      </c>
      <c r="BL48" s="3"/>
      <c r="BM48" s="5"/>
      <c r="BN48" s="4"/>
      <c r="BO48" s="4"/>
      <c r="BP48" s="4"/>
      <c r="BQ48" s="4"/>
      <c r="BR48" s="16" t="s">
        <v>88</v>
      </c>
      <c r="BU48" s="4" t="s">
        <v>76</v>
      </c>
    </row>
    <row r="49" spans="1:73" x14ac:dyDescent="0.25">
      <c r="A49" s="13">
        <v>11</v>
      </c>
      <c r="B49" s="14">
        <v>999948555</v>
      </c>
      <c r="C49" s="3"/>
      <c r="D49" s="3" t="s">
        <v>71</v>
      </c>
      <c r="E49" s="3" t="s">
        <v>72</v>
      </c>
      <c r="F49" s="15">
        <v>47</v>
      </c>
      <c r="G49" s="2">
        <f>IF(Table1[[#This Row],[INVOICENO]]=AL48,G48,G48+1)</f>
        <v>8</v>
      </c>
      <c r="H49" s="15" t="s">
        <v>72</v>
      </c>
      <c r="I49" s="15">
        <f>IF(Table1[[#This Row],[INVOICENO]]=AL48,I48+1,1)</f>
        <v>5</v>
      </c>
      <c r="J49" t="s">
        <v>112</v>
      </c>
      <c r="K49">
        <v>280</v>
      </c>
      <c r="M49" s="5"/>
      <c r="X49" t="s">
        <v>194</v>
      </c>
      <c r="Y49" s="82">
        <v>0</v>
      </c>
      <c r="Z49">
        <v>0</v>
      </c>
      <c r="AB49">
        <v>1</v>
      </c>
      <c r="AD49" s="4"/>
      <c r="AF49" s="79">
        <f>Table1[[#This Row],[UNITPRICE]]</f>
        <v>0</v>
      </c>
      <c r="AG49" s="5" t="s">
        <v>89</v>
      </c>
      <c r="AH49" s="5"/>
      <c r="AI49" s="5"/>
      <c r="AL49" s="80" t="s">
        <v>263</v>
      </c>
      <c r="AM49" s="78">
        <v>45566</v>
      </c>
      <c r="AS49">
        <v>1</v>
      </c>
      <c r="AT49">
        <v>0</v>
      </c>
      <c r="AU49">
        <v>0</v>
      </c>
      <c r="AV49" s="77">
        <f t="shared" si="1"/>
        <v>0</v>
      </c>
      <c r="AX49" s="74">
        <f>Table1[[#This Row],[QUANTITY]]*Table1[[#This Row],[UNITPRICE]]-Table1[[#This Row],[CASHDISCOUNT]]</f>
        <v>0</v>
      </c>
      <c r="AY49" s="72"/>
      <c r="AZ49" s="3"/>
      <c r="BA49" s="3"/>
      <c r="BE49" s="3"/>
      <c r="BF49" s="80" t="s">
        <v>300</v>
      </c>
      <c r="BG49" s="7">
        <v>45566</v>
      </c>
      <c r="BI49" s="5"/>
      <c r="BJ49" s="7"/>
      <c r="BK49" s="3">
        <v>1000</v>
      </c>
      <c r="BL49" s="3"/>
      <c r="BM49" s="5"/>
      <c r="BN49" s="4"/>
      <c r="BO49" s="4"/>
      <c r="BP49" s="4"/>
      <c r="BQ49" s="4"/>
      <c r="BR49" s="16" t="s">
        <v>88</v>
      </c>
      <c r="BU49" s="4" t="s">
        <v>76</v>
      </c>
    </row>
    <row r="50" spans="1:73" x14ac:dyDescent="0.25">
      <c r="A50" s="13">
        <v>11</v>
      </c>
      <c r="B50" s="14">
        <v>999948555</v>
      </c>
      <c r="C50" s="3"/>
      <c r="D50" s="3" t="s">
        <v>71</v>
      </c>
      <c r="E50" s="3" t="s">
        <v>72</v>
      </c>
      <c r="F50" s="15">
        <v>48</v>
      </c>
      <c r="G50" s="2">
        <f>IF(Table1[[#This Row],[INVOICENO]]=AL49,G49,G49+1)</f>
        <v>9</v>
      </c>
      <c r="H50" s="15" t="s">
        <v>72</v>
      </c>
      <c r="I50" s="15">
        <f>IF(Table1[[#This Row],[INVOICENO]]=AL49,I49+1,1)</f>
        <v>1</v>
      </c>
      <c r="J50" t="s">
        <v>113</v>
      </c>
      <c r="K50">
        <v>8</v>
      </c>
      <c r="M50" s="5"/>
      <c r="X50" t="s">
        <v>195</v>
      </c>
      <c r="Y50" s="82">
        <v>21000</v>
      </c>
      <c r="Z50">
        <v>0</v>
      </c>
      <c r="AD50" s="4"/>
      <c r="AF50" s="79">
        <f>Table1[[#This Row],[UNITPRICE]]</f>
        <v>21000</v>
      </c>
      <c r="AG50" s="5" t="s">
        <v>89</v>
      </c>
      <c r="AH50" s="5"/>
      <c r="AI50" s="5"/>
      <c r="AL50" s="80" t="s">
        <v>264</v>
      </c>
      <c r="AM50" s="78">
        <v>45566</v>
      </c>
      <c r="AS50">
        <v>1</v>
      </c>
      <c r="AT50">
        <v>0</v>
      </c>
      <c r="AU50">
        <v>0</v>
      </c>
      <c r="AV50" s="77">
        <f t="shared" si="1"/>
        <v>0</v>
      </c>
      <c r="AX50" s="74">
        <f>Table1[[#This Row],[QUANTITY]]*Table1[[#This Row],[UNITPRICE]]-Table1[[#This Row],[CASHDISCOUNT]]</f>
        <v>168000</v>
      </c>
      <c r="AY50" s="72"/>
      <c r="AZ50" s="3"/>
      <c r="BA50" s="3"/>
      <c r="BE50" s="3"/>
      <c r="BF50" s="80" t="s">
        <v>308</v>
      </c>
      <c r="BG50" s="7">
        <v>45566</v>
      </c>
      <c r="BI50" s="5"/>
      <c r="BJ50" s="7"/>
      <c r="BK50" s="3">
        <v>1000</v>
      </c>
      <c r="BL50" s="3"/>
      <c r="BM50" s="5"/>
      <c r="BN50" s="4"/>
      <c r="BO50" s="4"/>
      <c r="BP50" s="4"/>
      <c r="BQ50" s="4"/>
      <c r="BR50" s="16" t="s">
        <v>88</v>
      </c>
      <c r="BU50" s="4" t="s">
        <v>76</v>
      </c>
    </row>
    <row r="51" spans="1:73" x14ac:dyDescent="0.25">
      <c r="A51" s="13">
        <v>11</v>
      </c>
      <c r="B51" s="14">
        <v>999948555</v>
      </c>
      <c r="C51" s="3"/>
      <c r="D51" s="3" t="s">
        <v>71</v>
      </c>
      <c r="E51" s="3" t="s">
        <v>72</v>
      </c>
      <c r="F51" s="15">
        <v>49</v>
      </c>
      <c r="G51" s="2">
        <f>IF(Table1[[#This Row],[INVOICENO]]=AL50,G50,G50+1)</f>
        <v>9</v>
      </c>
      <c r="H51" s="15" t="s">
        <v>72</v>
      </c>
      <c r="I51" s="15">
        <f>IF(Table1[[#This Row],[INVOICENO]]=AL50,I50+1,1)</f>
        <v>2</v>
      </c>
      <c r="J51" t="s">
        <v>95</v>
      </c>
      <c r="K51">
        <v>1200</v>
      </c>
      <c r="M51" s="5"/>
      <c r="X51" t="s">
        <v>177</v>
      </c>
      <c r="Y51" s="82">
        <v>0</v>
      </c>
      <c r="Z51">
        <v>0</v>
      </c>
      <c r="AB51">
        <v>1</v>
      </c>
      <c r="AD51" s="4"/>
      <c r="AF51" s="79">
        <f>Table1[[#This Row],[UNITPRICE]]</f>
        <v>0</v>
      </c>
      <c r="AG51" s="5" t="s">
        <v>89</v>
      </c>
      <c r="AH51" s="5"/>
      <c r="AI51" s="5"/>
      <c r="AL51" s="80" t="s">
        <v>264</v>
      </c>
      <c r="AM51" s="78">
        <v>45566</v>
      </c>
      <c r="AS51">
        <v>1</v>
      </c>
      <c r="AT51">
        <v>0</v>
      </c>
      <c r="AU51">
        <v>0</v>
      </c>
      <c r="AV51" s="77">
        <f t="shared" si="1"/>
        <v>0</v>
      </c>
      <c r="AX51" s="74">
        <f>Table1[[#This Row],[QUANTITY]]*Table1[[#This Row],[UNITPRICE]]-Table1[[#This Row],[CASHDISCOUNT]]</f>
        <v>0</v>
      </c>
      <c r="AY51" s="72"/>
      <c r="AZ51" s="3"/>
      <c r="BA51" s="3"/>
      <c r="BE51" s="3"/>
      <c r="BF51" s="80" t="s">
        <v>300</v>
      </c>
      <c r="BG51" s="7">
        <v>45566</v>
      </c>
      <c r="BI51" s="5"/>
      <c r="BJ51" s="7"/>
      <c r="BK51" s="3">
        <v>1000</v>
      </c>
      <c r="BL51" s="3"/>
      <c r="BM51" s="5"/>
      <c r="BN51" s="4"/>
      <c r="BO51" s="4"/>
      <c r="BP51" s="4"/>
      <c r="BQ51" s="4"/>
      <c r="BR51" s="16" t="s">
        <v>88</v>
      </c>
      <c r="BU51" s="4" t="s">
        <v>76</v>
      </c>
    </row>
    <row r="52" spans="1:73" x14ac:dyDescent="0.25">
      <c r="A52" s="13">
        <v>11</v>
      </c>
      <c r="B52" s="14">
        <v>999948555</v>
      </c>
      <c r="C52" s="3"/>
      <c r="D52" s="3" t="s">
        <v>71</v>
      </c>
      <c r="E52" s="3" t="s">
        <v>72</v>
      </c>
      <c r="F52" s="15">
        <v>50</v>
      </c>
      <c r="G52" s="2">
        <f>IF(Table1[[#This Row],[INVOICENO]]=AL51,G51,G51+1)</f>
        <v>9</v>
      </c>
      <c r="H52" s="15" t="s">
        <v>72</v>
      </c>
      <c r="I52" s="15">
        <f>IF(Table1[[#This Row],[INVOICENO]]=AL51,I51+1,1)</f>
        <v>3</v>
      </c>
      <c r="J52" t="s">
        <v>96</v>
      </c>
      <c r="K52">
        <v>960</v>
      </c>
      <c r="M52" s="5"/>
      <c r="X52" t="s">
        <v>178</v>
      </c>
      <c r="Y52" s="82">
        <v>0</v>
      </c>
      <c r="Z52">
        <v>0</v>
      </c>
      <c r="AB52">
        <v>1</v>
      </c>
      <c r="AD52" s="4"/>
      <c r="AF52" s="79">
        <f>Table1[[#This Row],[UNITPRICE]]</f>
        <v>0</v>
      </c>
      <c r="AG52" s="5" t="s">
        <v>89</v>
      </c>
      <c r="AH52" s="5"/>
      <c r="AI52" s="5"/>
      <c r="AL52" s="80" t="s">
        <v>264</v>
      </c>
      <c r="AM52" s="78">
        <v>45566</v>
      </c>
      <c r="AS52">
        <v>1</v>
      </c>
      <c r="AT52">
        <v>0</v>
      </c>
      <c r="AU52">
        <v>0</v>
      </c>
      <c r="AV52" s="77">
        <f t="shared" si="1"/>
        <v>0</v>
      </c>
      <c r="AX52" s="74">
        <f>Table1[[#This Row],[QUANTITY]]*Table1[[#This Row],[UNITPRICE]]-Table1[[#This Row],[CASHDISCOUNT]]</f>
        <v>0</v>
      </c>
      <c r="AY52" s="72"/>
      <c r="AZ52" s="3"/>
      <c r="BA52" s="3"/>
      <c r="BE52" s="3"/>
      <c r="BF52" s="80" t="s">
        <v>300</v>
      </c>
      <c r="BG52" s="7">
        <v>45566</v>
      </c>
      <c r="BI52" s="5"/>
      <c r="BJ52" s="7"/>
      <c r="BK52" s="3">
        <v>1000</v>
      </c>
      <c r="BL52" s="3"/>
      <c r="BM52" s="5"/>
      <c r="BN52" s="4"/>
      <c r="BO52" s="4"/>
      <c r="BP52" s="4"/>
      <c r="BQ52" s="4"/>
      <c r="BR52" s="16" t="s">
        <v>88</v>
      </c>
      <c r="BU52" s="4" t="s">
        <v>76</v>
      </c>
    </row>
    <row r="53" spans="1:73" x14ac:dyDescent="0.25">
      <c r="A53" s="13">
        <v>11</v>
      </c>
      <c r="B53" s="14">
        <v>999948555</v>
      </c>
      <c r="C53" s="3"/>
      <c r="D53" s="3" t="s">
        <v>71</v>
      </c>
      <c r="E53" s="3" t="s">
        <v>72</v>
      </c>
      <c r="F53" s="15">
        <v>51</v>
      </c>
      <c r="G53" s="2">
        <f>IF(Table1[[#This Row],[INVOICENO]]=AL52,G52,G52+1)</f>
        <v>9</v>
      </c>
      <c r="H53" s="15" t="s">
        <v>72</v>
      </c>
      <c r="I53" s="15">
        <f>IF(Table1[[#This Row],[INVOICENO]]=AL52,I52+1,1)</f>
        <v>4</v>
      </c>
      <c r="J53" t="s">
        <v>114</v>
      </c>
      <c r="K53">
        <v>240</v>
      </c>
      <c r="M53" s="5"/>
      <c r="X53" t="s">
        <v>196</v>
      </c>
      <c r="Y53" s="82">
        <v>0</v>
      </c>
      <c r="Z53">
        <v>0</v>
      </c>
      <c r="AB53">
        <v>1</v>
      </c>
      <c r="AD53" s="4"/>
      <c r="AF53" s="79">
        <f>Table1[[#This Row],[UNITPRICE]]</f>
        <v>0</v>
      </c>
      <c r="AG53" s="5" t="s">
        <v>89</v>
      </c>
      <c r="AH53" s="5"/>
      <c r="AI53" s="5"/>
      <c r="AL53" s="80" t="s">
        <v>264</v>
      </c>
      <c r="AM53" s="78">
        <v>45566</v>
      </c>
      <c r="AS53">
        <v>1</v>
      </c>
      <c r="AT53">
        <v>0</v>
      </c>
      <c r="AU53">
        <v>0</v>
      </c>
      <c r="AV53" s="77">
        <f t="shared" si="1"/>
        <v>0</v>
      </c>
      <c r="AX53" s="74">
        <f>Table1[[#This Row],[QUANTITY]]*Table1[[#This Row],[UNITPRICE]]-Table1[[#This Row],[CASHDISCOUNT]]</f>
        <v>0</v>
      </c>
      <c r="AY53" s="72"/>
      <c r="AZ53" s="3"/>
      <c r="BA53" s="3"/>
      <c r="BE53" s="3"/>
      <c r="BF53" s="80" t="s">
        <v>300</v>
      </c>
      <c r="BG53" s="7">
        <v>45566</v>
      </c>
      <c r="BI53" s="5"/>
      <c r="BJ53" s="7"/>
      <c r="BK53" s="3">
        <v>1000</v>
      </c>
      <c r="BL53" s="3"/>
      <c r="BM53" s="5"/>
      <c r="BN53" s="4"/>
      <c r="BO53" s="4"/>
      <c r="BP53" s="4"/>
      <c r="BQ53" s="4"/>
      <c r="BR53" s="16" t="s">
        <v>88</v>
      </c>
      <c r="BU53" s="4" t="s">
        <v>76</v>
      </c>
    </row>
    <row r="54" spans="1:73" x14ac:dyDescent="0.25">
      <c r="A54" s="13">
        <v>11</v>
      </c>
      <c r="B54" s="14">
        <v>999948555</v>
      </c>
      <c r="C54" s="3"/>
      <c r="D54" s="3" t="s">
        <v>71</v>
      </c>
      <c r="E54" s="3" t="s">
        <v>72</v>
      </c>
      <c r="F54" s="15">
        <v>52</v>
      </c>
      <c r="G54" s="2">
        <f>IF(Table1[[#This Row],[INVOICENO]]=AL53,G53,G53+1)</f>
        <v>10</v>
      </c>
      <c r="H54" s="15" t="s">
        <v>72</v>
      </c>
      <c r="I54" s="15">
        <f>IF(Table1[[#This Row],[INVOICENO]]=AL53,I53+1,1)</f>
        <v>1</v>
      </c>
      <c r="J54" t="s">
        <v>104</v>
      </c>
      <c r="K54">
        <v>2</v>
      </c>
      <c r="M54" s="5"/>
      <c r="X54" t="s">
        <v>186</v>
      </c>
      <c r="Y54" s="82">
        <v>48000</v>
      </c>
      <c r="Z54">
        <v>0</v>
      </c>
      <c r="AD54" s="4"/>
      <c r="AF54" s="79">
        <f>Table1[[#This Row],[UNITPRICE]]</f>
        <v>48000</v>
      </c>
      <c r="AG54" s="5" t="s">
        <v>89</v>
      </c>
      <c r="AH54" s="5"/>
      <c r="AI54" s="5"/>
      <c r="AL54" s="80" t="s">
        <v>265</v>
      </c>
      <c r="AM54" s="78">
        <v>45566</v>
      </c>
      <c r="AS54">
        <v>1</v>
      </c>
      <c r="AT54">
        <v>0</v>
      </c>
      <c r="AU54">
        <v>0</v>
      </c>
      <c r="AV54" s="77">
        <f t="shared" si="1"/>
        <v>0</v>
      </c>
      <c r="AX54" s="74">
        <f>Table1[[#This Row],[QUANTITY]]*Table1[[#This Row],[UNITPRICE]]-Table1[[#This Row],[CASHDISCOUNT]]</f>
        <v>96000</v>
      </c>
      <c r="AY54" s="72"/>
      <c r="AZ54" s="3"/>
      <c r="BA54" s="3"/>
      <c r="BE54" s="3"/>
      <c r="BF54" s="80" t="s">
        <v>303</v>
      </c>
      <c r="BG54" s="7">
        <v>45566</v>
      </c>
      <c r="BI54" s="5"/>
      <c r="BJ54" s="7"/>
      <c r="BK54" s="3">
        <v>1000</v>
      </c>
      <c r="BL54" s="3"/>
      <c r="BM54" s="5"/>
      <c r="BN54" s="4"/>
      <c r="BO54" s="4"/>
      <c r="BP54" s="4"/>
      <c r="BQ54" s="4"/>
      <c r="BR54" s="16" t="s">
        <v>88</v>
      </c>
      <c r="BU54" s="4" t="s">
        <v>76</v>
      </c>
    </row>
    <row r="55" spans="1:73" x14ac:dyDescent="0.25">
      <c r="A55" s="13">
        <v>11</v>
      </c>
      <c r="B55" s="14">
        <v>999948555</v>
      </c>
      <c r="C55" s="3"/>
      <c r="D55" s="3" t="s">
        <v>71</v>
      </c>
      <c r="E55" s="3" t="s">
        <v>72</v>
      </c>
      <c r="F55" s="15">
        <v>53</v>
      </c>
      <c r="G55" s="2">
        <f>IF(Table1[[#This Row],[INVOICENO]]=AL54,G54,G54+1)</f>
        <v>10</v>
      </c>
      <c r="H55" s="15" t="s">
        <v>72</v>
      </c>
      <c r="I55" s="15">
        <f>IF(Table1[[#This Row],[INVOICENO]]=AL54,I54+1,1)</f>
        <v>2</v>
      </c>
      <c r="J55" t="s">
        <v>115</v>
      </c>
      <c r="K55">
        <v>6</v>
      </c>
      <c r="M55" s="5"/>
      <c r="X55" t="s">
        <v>197</v>
      </c>
      <c r="Y55" s="82">
        <v>49000</v>
      </c>
      <c r="Z55">
        <v>0</v>
      </c>
      <c r="AD55" s="4"/>
      <c r="AF55" s="79">
        <f>Table1[[#This Row],[UNITPRICE]]</f>
        <v>49000</v>
      </c>
      <c r="AG55" s="5" t="s">
        <v>89</v>
      </c>
      <c r="AH55" s="5"/>
      <c r="AI55" s="5"/>
      <c r="AL55" s="80" t="s">
        <v>265</v>
      </c>
      <c r="AM55" s="78">
        <v>45566</v>
      </c>
      <c r="AS55">
        <v>1</v>
      </c>
      <c r="AT55">
        <v>0</v>
      </c>
      <c r="AU55">
        <v>0</v>
      </c>
      <c r="AV55" s="77">
        <f t="shared" si="1"/>
        <v>0</v>
      </c>
      <c r="AX55" s="74">
        <f>Table1[[#This Row],[QUANTITY]]*Table1[[#This Row],[UNITPRICE]]-Table1[[#This Row],[CASHDISCOUNT]]</f>
        <v>294000</v>
      </c>
      <c r="AY55" s="72"/>
      <c r="AZ55" s="3"/>
      <c r="BA55" s="3"/>
      <c r="BE55" s="3"/>
      <c r="BF55" s="80" t="s">
        <v>309</v>
      </c>
      <c r="BG55" s="7">
        <v>45566</v>
      </c>
      <c r="BI55" s="5"/>
      <c r="BJ55" s="7"/>
      <c r="BK55" s="3">
        <v>1000</v>
      </c>
      <c r="BL55" s="3"/>
      <c r="BM55" s="5"/>
      <c r="BN55" s="4"/>
      <c r="BO55" s="4"/>
      <c r="BP55" s="4"/>
      <c r="BQ55" s="4"/>
      <c r="BR55" s="16" t="s">
        <v>88</v>
      </c>
      <c r="BU55" s="4" t="s">
        <v>76</v>
      </c>
    </row>
    <row r="56" spans="1:73" x14ac:dyDescent="0.25">
      <c r="A56" s="13">
        <v>11</v>
      </c>
      <c r="B56" s="14">
        <v>999948555</v>
      </c>
      <c r="C56" s="3"/>
      <c r="D56" s="3" t="s">
        <v>71</v>
      </c>
      <c r="E56" s="3" t="s">
        <v>72</v>
      </c>
      <c r="F56" s="15">
        <v>54</v>
      </c>
      <c r="G56" s="2">
        <f>IF(Table1[[#This Row],[INVOICENO]]=AL55,G55,G55+1)</f>
        <v>10</v>
      </c>
      <c r="H56" s="15" t="s">
        <v>72</v>
      </c>
      <c r="I56" s="15">
        <f>IF(Table1[[#This Row],[INVOICENO]]=AL55,I55+1,1)</f>
        <v>3</v>
      </c>
      <c r="J56" t="s">
        <v>93</v>
      </c>
      <c r="K56">
        <v>5</v>
      </c>
      <c r="M56" s="5"/>
      <c r="X56" t="s">
        <v>175</v>
      </c>
      <c r="Y56" s="82">
        <v>12000</v>
      </c>
      <c r="Z56">
        <v>0</v>
      </c>
      <c r="AD56" s="4"/>
      <c r="AF56" s="79">
        <f>Table1[[#This Row],[UNITPRICE]]</f>
        <v>12000</v>
      </c>
      <c r="AG56" s="5" t="s">
        <v>89</v>
      </c>
      <c r="AH56" s="5"/>
      <c r="AI56" s="5"/>
      <c r="AL56" s="80" t="s">
        <v>265</v>
      </c>
      <c r="AM56" s="78">
        <v>45566</v>
      </c>
      <c r="AS56">
        <v>1</v>
      </c>
      <c r="AT56">
        <v>0</v>
      </c>
      <c r="AU56">
        <v>0</v>
      </c>
      <c r="AV56" s="77">
        <f t="shared" si="1"/>
        <v>0</v>
      </c>
      <c r="AX56" s="74">
        <f>Table1[[#This Row],[QUANTITY]]*Table1[[#This Row],[UNITPRICE]]-Table1[[#This Row],[CASHDISCOUNT]]</f>
        <v>60000</v>
      </c>
      <c r="AY56" s="72"/>
      <c r="AZ56" s="3"/>
      <c r="BA56" s="3"/>
      <c r="BE56" s="3"/>
      <c r="BF56" s="80" t="s">
        <v>299</v>
      </c>
      <c r="BG56" s="7">
        <v>45566</v>
      </c>
      <c r="BI56" s="5"/>
      <c r="BJ56" s="7"/>
      <c r="BK56" s="3">
        <v>1000</v>
      </c>
      <c r="BL56" s="3"/>
      <c r="BM56" s="5"/>
      <c r="BN56" s="4"/>
      <c r="BO56" s="4"/>
      <c r="BP56" s="4"/>
      <c r="BQ56" s="4"/>
      <c r="BR56" s="16" t="s">
        <v>88</v>
      </c>
      <c r="BU56" s="4" t="s">
        <v>76</v>
      </c>
    </row>
    <row r="57" spans="1:73" x14ac:dyDescent="0.25">
      <c r="A57" s="13">
        <v>11</v>
      </c>
      <c r="B57" s="14">
        <v>999948555</v>
      </c>
      <c r="C57" s="3"/>
      <c r="D57" s="3" t="s">
        <v>71</v>
      </c>
      <c r="E57" s="3" t="s">
        <v>72</v>
      </c>
      <c r="F57" s="15">
        <v>55</v>
      </c>
      <c r="G57" s="2">
        <f>IF(Table1[[#This Row],[INVOICENO]]=AL56,G56,G56+1)</f>
        <v>10</v>
      </c>
      <c r="H57" s="15" t="s">
        <v>72</v>
      </c>
      <c r="I57" s="15">
        <f>IF(Table1[[#This Row],[INVOICENO]]=AL56,I56+1,1)</f>
        <v>4</v>
      </c>
      <c r="J57" t="s">
        <v>94</v>
      </c>
      <c r="K57">
        <v>100</v>
      </c>
      <c r="M57" s="5"/>
      <c r="X57" t="s">
        <v>176</v>
      </c>
      <c r="Y57" s="82">
        <v>0</v>
      </c>
      <c r="Z57">
        <v>0</v>
      </c>
      <c r="AB57">
        <v>3</v>
      </c>
      <c r="AD57" s="4"/>
      <c r="AF57" s="79">
        <f>Table1[[#This Row],[UNITPRICE]]</f>
        <v>0</v>
      </c>
      <c r="AG57" s="5" t="s">
        <v>89</v>
      </c>
      <c r="AH57" s="5"/>
      <c r="AI57" s="5"/>
      <c r="AL57" s="80" t="s">
        <v>265</v>
      </c>
      <c r="AM57" s="78">
        <v>45566</v>
      </c>
      <c r="AS57">
        <v>1</v>
      </c>
      <c r="AT57">
        <v>0</v>
      </c>
      <c r="AU57">
        <v>0</v>
      </c>
      <c r="AV57" s="77">
        <f t="shared" si="1"/>
        <v>0</v>
      </c>
      <c r="AX57" s="74">
        <f>Table1[[#This Row],[QUANTITY]]*Table1[[#This Row],[UNITPRICE]]-Table1[[#This Row],[CASHDISCOUNT]]</f>
        <v>0</v>
      </c>
      <c r="AY57" s="72"/>
      <c r="AZ57" s="3"/>
      <c r="BA57" s="3"/>
      <c r="BE57" s="3"/>
      <c r="BF57" s="80" t="s">
        <v>300</v>
      </c>
      <c r="BG57" s="7">
        <v>45566</v>
      </c>
      <c r="BI57" s="5"/>
      <c r="BJ57" s="7"/>
      <c r="BK57" s="3">
        <v>1000</v>
      </c>
      <c r="BL57" s="3"/>
      <c r="BM57" s="5"/>
      <c r="BN57" s="4"/>
      <c r="BO57" s="4"/>
      <c r="BP57" s="4"/>
      <c r="BQ57" s="4"/>
      <c r="BR57" s="16" t="s">
        <v>88</v>
      </c>
      <c r="BU57" s="4" t="s">
        <v>76</v>
      </c>
    </row>
    <row r="58" spans="1:73" x14ac:dyDescent="0.25">
      <c r="A58" s="13">
        <v>11</v>
      </c>
      <c r="B58" s="14">
        <v>999948555</v>
      </c>
      <c r="C58" s="3"/>
      <c r="D58" s="3" t="s">
        <v>71</v>
      </c>
      <c r="E58" s="3" t="s">
        <v>72</v>
      </c>
      <c r="F58" s="15">
        <v>56</v>
      </c>
      <c r="G58" s="2">
        <f>IF(Table1[[#This Row],[INVOICENO]]=AL57,G57,G57+1)</f>
        <v>10</v>
      </c>
      <c r="H58" s="15" t="s">
        <v>72</v>
      </c>
      <c r="I58" s="15">
        <f>IF(Table1[[#This Row],[INVOICENO]]=AL57,I57+1,1)</f>
        <v>5</v>
      </c>
      <c r="J58" t="s">
        <v>95</v>
      </c>
      <c r="K58">
        <v>1000</v>
      </c>
      <c r="M58" s="5"/>
      <c r="X58" t="s">
        <v>177</v>
      </c>
      <c r="Y58" s="82">
        <v>0</v>
      </c>
      <c r="Z58">
        <v>0</v>
      </c>
      <c r="AB58">
        <v>3</v>
      </c>
      <c r="AD58" s="4"/>
      <c r="AF58" s="79">
        <f>Table1[[#This Row],[UNITPRICE]]</f>
        <v>0</v>
      </c>
      <c r="AG58" s="5" t="s">
        <v>89</v>
      </c>
      <c r="AH58" s="5"/>
      <c r="AI58" s="5"/>
      <c r="AL58" s="80" t="s">
        <v>265</v>
      </c>
      <c r="AM58" s="78">
        <v>45566</v>
      </c>
      <c r="AS58">
        <v>1</v>
      </c>
      <c r="AT58">
        <v>0</v>
      </c>
      <c r="AU58">
        <v>0</v>
      </c>
      <c r="AV58" s="77">
        <f t="shared" si="1"/>
        <v>0</v>
      </c>
      <c r="AX58" s="74">
        <f>Table1[[#This Row],[QUANTITY]]*Table1[[#This Row],[UNITPRICE]]-Table1[[#This Row],[CASHDISCOUNT]]</f>
        <v>0</v>
      </c>
      <c r="AY58" s="72"/>
      <c r="AZ58" s="3"/>
      <c r="BA58" s="3"/>
      <c r="BE58" s="3"/>
      <c r="BF58" s="80" t="s">
        <v>300</v>
      </c>
      <c r="BG58" s="7">
        <v>45566</v>
      </c>
      <c r="BI58" s="5"/>
      <c r="BJ58" s="7"/>
      <c r="BK58" s="3">
        <v>1000</v>
      </c>
      <c r="BL58" s="3"/>
      <c r="BM58" s="5"/>
      <c r="BN58" s="4"/>
      <c r="BO58" s="4"/>
      <c r="BP58" s="4"/>
      <c r="BQ58" s="4"/>
      <c r="BR58" s="16" t="s">
        <v>88</v>
      </c>
      <c r="BU58" s="4" t="s">
        <v>76</v>
      </c>
    </row>
    <row r="59" spans="1:73" x14ac:dyDescent="0.25">
      <c r="A59" s="13">
        <v>11</v>
      </c>
      <c r="B59" s="14">
        <v>999948555</v>
      </c>
      <c r="C59" s="3"/>
      <c r="D59" s="3" t="s">
        <v>71</v>
      </c>
      <c r="E59" s="3" t="s">
        <v>72</v>
      </c>
      <c r="F59" s="15">
        <v>57</v>
      </c>
      <c r="G59" s="2">
        <f>IF(Table1[[#This Row],[INVOICENO]]=AL58,G58,G58+1)</f>
        <v>10</v>
      </c>
      <c r="H59" s="15" t="s">
        <v>72</v>
      </c>
      <c r="I59" s="15">
        <f>IF(Table1[[#This Row],[INVOICENO]]=AL58,I58+1,1)</f>
        <v>6</v>
      </c>
      <c r="J59" t="s">
        <v>96</v>
      </c>
      <c r="K59">
        <v>600</v>
      </c>
      <c r="M59" s="5"/>
      <c r="X59" t="s">
        <v>178</v>
      </c>
      <c r="Y59" s="82">
        <v>0</v>
      </c>
      <c r="Z59">
        <v>0</v>
      </c>
      <c r="AB59">
        <v>3</v>
      </c>
      <c r="AD59" s="4"/>
      <c r="AF59" s="79">
        <f>Table1[[#This Row],[UNITPRICE]]</f>
        <v>0</v>
      </c>
      <c r="AG59" s="5" t="s">
        <v>89</v>
      </c>
      <c r="AH59" s="5"/>
      <c r="AI59" s="5"/>
      <c r="AL59" s="80" t="s">
        <v>265</v>
      </c>
      <c r="AM59" s="78">
        <v>45566</v>
      </c>
      <c r="AS59">
        <v>1</v>
      </c>
      <c r="AT59">
        <v>0</v>
      </c>
      <c r="AU59">
        <v>0</v>
      </c>
      <c r="AV59" s="77">
        <f t="shared" si="1"/>
        <v>0</v>
      </c>
      <c r="AX59" s="74">
        <f>Table1[[#This Row],[QUANTITY]]*Table1[[#This Row],[UNITPRICE]]-Table1[[#This Row],[CASHDISCOUNT]]</f>
        <v>0</v>
      </c>
      <c r="AY59" s="72"/>
      <c r="AZ59" s="3"/>
      <c r="BA59" s="3"/>
      <c r="BE59" s="3"/>
      <c r="BF59" s="80" t="s">
        <v>300</v>
      </c>
      <c r="BG59" s="7">
        <v>45566</v>
      </c>
      <c r="BI59" s="5"/>
      <c r="BJ59" s="7"/>
      <c r="BK59" s="3">
        <v>1000</v>
      </c>
      <c r="BL59" s="3"/>
      <c r="BM59" s="5"/>
      <c r="BN59" s="4"/>
      <c r="BO59" s="4"/>
      <c r="BP59" s="4"/>
      <c r="BQ59" s="4"/>
      <c r="BR59" s="16" t="s">
        <v>88</v>
      </c>
      <c r="BU59" s="4" t="s">
        <v>76</v>
      </c>
    </row>
    <row r="60" spans="1:73" x14ac:dyDescent="0.25">
      <c r="A60" s="13">
        <v>11</v>
      </c>
      <c r="B60" s="14">
        <v>999948555</v>
      </c>
      <c r="C60" s="3"/>
      <c r="D60" s="3" t="s">
        <v>71</v>
      </c>
      <c r="E60" s="3" t="s">
        <v>72</v>
      </c>
      <c r="F60" s="15">
        <v>58</v>
      </c>
      <c r="G60" s="2">
        <f>IF(Table1[[#This Row],[INVOICENO]]=AL59,G59,G59+1)</f>
        <v>10</v>
      </c>
      <c r="H60" s="15" t="s">
        <v>72</v>
      </c>
      <c r="I60" s="15">
        <f>IF(Table1[[#This Row],[INVOICENO]]=AL59,I59+1,1)</f>
        <v>7</v>
      </c>
      <c r="J60" t="s">
        <v>115</v>
      </c>
      <c r="K60">
        <v>4</v>
      </c>
      <c r="M60" s="5"/>
      <c r="X60" t="s">
        <v>197</v>
      </c>
      <c r="Y60" s="82">
        <v>49000</v>
      </c>
      <c r="Z60">
        <v>0</v>
      </c>
      <c r="AD60" s="4"/>
      <c r="AF60" s="79">
        <f>Table1[[#This Row],[UNITPRICE]]</f>
        <v>49000</v>
      </c>
      <c r="AG60" s="5" t="s">
        <v>89</v>
      </c>
      <c r="AH60" s="5"/>
      <c r="AI60" s="5"/>
      <c r="AL60" s="80" t="s">
        <v>265</v>
      </c>
      <c r="AM60" s="78">
        <v>45566</v>
      </c>
      <c r="AS60">
        <v>1</v>
      </c>
      <c r="AT60">
        <v>0</v>
      </c>
      <c r="AU60">
        <v>0</v>
      </c>
      <c r="AV60" s="77">
        <f t="shared" si="1"/>
        <v>0</v>
      </c>
      <c r="AX60" s="74">
        <f>Table1[[#This Row],[QUANTITY]]*Table1[[#This Row],[UNITPRICE]]-Table1[[#This Row],[CASHDISCOUNT]]</f>
        <v>196000</v>
      </c>
      <c r="AY60" s="72"/>
      <c r="AZ60" s="3"/>
      <c r="BA60" s="3"/>
      <c r="BE60" s="3"/>
      <c r="BF60" s="80" t="s">
        <v>309</v>
      </c>
      <c r="BG60" s="7">
        <v>45566</v>
      </c>
      <c r="BI60" s="5"/>
      <c r="BJ60" s="7"/>
      <c r="BK60" s="3">
        <v>1000</v>
      </c>
      <c r="BL60" s="3"/>
      <c r="BM60" s="5"/>
      <c r="BN60" s="4"/>
      <c r="BO60" s="4"/>
      <c r="BP60" s="4"/>
      <c r="BQ60" s="4"/>
      <c r="BR60" s="16" t="s">
        <v>88</v>
      </c>
      <c r="BU60" s="4" t="s">
        <v>76</v>
      </c>
    </row>
    <row r="61" spans="1:73" x14ac:dyDescent="0.25">
      <c r="A61" s="13">
        <v>11</v>
      </c>
      <c r="B61" s="14">
        <v>999948555</v>
      </c>
      <c r="C61" s="3"/>
      <c r="D61" s="3" t="s">
        <v>71</v>
      </c>
      <c r="E61" s="3" t="s">
        <v>72</v>
      </c>
      <c r="F61" s="15">
        <v>59</v>
      </c>
      <c r="G61" s="2">
        <f>IF(Table1[[#This Row],[INVOICENO]]=AL60,G60,G60+1)</f>
        <v>10</v>
      </c>
      <c r="H61" s="15" t="s">
        <v>72</v>
      </c>
      <c r="I61" s="15">
        <f>IF(Table1[[#This Row],[INVOICENO]]=AL60,I60+1,1)</f>
        <v>8</v>
      </c>
      <c r="J61" t="s">
        <v>116</v>
      </c>
      <c r="K61">
        <v>4</v>
      </c>
      <c r="M61" s="5"/>
      <c r="X61" t="s">
        <v>198</v>
      </c>
      <c r="Y61" s="82">
        <v>50000</v>
      </c>
      <c r="Z61">
        <v>0</v>
      </c>
      <c r="AD61" s="4"/>
      <c r="AF61" s="79">
        <f>Table1[[#This Row],[UNITPRICE]]</f>
        <v>50000</v>
      </c>
      <c r="AG61" s="5" t="s">
        <v>89</v>
      </c>
      <c r="AH61" s="5"/>
      <c r="AI61" s="5"/>
      <c r="AL61" s="80" t="s">
        <v>265</v>
      </c>
      <c r="AM61" s="78">
        <v>45566</v>
      </c>
      <c r="AS61">
        <v>1</v>
      </c>
      <c r="AT61">
        <v>0</v>
      </c>
      <c r="AU61">
        <v>0</v>
      </c>
      <c r="AV61" s="77">
        <f t="shared" si="1"/>
        <v>0</v>
      </c>
      <c r="AX61" s="74">
        <f>Table1[[#This Row],[QUANTITY]]*Table1[[#This Row],[UNITPRICE]]-Table1[[#This Row],[CASHDISCOUNT]]</f>
        <v>200000</v>
      </c>
      <c r="AY61" s="72"/>
      <c r="AZ61" s="3"/>
      <c r="BA61" s="3"/>
      <c r="BE61" s="3"/>
      <c r="BF61" s="80" t="s">
        <v>310</v>
      </c>
      <c r="BG61" s="7">
        <v>45566</v>
      </c>
      <c r="BI61" s="5"/>
      <c r="BJ61" s="7"/>
      <c r="BK61" s="3">
        <v>1000</v>
      </c>
      <c r="BL61" s="3"/>
      <c r="BM61" s="5"/>
      <c r="BN61" s="4"/>
      <c r="BO61" s="4"/>
      <c r="BP61" s="4"/>
      <c r="BQ61" s="4"/>
      <c r="BR61" s="16" t="s">
        <v>88</v>
      </c>
      <c r="BU61" s="4" t="s">
        <v>76</v>
      </c>
    </row>
    <row r="62" spans="1:73" x14ac:dyDescent="0.25">
      <c r="A62" s="13">
        <v>11</v>
      </c>
      <c r="B62" s="14">
        <v>999948555</v>
      </c>
      <c r="C62" s="3"/>
      <c r="D62" s="3" t="s">
        <v>71</v>
      </c>
      <c r="E62" s="3" t="s">
        <v>72</v>
      </c>
      <c r="F62" s="15">
        <v>60</v>
      </c>
      <c r="G62" s="2">
        <f>IF(Table1[[#This Row],[INVOICENO]]=AL61,G61,G61+1)</f>
        <v>11</v>
      </c>
      <c r="H62" s="15" t="s">
        <v>72</v>
      </c>
      <c r="I62" s="15">
        <f>IF(Table1[[#This Row],[INVOICENO]]=AL61,I61+1,1)</f>
        <v>1</v>
      </c>
      <c r="J62" t="s">
        <v>117</v>
      </c>
      <c r="K62">
        <v>5</v>
      </c>
      <c r="M62" s="5"/>
      <c r="X62" t="s">
        <v>199</v>
      </c>
      <c r="Y62" s="82">
        <v>51000</v>
      </c>
      <c r="Z62">
        <v>0</v>
      </c>
      <c r="AD62" s="4"/>
      <c r="AF62" s="79">
        <f>Table1[[#This Row],[UNITPRICE]]</f>
        <v>51000</v>
      </c>
      <c r="AG62" s="5" t="s">
        <v>89</v>
      </c>
      <c r="AH62" s="5"/>
      <c r="AI62" s="5"/>
      <c r="AL62" s="80" t="s">
        <v>266</v>
      </c>
      <c r="AM62" s="78">
        <v>45566</v>
      </c>
      <c r="AS62">
        <v>1</v>
      </c>
      <c r="AT62">
        <v>0</v>
      </c>
      <c r="AU62">
        <v>0</v>
      </c>
      <c r="AV62" s="77">
        <f t="shared" si="1"/>
        <v>0</v>
      </c>
      <c r="AX62" s="74">
        <f>Table1[[#This Row],[QUANTITY]]*Table1[[#This Row],[UNITPRICE]]-Table1[[#This Row],[CASHDISCOUNT]]</f>
        <v>255000</v>
      </c>
      <c r="AY62" s="72"/>
      <c r="AZ62" s="3"/>
      <c r="BA62" s="3"/>
      <c r="BE62" s="3"/>
      <c r="BF62" s="80" t="s">
        <v>311</v>
      </c>
      <c r="BG62" s="7">
        <v>45566</v>
      </c>
      <c r="BI62" s="5"/>
      <c r="BJ62" s="7"/>
      <c r="BK62" s="3">
        <v>1000</v>
      </c>
      <c r="BL62" s="3"/>
      <c r="BM62" s="5"/>
      <c r="BN62" s="4"/>
      <c r="BO62" s="4"/>
      <c r="BP62" s="4"/>
      <c r="BQ62" s="4"/>
      <c r="BR62" s="16" t="s">
        <v>88</v>
      </c>
      <c r="BU62" s="4" t="s">
        <v>76</v>
      </c>
    </row>
    <row r="63" spans="1:73" x14ac:dyDescent="0.25">
      <c r="A63" s="13">
        <v>11</v>
      </c>
      <c r="B63" s="14">
        <v>999948555</v>
      </c>
      <c r="C63" s="3"/>
      <c r="D63" s="3" t="s">
        <v>71</v>
      </c>
      <c r="E63" s="3" t="s">
        <v>72</v>
      </c>
      <c r="F63" s="15">
        <v>61</v>
      </c>
      <c r="G63" s="2">
        <f>IF(Table1[[#This Row],[INVOICENO]]=AL62,G62,G62+1)</f>
        <v>12</v>
      </c>
      <c r="H63" s="15" t="s">
        <v>72</v>
      </c>
      <c r="I63" s="15">
        <f>IF(Table1[[#This Row],[INVOICENO]]=AL62,I62+1,1)</f>
        <v>1</v>
      </c>
      <c r="J63" t="s">
        <v>118</v>
      </c>
      <c r="K63">
        <v>6</v>
      </c>
      <c r="M63" s="5"/>
      <c r="X63" t="s">
        <v>200</v>
      </c>
      <c r="Y63" s="82">
        <v>19000</v>
      </c>
      <c r="Z63">
        <v>0</v>
      </c>
      <c r="AD63" s="4"/>
      <c r="AF63" s="79">
        <f>Table1[[#This Row],[UNITPRICE]]</f>
        <v>19000</v>
      </c>
      <c r="AG63" s="5" t="s">
        <v>89</v>
      </c>
      <c r="AH63" s="5"/>
      <c r="AI63" s="5"/>
      <c r="AL63" s="80" t="s">
        <v>267</v>
      </c>
      <c r="AM63" s="78">
        <v>45566</v>
      </c>
      <c r="AS63">
        <v>1</v>
      </c>
      <c r="AT63">
        <v>0</v>
      </c>
      <c r="AU63">
        <v>0</v>
      </c>
      <c r="AV63" s="77">
        <f t="shared" si="1"/>
        <v>0</v>
      </c>
      <c r="AX63" s="74">
        <f>Table1[[#This Row],[QUANTITY]]*Table1[[#This Row],[UNITPRICE]]-Table1[[#This Row],[CASHDISCOUNT]]</f>
        <v>114000</v>
      </c>
      <c r="AY63" s="72"/>
      <c r="AZ63" s="3"/>
      <c r="BA63" s="3"/>
      <c r="BE63" s="3"/>
      <c r="BF63" s="80" t="s">
        <v>312</v>
      </c>
      <c r="BG63" s="7">
        <v>45566</v>
      </c>
      <c r="BI63" s="5"/>
      <c r="BJ63" s="7"/>
      <c r="BK63" s="3">
        <v>1000</v>
      </c>
      <c r="BL63" s="3"/>
      <c r="BM63" s="5"/>
      <c r="BN63" s="4"/>
      <c r="BO63" s="4"/>
      <c r="BP63" s="4"/>
      <c r="BQ63" s="4"/>
      <c r="BR63" s="16" t="s">
        <v>88</v>
      </c>
      <c r="BU63" s="4" t="s">
        <v>76</v>
      </c>
    </row>
    <row r="64" spans="1:73" x14ac:dyDescent="0.25">
      <c r="A64" s="13">
        <v>11</v>
      </c>
      <c r="B64" s="14">
        <v>999948555</v>
      </c>
      <c r="C64" s="3"/>
      <c r="D64" s="3" t="s">
        <v>71</v>
      </c>
      <c r="E64" s="3" t="s">
        <v>72</v>
      </c>
      <c r="F64" s="15">
        <v>62</v>
      </c>
      <c r="G64" s="2">
        <f>IF(Table1[[#This Row],[INVOICENO]]=AL63,G63,G63+1)</f>
        <v>12</v>
      </c>
      <c r="H64" s="15" t="s">
        <v>72</v>
      </c>
      <c r="I64" s="15">
        <f>IF(Table1[[#This Row],[INVOICENO]]=AL63,I63+1,1)</f>
        <v>2</v>
      </c>
      <c r="J64" t="s">
        <v>94</v>
      </c>
      <c r="K64">
        <v>60</v>
      </c>
      <c r="M64" s="5"/>
      <c r="X64" t="s">
        <v>176</v>
      </c>
      <c r="Y64" s="82">
        <v>0</v>
      </c>
      <c r="Z64">
        <v>0</v>
      </c>
      <c r="AB64">
        <v>1</v>
      </c>
      <c r="AD64" s="4"/>
      <c r="AF64" s="79">
        <f>Table1[[#This Row],[UNITPRICE]]</f>
        <v>0</v>
      </c>
      <c r="AG64" s="5" t="s">
        <v>89</v>
      </c>
      <c r="AH64" s="5"/>
      <c r="AI64" s="5"/>
      <c r="AL64" s="80" t="s">
        <v>267</v>
      </c>
      <c r="AM64" s="78">
        <v>45566</v>
      </c>
      <c r="AS64">
        <v>1</v>
      </c>
      <c r="AT64">
        <v>0</v>
      </c>
      <c r="AU64">
        <v>0</v>
      </c>
      <c r="AV64" s="77">
        <f t="shared" si="1"/>
        <v>0</v>
      </c>
      <c r="AX64" s="74">
        <f>Table1[[#This Row],[QUANTITY]]*Table1[[#This Row],[UNITPRICE]]-Table1[[#This Row],[CASHDISCOUNT]]</f>
        <v>0</v>
      </c>
      <c r="AY64" s="72"/>
      <c r="AZ64" s="3"/>
      <c r="BA64" s="3"/>
      <c r="BE64" s="3"/>
      <c r="BF64" s="80" t="s">
        <v>300</v>
      </c>
      <c r="BG64" s="7">
        <v>45566</v>
      </c>
      <c r="BI64" s="5"/>
      <c r="BJ64" s="7"/>
      <c r="BK64" s="3">
        <v>1000</v>
      </c>
      <c r="BL64" s="3"/>
      <c r="BM64" s="5"/>
      <c r="BN64" s="4"/>
      <c r="BO64" s="4"/>
      <c r="BP64" s="4"/>
      <c r="BQ64" s="4"/>
      <c r="BR64" s="16" t="s">
        <v>88</v>
      </c>
      <c r="BU64" s="4" t="s">
        <v>76</v>
      </c>
    </row>
    <row r="65" spans="1:73" x14ac:dyDescent="0.25">
      <c r="A65" s="13">
        <v>11</v>
      </c>
      <c r="B65" s="14">
        <v>999948555</v>
      </c>
      <c r="C65" s="3"/>
      <c r="D65" s="3" t="s">
        <v>71</v>
      </c>
      <c r="E65" s="3" t="s">
        <v>72</v>
      </c>
      <c r="F65" s="15">
        <v>63</v>
      </c>
      <c r="G65" s="2">
        <f>IF(Table1[[#This Row],[INVOICENO]]=AL64,G64,G64+1)</f>
        <v>12</v>
      </c>
      <c r="H65" s="15" t="s">
        <v>72</v>
      </c>
      <c r="I65" s="15">
        <f>IF(Table1[[#This Row],[INVOICENO]]=AL64,I64+1,1)</f>
        <v>3</v>
      </c>
      <c r="J65" t="s">
        <v>95</v>
      </c>
      <c r="K65">
        <v>900</v>
      </c>
      <c r="M65" s="5"/>
      <c r="X65" t="s">
        <v>177</v>
      </c>
      <c r="Y65" s="82">
        <v>0</v>
      </c>
      <c r="Z65">
        <v>0</v>
      </c>
      <c r="AB65">
        <v>1</v>
      </c>
      <c r="AD65" s="4"/>
      <c r="AF65" s="79">
        <f>Table1[[#This Row],[UNITPRICE]]</f>
        <v>0</v>
      </c>
      <c r="AG65" s="5" t="s">
        <v>89</v>
      </c>
      <c r="AH65" s="5"/>
      <c r="AI65" s="5"/>
      <c r="AL65" s="80" t="s">
        <v>267</v>
      </c>
      <c r="AM65" s="78">
        <v>45566</v>
      </c>
      <c r="AS65">
        <v>1</v>
      </c>
      <c r="AT65">
        <v>0</v>
      </c>
      <c r="AU65">
        <v>0</v>
      </c>
      <c r="AV65" s="77">
        <f t="shared" si="1"/>
        <v>0</v>
      </c>
      <c r="AX65" s="74">
        <f>Table1[[#This Row],[QUANTITY]]*Table1[[#This Row],[UNITPRICE]]-Table1[[#This Row],[CASHDISCOUNT]]</f>
        <v>0</v>
      </c>
      <c r="AY65" s="72"/>
      <c r="AZ65" s="3"/>
      <c r="BA65" s="3"/>
      <c r="BE65" s="3"/>
      <c r="BF65" s="80" t="s">
        <v>300</v>
      </c>
      <c r="BG65" s="7">
        <v>45566</v>
      </c>
      <c r="BI65" s="5"/>
      <c r="BJ65" s="7"/>
      <c r="BK65" s="3">
        <v>1000</v>
      </c>
      <c r="BL65" s="3"/>
      <c r="BM65" s="5"/>
      <c r="BN65" s="4"/>
      <c r="BO65" s="4"/>
      <c r="BP65" s="4"/>
      <c r="BQ65" s="4"/>
      <c r="BR65" s="16" t="s">
        <v>88</v>
      </c>
      <c r="BU65" s="4" t="s">
        <v>76</v>
      </c>
    </row>
    <row r="66" spans="1:73" x14ac:dyDescent="0.25">
      <c r="A66" s="13">
        <v>11</v>
      </c>
      <c r="B66" s="14">
        <v>999948555</v>
      </c>
      <c r="C66" s="3"/>
      <c r="D66" s="3" t="s">
        <v>71</v>
      </c>
      <c r="E66" s="3" t="s">
        <v>72</v>
      </c>
      <c r="F66" s="15">
        <v>64</v>
      </c>
      <c r="G66" s="2">
        <f>IF(Table1[[#This Row],[INVOICENO]]=AL65,G65,G65+1)</f>
        <v>12</v>
      </c>
      <c r="H66" s="15" t="s">
        <v>72</v>
      </c>
      <c r="I66" s="15">
        <f>IF(Table1[[#This Row],[INVOICENO]]=AL65,I65+1,1)</f>
        <v>4</v>
      </c>
      <c r="J66" t="s">
        <v>96</v>
      </c>
      <c r="K66">
        <v>720</v>
      </c>
      <c r="M66" s="5"/>
      <c r="X66" t="s">
        <v>178</v>
      </c>
      <c r="Y66" s="82">
        <v>0</v>
      </c>
      <c r="Z66">
        <v>0</v>
      </c>
      <c r="AB66">
        <v>1</v>
      </c>
      <c r="AD66" s="4"/>
      <c r="AF66" s="79">
        <f>Table1[[#This Row],[UNITPRICE]]</f>
        <v>0</v>
      </c>
      <c r="AG66" s="5" t="s">
        <v>89</v>
      </c>
      <c r="AH66" s="5"/>
      <c r="AI66" s="5"/>
      <c r="AL66" s="80" t="s">
        <v>267</v>
      </c>
      <c r="AM66" s="78">
        <v>45566</v>
      </c>
      <c r="AS66">
        <v>1</v>
      </c>
      <c r="AT66">
        <v>0</v>
      </c>
      <c r="AU66">
        <v>0</v>
      </c>
      <c r="AV66" s="77">
        <f t="shared" si="1"/>
        <v>0</v>
      </c>
      <c r="AX66" s="74">
        <f>Table1[[#This Row],[QUANTITY]]*Table1[[#This Row],[UNITPRICE]]-Table1[[#This Row],[CASHDISCOUNT]]</f>
        <v>0</v>
      </c>
      <c r="AY66" s="72"/>
      <c r="AZ66" s="3"/>
      <c r="BA66" s="3"/>
      <c r="BE66" s="3"/>
      <c r="BF66" s="80" t="s">
        <v>300</v>
      </c>
      <c r="BG66" s="7">
        <v>45566</v>
      </c>
      <c r="BI66" s="5"/>
      <c r="BJ66" s="7"/>
      <c r="BK66" s="3">
        <v>1000</v>
      </c>
      <c r="BL66" s="3"/>
      <c r="BM66" s="5"/>
      <c r="BN66" s="4"/>
      <c r="BO66" s="4"/>
      <c r="BP66" s="4"/>
      <c r="BQ66" s="4"/>
      <c r="BR66" s="16" t="s">
        <v>88</v>
      </c>
      <c r="BU66" s="4" t="s">
        <v>76</v>
      </c>
    </row>
    <row r="67" spans="1:73" x14ac:dyDescent="0.25">
      <c r="A67" s="13">
        <v>11</v>
      </c>
      <c r="B67" s="14">
        <v>999948555</v>
      </c>
      <c r="C67" s="3"/>
      <c r="D67" s="3" t="s">
        <v>71</v>
      </c>
      <c r="E67" s="3" t="s">
        <v>72</v>
      </c>
      <c r="F67" s="15">
        <v>65</v>
      </c>
      <c r="G67" s="2">
        <f>IF(Table1[[#This Row],[INVOICENO]]=AL66,G66,G66+1)</f>
        <v>12</v>
      </c>
      <c r="H67" s="15" t="s">
        <v>72</v>
      </c>
      <c r="I67" s="15">
        <f>IF(Table1[[#This Row],[INVOICENO]]=AL66,I66+1,1)</f>
        <v>5</v>
      </c>
      <c r="J67" t="s">
        <v>119</v>
      </c>
      <c r="K67">
        <v>180</v>
      </c>
      <c r="M67" s="5"/>
      <c r="X67" t="s">
        <v>201</v>
      </c>
      <c r="Y67" s="82">
        <v>0</v>
      </c>
      <c r="Z67">
        <v>0</v>
      </c>
      <c r="AB67">
        <v>1</v>
      </c>
      <c r="AD67" s="4"/>
      <c r="AF67" s="79">
        <f>Table1[[#This Row],[UNITPRICE]]</f>
        <v>0</v>
      </c>
      <c r="AG67" s="5" t="s">
        <v>89</v>
      </c>
      <c r="AH67" s="5"/>
      <c r="AI67" s="5"/>
      <c r="AL67" s="80" t="s">
        <v>267</v>
      </c>
      <c r="AM67" s="78">
        <v>45566</v>
      </c>
      <c r="AS67">
        <v>1</v>
      </c>
      <c r="AT67">
        <v>0</v>
      </c>
      <c r="AU67">
        <v>0</v>
      </c>
      <c r="AV67" s="77">
        <f t="shared" si="1"/>
        <v>0</v>
      </c>
      <c r="AX67" s="74">
        <f>Table1[[#This Row],[QUANTITY]]*Table1[[#This Row],[UNITPRICE]]-Table1[[#This Row],[CASHDISCOUNT]]</f>
        <v>0</v>
      </c>
      <c r="AY67" s="72"/>
      <c r="AZ67" s="3"/>
      <c r="BA67" s="3"/>
      <c r="BE67" s="3"/>
      <c r="BF67" s="80" t="s">
        <v>300</v>
      </c>
      <c r="BG67" s="7">
        <v>45566</v>
      </c>
      <c r="BI67" s="5"/>
      <c r="BJ67" s="7"/>
      <c r="BK67" s="3">
        <v>1000</v>
      </c>
      <c r="BL67" s="3"/>
      <c r="BM67" s="5"/>
      <c r="BN67" s="4"/>
      <c r="BO67" s="4"/>
      <c r="BP67" s="4"/>
      <c r="BQ67" s="4"/>
      <c r="BR67" s="16" t="s">
        <v>88</v>
      </c>
      <c r="BU67" s="4" t="s">
        <v>76</v>
      </c>
    </row>
    <row r="68" spans="1:73" x14ac:dyDescent="0.25">
      <c r="A68" s="13">
        <v>11</v>
      </c>
      <c r="B68" s="14">
        <v>999948555</v>
      </c>
      <c r="C68" s="3"/>
      <c r="D68" s="3" t="s">
        <v>71</v>
      </c>
      <c r="E68" s="3" t="s">
        <v>72</v>
      </c>
      <c r="F68" s="15">
        <v>66</v>
      </c>
      <c r="G68" s="2">
        <f>IF(Table1[[#This Row],[INVOICENO]]=AL67,G67,G67+1)</f>
        <v>13</v>
      </c>
      <c r="H68" s="15" t="s">
        <v>72</v>
      </c>
      <c r="I68" s="15">
        <f>IF(Table1[[#This Row],[INVOICENO]]=AL67,I67+1,1)</f>
        <v>1</v>
      </c>
      <c r="J68" t="s">
        <v>120</v>
      </c>
      <c r="K68">
        <v>5</v>
      </c>
      <c r="M68" s="5"/>
      <c r="X68" t="s">
        <v>202</v>
      </c>
      <c r="Y68" s="82">
        <v>43000</v>
      </c>
      <c r="Z68">
        <v>0</v>
      </c>
      <c r="AD68" s="4"/>
      <c r="AF68" s="79">
        <f>Table1[[#This Row],[UNITPRICE]]</f>
        <v>43000</v>
      </c>
      <c r="AG68" s="5" t="s">
        <v>89</v>
      </c>
      <c r="AH68" s="5"/>
      <c r="AI68" s="5"/>
      <c r="AL68" s="80" t="s">
        <v>268</v>
      </c>
      <c r="AM68" s="78">
        <v>45566</v>
      </c>
      <c r="AS68">
        <v>1</v>
      </c>
      <c r="AT68">
        <v>0</v>
      </c>
      <c r="AU68">
        <v>0</v>
      </c>
      <c r="AV68" s="77">
        <f t="shared" ref="AV68:AV131" si="2">AO68+AU68</f>
        <v>0</v>
      </c>
      <c r="AX68" s="74">
        <f>Table1[[#This Row],[QUANTITY]]*Table1[[#This Row],[UNITPRICE]]-Table1[[#This Row],[CASHDISCOUNT]]</f>
        <v>215000</v>
      </c>
      <c r="AY68" s="72"/>
      <c r="AZ68" s="3"/>
      <c r="BA68" s="3"/>
      <c r="BE68" s="3"/>
      <c r="BF68" s="80" t="s">
        <v>313</v>
      </c>
      <c r="BG68" s="7">
        <v>45566</v>
      </c>
      <c r="BI68" s="5"/>
      <c r="BJ68" s="7"/>
      <c r="BK68" s="3">
        <v>1000</v>
      </c>
      <c r="BL68" s="3"/>
      <c r="BM68" s="5"/>
      <c r="BN68" s="4"/>
      <c r="BO68" s="4"/>
      <c r="BP68" s="4"/>
      <c r="BQ68" s="4"/>
      <c r="BR68" s="16" t="s">
        <v>88</v>
      </c>
      <c r="BU68" s="4" t="s">
        <v>76</v>
      </c>
    </row>
    <row r="69" spans="1:73" x14ac:dyDescent="0.25">
      <c r="A69" s="13">
        <v>11</v>
      </c>
      <c r="B69" s="14">
        <v>999948555</v>
      </c>
      <c r="C69" s="3"/>
      <c r="D69" s="3" t="s">
        <v>71</v>
      </c>
      <c r="E69" s="3" t="s">
        <v>72</v>
      </c>
      <c r="F69" s="15">
        <v>67</v>
      </c>
      <c r="G69" s="2">
        <f>IF(Table1[[#This Row],[INVOICENO]]=AL68,G68,G68+1)</f>
        <v>13</v>
      </c>
      <c r="H69" s="15" t="s">
        <v>72</v>
      </c>
      <c r="I69" s="15">
        <f>IF(Table1[[#This Row],[INVOICENO]]=AL68,I68+1,1)</f>
        <v>2</v>
      </c>
      <c r="J69" t="s">
        <v>94</v>
      </c>
      <c r="K69">
        <v>90</v>
      </c>
      <c r="M69" s="5"/>
      <c r="X69" t="s">
        <v>176</v>
      </c>
      <c r="Y69" s="82">
        <v>0</v>
      </c>
      <c r="Z69">
        <v>0</v>
      </c>
      <c r="AB69">
        <v>1</v>
      </c>
      <c r="AD69" s="4"/>
      <c r="AF69" s="79">
        <f>Table1[[#This Row],[UNITPRICE]]</f>
        <v>0</v>
      </c>
      <c r="AG69" s="5" t="s">
        <v>89</v>
      </c>
      <c r="AH69" s="5"/>
      <c r="AI69" s="5"/>
      <c r="AL69" s="80" t="s">
        <v>268</v>
      </c>
      <c r="AM69" s="78">
        <v>45566</v>
      </c>
      <c r="AS69">
        <v>1</v>
      </c>
      <c r="AT69">
        <v>0</v>
      </c>
      <c r="AU69">
        <v>0</v>
      </c>
      <c r="AV69" s="77">
        <f t="shared" si="2"/>
        <v>0</v>
      </c>
      <c r="AX69" s="74">
        <f>Table1[[#This Row],[QUANTITY]]*Table1[[#This Row],[UNITPRICE]]-Table1[[#This Row],[CASHDISCOUNT]]</f>
        <v>0</v>
      </c>
      <c r="AY69" s="72"/>
      <c r="AZ69" s="3"/>
      <c r="BA69" s="3"/>
      <c r="BE69" s="3"/>
      <c r="BF69" s="80" t="s">
        <v>300</v>
      </c>
      <c r="BG69" s="7">
        <v>45566</v>
      </c>
      <c r="BI69" s="5"/>
      <c r="BJ69" s="7"/>
      <c r="BK69" s="3">
        <v>1000</v>
      </c>
      <c r="BL69" s="3"/>
      <c r="BM69" s="5"/>
      <c r="BN69" s="4"/>
      <c r="BO69" s="4"/>
      <c r="BP69" s="4"/>
      <c r="BQ69" s="4"/>
      <c r="BR69" s="16" t="s">
        <v>88</v>
      </c>
      <c r="BU69" s="4" t="s">
        <v>76</v>
      </c>
    </row>
    <row r="70" spans="1:73" x14ac:dyDescent="0.25">
      <c r="A70" s="13">
        <v>11</v>
      </c>
      <c r="B70" s="14">
        <v>999948555</v>
      </c>
      <c r="C70" s="3"/>
      <c r="D70" s="3" t="s">
        <v>71</v>
      </c>
      <c r="E70" s="3" t="s">
        <v>72</v>
      </c>
      <c r="F70" s="15">
        <v>68</v>
      </c>
      <c r="G70" s="2">
        <f>IF(Table1[[#This Row],[INVOICENO]]=AL69,G69,G69+1)</f>
        <v>13</v>
      </c>
      <c r="H70" s="15" t="s">
        <v>72</v>
      </c>
      <c r="I70" s="15">
        <f>IF(Table1[[#This Row],[INVOICENO]]=AL69,I69+1,1)</f>
        <v>3</v>
      </c>
      <c r="J70" t="s">
        <v>98</v>
      </c>
      <c r="K70">
        <v>75</v>
      </c>
      <c r="M70" s="5"/>
      <c r="X70" t="s">
        <v>180</v>
      </c>
      <c r="Y70" s="82">
        <v>0</v>
      </c>
      <c r="Z70">
        <v>0</v>
      </c>
      <c r="AB70">
        <v>1</v>
      </c>
      <c r="AD70" s="4"/>
      <c r="AF70" s="79">
        <f>Table1[[#This Row],[UNITPRICE]]</f>
        <v>0</v>
      </c>
      <c r="AG70" s="5" t="s">
        <v>89</v>
      </c>
      <c r="AH70" s="5"/>
      <c r="AI70" s="5"/>
      <c r="AL70" s="80" t="s">
        <v>268</v>
      </c>
      <c r="AM70" s="78">
        <v>45566</v>
      </c>
      <c r="AS70">
        <v>1</v>
      </c>
      <c r="AT70">
        <v>0</v>
      </c>
      <c r="AU70">
        <v>0</v>
      </c>
      <c r="AV70" s="77">
        <f t="shared" si="2"/>
        <v>0</v>
      </c>
      <c r="AX70" s="74">
        <f>Table1[[#This Row],[QUANTITY]]*Table1[[#This Row],[UNITPRICE]]-Table1[[#This Row],[CASHDISCOUNT]]</f>
        <v>0</v>
      </c>
      <c r="AY70" s="72"/>
      <c r="AZ70" s="3"/>
      <c r="BA70" s="3"/>
      <c r="BE70" s="3"/>
      <c r="BF70" s="80" t="s">
        <v>300</v>
      </c>
      <c r="BG70" s="7">
        <v>45566</v>
      </c>
      <c r="BI70" s="5"/>
      <c r="BJ70" s="7"/>
      <c r="BK70" s="3">
        <v>1000</v>
      </c>
      <c r="BL70" s="3"/>
      <c r="BM70" s="5"/>
      <c r="BN70" s="4"/>
      <c r="BO70" s="4"/>
      <c r="BP70" s="4"/>
      <c r="BQ70" s="4"/>
      <c r="BR70" s="16" t="s">
        <v>88</v>
      </c>
      <c r="BU70" s="4" t="s">
        <v>76</v>
      </c>
    </row>
    <row r="71" spans="1:73" x14ac:dyDescent="0.25">
      <c r="A71" s="13">
        <v>11</v>
      </c>
      <c r="B71" s="14">
        <v>999948555</v>
      </c>
      <c r="C71" s="3"/>
      <c r="D71" s="3" t="s">
        <v>71</v>
      </c>
      <c r="E71" s="3" t="s">
        <v>72</v>
      </c>
      <c r="F71" s="15">
        <v>69</v>
      </c>
      <c r="G71" s="2">
        <f>IF(Table1[[#This Row],[INVOICENO]]=AL70,G70,G70+1)</f>
        <v>13</v>
      </c>
      <c r="H71" s="15" t="s">
        <v>72</v>
      </c>
      <c r="I71" s="15">
        <f>IF(Table1[[#This Row],[INVOICENO]]=AL70,I70+1,1)</f>
        <v>4</v>
      </c>
      <c r="J71" t="s">
        <v>101</v>
      </c>
      <c r="K71">
        <v>10</v>
      </c>
      <c r="M71" s="5"/>
      <c r="X71" t="s">
        <v>183</v>
      </c>
      <c r="Y71" s="82">
        <v>0</v>
      </c>
      <c r="Z71">
        <v>0</v>
      </c>
      <c r="AB71">
        <v>1</v>
      </c>
      <c r="AD71" s="4"/>
      <c r="AF71" s="79">
        <f>Table1[[#This Row],[UNITPRICE]]</f>
        <v>0</v>
      </c>
      <c r="AG71" s="5" t="s">
        <v>89</v>
      </c>
      <c r="AH71" s="5"/>
      <c r="AI71" s="5"/>
      <c r="AL71" s="80" t="s">
        <v>268</v>
      </c>
      <c r="AM71" s="78">
        <v>45566</v>
      </c>
      <c r="AS71">
        <v>1</v>
      </c>
      <c r="AT71">
        <v>0</v>
      </c>
      <c r="AU71">
        <v>0</v>
      </c>
      <c r="AV71" s="77">
        <f t="shared" si="2"/>
        <v>0</v>
      </c>
      <c r="AX71" s="74">
        <f>Table1[[#This Row],[QUANTITY]]*Table1[[#This Row],[UNITPRICE]]-Table1[[#This Row],[CASHDISCOUNT]]</f>
        <v>0</v>
      </c>
      <c r="AY71" s="72"/>
      <c r="AZ71" s="3"/>
      <c r="BA71" s="3"/>
      <c r="BE71" s="3"/>
      <c r="BF71" s="80" t="s">
        <v>300</v>
      </c>
      <c r="BG71" s="7">
        <v>45566</v>
      </c>
      <c r="BI71" s="5"/>
      <c r="BJ71" s="7"/>
      <c r="BK71" s="3">
        <v>1000</v>
      </c>
      <c r="BL71" s="3"/>
      <c r="BM71" s="5"/>
      <c r="BN71" s="4"/>
      <c r="BO71" s="4"/>
      <c r="BP71" s="4"/>
      <c r="BQ71" s="4"/>
      <c r="BR71" s="16" t="s">
        <v>88</v>
      </c>
      <c r="BU71" s="4" t="s">
        <v>76</v>
      </c>
    </row>
    <row r="72" spans="1:73" x14ac:dyDescent="0.25">
      <c r="A72" s="13">
        <v>11</v>
      </c>
      <c r="B72" s="14">
        <v>999948555</v>
      </c>
      <c r="C72" s="3"/>
      <c r="D72" s="3" t="s">
        <v>71</v>
      </c>
      <c r="E72" s="3" t="s">
        <v>72</v>
      </c>
      <c r="F72" s="15">
        <v>70</v>
      </c>
      <c r="G72" s="2">
        <f>IF(Table1[[#This Row],[INVOICENO]]=AL71,G71,G71+1)</f>
        <v>13</v>
      </c>
      <c r="H72" s="15" t="s">
        <v>72</v>
      </c>
      <c r="I72" s="15">
        <f>IF(Table1[[#This Row],[INVOICENO]]=AL71,I71+1,1)</f>
        <v>5</v>
      </c>
      <c r="J72" t="s">
        <v>121</v>
      </c>
      <c r="K72">
        <v>50</v>
      </c>
      <c r="M72" s="5"/>
      <c r="X72" t="s">
        <v>203</v>
      </c>
      <c r="Y72" s="82">
        <v>0</v>
      </c>
      <c r="Z72">
        <v>0</v>
      </c>
      <c r="AB72">
        <v>1</v>
      </c>
      <c r="AD72" s="4"/>
      <c r="AF72" s="79">
        <f>Table1[[#This Row],[UNITPRICE]]</f>
        <v>0</v>
      </c>
      <c r="AG72" s="5" t="s">
        <v>89</v>
      </c>
      <c r="AH72" s="5"/>
      <c r="AI72" s="5"/>
      <c r="AL72" s="80" t="s">
        <v>268</v>
      </c>
      <c r="AM72" s="78">
        <v>45566</v>
      </c>
      <c r="AS72">
        <v>1</v>
      </c>
      <c r="AT72">
        <v>0</v>
      </c>
      <c r="AU72">
        <v>0</v>
      </c>
      <c r="AV72" s="77">
        <f t="shared" si="2"/>
        <v>0</v>
      </c>
      <c r="AX72" s="74">
        <f>Table1[[#This Row],[QUANTITY]]*Table1[[#This Row],[UNITPRICE]]-Table1[[#This Row],[CASHDISCOUNT]]</f>
        <v>0</v>
      </c>
      <c r="AY72" s="72"/>
      <c r="AZ72" s="3"/>
      <c r="BA72" s="3"/>
      <c r="BE72" s="3"/>
      <c r="BF72" s="80" t="s">
        <v>300</v>
      </c>
      <c r="BG72" s="7">
        <v>45566</v>
      </c>
      <c r="BI72" s="5"/>
      <c r="BJ72" s="7"/>
      <c r="BK72" s="3">
        <v>1000</v>
      </c>
      <c r="BL72" s="3"/>
      <c r="BM72" s="5"/>
      <c r="BN72" s="4"/>
      <c r="BO72" s="4"/>
      <c r="BP72" s="4"/>
      <c r="BQ72" s="4"/>
      <c r="BR72" s="16" t="s">
        <v>88</v>
      </c>
      <c r="BU72" s="4" t="s">
        <v>76</v>
      </c>
    </row>
    <row r="73" spans="1:73" x14ac:dyDescent="0.25">
      <c r="A73" s="13">
        <v>11</v>
      </c>
      <c r="B73" s="14">
        <v>999948555</v>
      </c>
      <c r="C73" s="3"/>
      <c r="D73" s="3" t="s">
        <v>71</v>
      </c>
      <c r="E73" s="3" t="s">
        <v>72</v>
      </c>
      <c r="F73" s="15">
        <v>71</v>
      </c>
      <c r="G73" s="2">
        <f>IF(Table1[[#This Row],[INVOICENO]]=AL72,G72,G72+1)</f>
        <v>13</v>
      </c>
      <c r="H73" s="15" t="s">
        <v>72</v>
      </c>
      <c r="I73" s="15">
        <f>IF(Table1[[#This Row],[INVOICENO]]=AL72,I72+1,1)</f>
        <v>6</v>
      </c>
      <c r="J73" t="s">
        <v>122</v>
      </c>
      <c r="K73">
        <v>50</v>
      </c>
      <c r="M73" s="5"/>
      <c r="X73" t="s">
        <v>204</v>
      </c>
      <c r="Y73" s="82">
        <v>0</v>
      </c>
      <c r="Z73">
        <v>0</v>
      </c>
      <c r="AB73">
        <v>1</v>
      </c>
      <c r="AD73" s="4"/>
      <c r="AF73" s="79">
        <f>Table1[[#This Row],[UNITPRICE]]</f>
        <v>0</v>
      </c>
      <c r="AG73" s="5" t="s">
        <v>89</v>
      </c>
      <c r="AH73" s="5"/>
      <c r="AI73" s="5"/>
      <c r="AL73" s="80" t="s">
        <v>268</v>
      </c>
      <c r="AM73" s="78">
        <v>45566</v>
      </c>
      <c r="AS73">
        <v>1</v>
      </c>
      <c r="AT73">
        <v>0</v>
      </c>
      <c r="AU73">
        <v>0</v>
      </c>
      <c r="AV73" s="77">
        <f t="shared" si="2"/>
        <v>0</v>
      </c>
      <c r="AX73" s="74">
        <f>Table1[[#This Row],[QUANTITY]]*Table1[[#This Row],[UNITPRICE]]-Table1[[#This Row],[CASHDISCOUNT]]</f>
        <v>0</v>
      </c>
      <c r="AY73" s="72"/>
      <c r="AZ73" s="3"/>
      <c r="BA73" s="3"/>
      <c r="BE73" s="3"/>
      <c r="BF73" s="80" t="s">
        <v>300</v>
      </c>
      <c r="BG73" s="7">
        <v>45566</v>
      </c>
      <c r="BI73" s="5"/>
      <c r="BJ73" s="7"/>
      <c r="BK73" s="3">
        <v>1000</v>
      </c>
      <c r="BL73" s="3"/>
      <c r="BM73" s="5"/>
      <c r="BN73" s="4"/>
      <c r="BO73" s="4"/>
      <c r="BP73" s="4"/>
      <c r="BQ73" s="4"/>
      <c r="BR73" s="16" t="s">
        <v>88</v>
      </c>
      <c r="BU73" s="4" t="s">
        <v>76</v>
      </c>
    </row>
    <row r="74" spans="1:73" x14ac:dyDescent="0.25">
      <c r="A74" s="13">
        <v>11</v>
      </c>
      <c r="B74" s="14">
        <v>999948555</v>
      </c>
      <c r="C74" s="3"/>
      <c r="D74" s="3" t="s">
        <v>71</v>
      </c>
      <c r="E74" s="3" t="s">
        <v>72</v>
      </c>
      <c r="F74" s="15">
        <v>72</v>
      </c>
      <c r="G74" s="2">
        <f>IF(Table1[[#This Row],[INVOICENO]]=AL73,G73,G73+1)</f>
        <v>14</v>
      </c>
      <c r="H74" s="15" t="s">
        <v>72</v>
      </c>
      <c r="I74" s="15">
        <f>IF(Table1[[#This Row],[INVOICENO]]=AL73,I73+1,1)</f>
        <v>1</v>
      </c>
      <c r="J74" t="s">
        <v>107</v>
      </c>
      <c r="K74">
        <v>9</v>
      </c>
      <c r="M74" s="5"/>
      <c r="X74" t="s">
        <v>189</v>
      </c>
      <c r="Y74" s="82">
        <v>39000</v>
      </c>
      <c r="Z74">
        <v>0</v>
      </c>
      <c r="AD74" s="4"/>
      <c r="AF74" s="79">
        <f>Table1[[#This Row],[UNITPRICE]]</f>
        <v>39000</v>
      </c>
      <c r="AG74" s="5" t="s">
        <v>89</v>
      </c>
      <c r="AH74" s="5"/>
      <c r="AI74" s="5"/>
      <c r="AL74" s="80" t="s">
        <v>269</v>
      </c>
      <c r="AM74" s="78">
        <v>45566</v>
      </c>
      <c r="AS74">
        <v>1</v>
      </c>
      <c r="AT74">
        <v>0</v>
      </c>
      <c r="AU74">
        <v>0</v>
      </c>
      <c r="AV74" s="77">
        <f t="shared" si="2"/>
        <v>0</v>
      </c>
      <c r="AX74" s="74">
        <f>Table1[[#This Row],[QUANTITY]]*Table1[[#This Row],[UNITPRICE]]-Table1[[#This Row],[CASHDISCOUNT]]</f>
        <v>351000</v>
      </c>
      <c r="AY74" s="72"/>
      <c r="AZ74" s="3"/>
      <c r="BA74" s="3"/>
      <c r="BE74" s="3"/>
      <c r="BF74" s="80" t="s">
        <v>305</v>
      </c>
      <c r="BG74" s="7">
        <v>45566</v>
      </c>
      <c r="BI74" s="5"/>
      <c r="BJ74" s="7"/>
      <c r="BK74" s="3">
        <v>1000</v>
      </c>
      <c r="BL74" s="3"/>
      <c r="BM74" s="5"/>
      <c r="BN74" s="4"/>
      <c r="BO74" s="4"/>
      <c r="BP74" s="4"/>
      <c r="BQ74" s="4"/>
      <c r="BR74" s="16" t="s">
        <v>88</v>
      </c>
      <c r="BU74" s="4" t="s">
        <v>76</v>
      </c>
    </row>
    <row r="75" spans="1:73" x14ac:dyDescent="0.25">
      <c r="A75" s="13">
        <v>11</v>
      </c>
      <c r="B75" s="14">
        <v>999948555</v>
      </c>
      <c r="C75" s="3"/>
      <c r="D75" s="3" t="s">
        <v>71</v>
      </c>
      <c r="E75" s="3" t="s">
        <v>72</v>
      </c>
      <c r="F75" s="15">
        <v>73</v>
      </c>
      <c r="G75" s="2">
        <f>IF(Table1[[#This Row],[INVOICENO]]=AL74,G74,G74+1)</f>
        <v>14</v>
      </c>
      <c r="H75" s="15" t="s">
        <v>72</v>
      </c>
      <c r="I75" s="15">
        <f>IF(Table1[[#This Row],[INVOICENO]]=AL74,I74+1,1)</f>
        <v>2</v>
      </c>
      <c r="J75" t="s">
        <v>94</v>
      </c>
      <c r="K75">
        <v>162</v>
      </c>
      <c r="M75" s="5"/>
      <c r="X75" t="s">
        <v>176</v>
      </c>
      <c r="Y75" s="82">
        <v>0</v>
      </c>
      <c r="Z75">
        <v>0</v>
      </c>
      <c r="AB75">
        <v>1</v>
      </c>
      <c r="AD75" s="4"/>
      <c r="AF75" s="79">
        <f>Table1[[#This Row],[UNITPRICE]]</f>
        <v>0</v>
      </c>
      <c r="AG75" s="5" t="s">
        <v>89</v>
      </c>
      <c r="AH75" s="5"/>
      <c r="AI75" s="5"/>
      <c r="AL75" s="80" t="s">
        <v>269</v>
      </c>
      <c r="AM75" s="78">
        <v>45566</v>
      </c>
      <c r="AS75">
        <v>1</v>
      </c>
      <c r="AT75">
        <v>0</v>
      </c>
      <c r="AU75">
        <v>0</v>
      </c>
      <c r="AV75" s="77">
        <f t="shared" si="2"/>
        <v>0</v>
      </c>
      <c r="AX75" s="74">
        <f>Table1[[#This Row],[QUANTITY]]*Table1[[#This Row],[UNITPRICE]]-Table1[[#This Row],[CASHDISCOUNT]]</f>
        <v>0</v>
      </c>
      <c r="AY75" s="72"/>
      <c r="AZ75" s="3"/>
      <c r="BA75" s="3"/>
      <c r="BE75" s="3"/>
      <c r="BF75" s="80" t="s">
        <v>300</v>
      </c>
      <c r="BG75" s="7">
        <v>45566</v>
      </c>
      <c r="BI75" s="5"/>
      <c r="BJ75" s="7"/>
      <c r="BK75" s="3">
        <v>1000</v>
      </c>
      <c r="BL75" s="3"/>
      <c r="BM75" s="5"/>
      <c r="BN75" s="4"/>
      <c r="BO75" s="4"/>
      <c r="BP75" s="4"/>
      <c r="BQ75" s="4"/>
      <c r="BR75" s="16" t="s">
        <v>88</v>
      </c>
      <c r="BU75" s="4" t="s">
        <v>76</v>
      </c>
    </row>
    <row r="76" spans="1:73" x14ac:dyDescent="0.25">
      <c r="A76" s="13">
        <v>11</v>
      </c>
      <c r="B76" s="14">
        <v>999948555</v>
      </c>
      <c r="C76" s="3"/>
      <c r="D76" s="3" t="s">
        <v>71</v>
      </c>
      <c r="E76" s="3" t="s">
        <v>72</v>
      </c>
      <c r="F76" s="15">
        <v>74</v>
      </c>
      <c r="G76" s="2">
        <f>IF(Table1[[#This Row],[INVOICENO]]=AL75,G75,G75+1)</f>
        <v>14</v>
      </c>
      <c r="H76" s="15" t="s">
        <v>72</v>
      </c>
      <c r="I76" s="15">
        <f>IF(Table1[[#This Row],[INVOICENO]]=AL75,I75+1,1)</f>
        <v>3</v>
      </c>
      <c r="J76" t="s">
        <v>95</v>
      </c>
      <c r="K76">
        <v>1350</v>
      </c>
      <c r="M76" s="5"/>
      <c r="X76" t="s">
        <v>177</v>
      </c>
      <c r="Y76" s="82">
        <v>0</v>
      </c>
      <c r="Z76">
        <v>0</v>
      </c>
      <c r="AB76">
        <v>1</v>
      </c>
      <c r="AD76" s="4"/>
      <c r="AF76" s="79">
        <f>Table1[[#This Row],[UNITPRICE]]</f>
        <v>0</v>
      </c>
      <c r="AG76" s="5" t="s">
        <v>89</v>
      </c>
      <c r="AH76" s="5"/>
      <c r="AI76" s="5"/>
      <c r="AL76" s="80" t="s">
        <v>269</v>
      </c>
      <c r="AM76" s="78">
        <v>45566</v>
      </c>
      <c r="AS76">
        <v>1</v>
      </c>
      <c r="AT76">
        <v>0</v>
      </c>
      <c r="AU76">
        <v>0</v>
      </c>
      <c r="AV76" s="77">
        <f t="shared" si="2"/>
        <v>0</v>
      </c>
      <c r="AX76" s="74">
        <f>Table1[[#This Row],[QUANTITY]]*Table1[[#This Row],[UNITPRICE]]-Table1[[#This Row],[CASHDISCOUNT]]</f>
        <v>0</v>
      </c>
      <c r="AY76" s="72"/>
      <c r="AZ76" s="3"/>
      <c r="BA76" s="3"/>
      <c r="BE76" s="3"/>
      <c r="BF76" s="80" t="s">
        <v>300</v>
      </c>
      <c r="BG76" s="7">
        <v>45566</v>
      </c>
      <c r="BI76" s="5"/>
      <c r="BJ76" s="7"/>
      <c r="BK76" s="3">
        <v>1000</v>
      </c>
      <c r="BL76" s="3"/>
      <c r="BM76" s="5"/>
      <c r="BN76" s="4"/>
      <c r="BO76" s="4"/>
      <c r="BP76" s="4"/>
      <c r="BQ76" s="4"/>
      <c r="BR76" s="16" t="s">
        <v>88</v>
      </c>
      <c r="BU76" s="4" t="s">
        <v>76</v>
      </c>
    </row>
    <row r="77" spans="1:73" x14ac:dyDescent="0.25">
      <c r="A77" s="13">
        <v>11</v>
      </c>
      <c r="B77" s="14">
        <v>999948555</v>
      </c>
      <c r="C77" s="3"/>
      <c r="D77" s="3" t="s">
        <v>71</v>
      </c>
      <c r="E77" s="3" t="s">
        <v>72</v>
      </c>
      <c r="F77" s="15">
        <v>75</v>
      </c>
      <c r="G77" s="2">
        <f>IF(Table1[[#This Row],[INVOICENO]]=AL76,G76,G76+1)</f>
        <v>14</v>
      </c>
      <c r="H77" s="15" t="s">
        <v>72</v>
      </c>
      <c r="I77" s="15">
        <f>IF(Table1[[#This Row],[INVOICENO]]=AL76,I76+1,1)</f>
        <v>4</v>
      </c>
      <c r="J77" t="s">
        <v>96</v>
      </c>
      <c r="K77">
        <v>1080</v>
      </c>
      <c r="M77" s="5"/>
      <c r="X77" t="s">
        <v>178</v>
      </c>
      <c r="Y77" s="82">
        <v>0</v>
      </c>
      <c r="Z77">
        <v>0</v>
      </c>
      <c r="AB77">
        <v>1</v>
      </c>
      <c r="AD77" s="4"/>
      <c r="AF77" s="79">
        <f>Table1[[#This Row],[UNITPRICE]]</f>
        <v>0</v>
      </c>
      <c r="AG77" s="5" t="s">
        <v>89</v>
      </c>
      <c r="AH77" s="5"/>
      <c r="AI77" s="5"/>
      <c r="AL77" s="80" t="s">
        <v>269</v>
      </c>
      <c r="AM77" s="78">
        <v>45566</v>
      </c>
      <c r="AS77">
        <v>1</v>
      </c>
      <c r="AT77">
        <v>0</v>
      </c>
      <c r="AU77">
        <v>0</v>
      </c>
      <c r="AV77" s="77">
        <f t="shared" si="2"/>
        <v>0</v>
      </c>
      <c r="AX77" s="74">
        <f>Table1[[#This Row],[QUANTITY]]*Table1[[#This Row],[UNITPRICE]]-Table1[[#This Row],[CASHDISCOUNT]]</f>
        <v>0</v>
      </c>
      <c r="AY77" s="72"/>
      <c r="AZ77" s="3"/>
      <c r="BA77" s="3"/>
      <c r="BE77" s="3"/>
      <c r="BF77" s="80" t="s">
        <v>300</v>
      </c>
      <c r="BG77" s="7">
        <v>45566</v>
      </c>
      <c r="BI77" s="5"/>
      <c r="BJ77" s="7"/>
      <c r="BK77" s="3">
        <v>1000</v>
      </c>
      <c r="BL77" s="3"/>
      <c r="BM77" s="5"/>
      <c r="BN77" s="4"/>
      <c r="BO77" s="4"/>
      <c r="BP77" s="4"/>
      <c r="BQ77" s="4"/>
      <c r="BR77" s="16" t="s">
        <v>88</v>
      </c>
      <c r="BU77" s="4" t="s">
        <v>76</v>
      </c>
    </row>
    <row r="78" spans="1:73" x14ac:dyDescent="0.25">
      <c r="A78" s="13">
        <v>11</v>
      </c>
      <c r="B78" s="14">
        <v>999948555</v>
      </c>
      <c r="C78" s="3"/>
      <c r="D78" s="3" t="s">
        <v>71</v>
      </c>
      <c r="E78" s="3" t="s">
        <v>72</v>
      </c>
      <c r="F78" s="15">
        <v>76</v>
      </c>
      <c r="G78" s="2">
        <f>IF(Table1[[#This Row],[INVOICENO]]=AL77,G77,G77+1)</f>
        <v>14</v>
      </c>
      <c r="H78" s="15" t="s">
        <v>72</v>
      </c>
      <c r="I78" s="15">
        <f>IF(Table1[[#This Row],[INVOICENO]]=AL77,I77+1,1)</f>
        <v>5</v>
      </c>
      <c r="J78" t="s">
        <v>108</v>
      </c>
      <c r="K78">
        <v>270</v>
      </c>
      <c r="M78" s="5"/>
      <c r="X78" t="s">
        <v>190</v>
      </c>
      <c r="Y78" s="82">
        <v>0</v>
      </c>
      <c r="Z78">
        <v>0</v>
      </c>
      <c r="AB78">
        <v>1</v>
      </c>
      <c r="AD78" s="4"/>
      <c r="AF78" s="79">
        <f>Table1[[#This Row],[UNITPRICE]]</f>
        <v>0</v>
      </c>
      <c r="AG78" s="5" t="s">
        <v>89</v>
      </c>
      <c r="AH78" s="5"/>
      <c r="AI78" s="5"/>
      <c r="AL78" s="80" t="s">
        <v>269</v>
      </c>
      <c r="AM78" s="78">
        <v>45566</v>
      </c>
      <c r="AS78">
        <v>1</v>
      </c>
      <c r="AT78">
        <v>0</v>
      </c>
      <c r="AU78">
        <v>0</v>
      </c>
      <c r="AV78" s="77">
        <f t="shared" si="2"/>
        <v>0</v>
      </c>
      <c r="AX78" s="74">
        <f>Table1[[#This Row],[QUANTITY]]*Table1[[#This Row],[UNITPRICE]]-Table1[[#This Row],[CASHDISCOUNT]]</f>
        <v>0</v>
      </c>
      <c r="AY78" s="72"/>
      <c r="AZ78" s="3"/>
      <c r="BA78" s="3"/>
      <c r="BE78" s="3"/>
      <c r="BF78" s="80" t="s">
        <v>300</v>
      </c>
      <c r="BG78" s="7">
        <v>45566</v>
      </c>
      <c r="BI78" s="5"/>
      <c r="BJ78" s="7"/>
      <c r="BK78" s="3">
        <v>1000</v>
      </c>
      <c r="BL78" s="3"/>
      <c r="BM78" s="5"/>
      <c r="BN78" s="4"/>
      <c r="BO78" s="4"/>
      <c r="BP78" s="4"/>
      <c r="BQ78" s="4"/>
      <c r="BR78" s="16" t="s">
        <v>88</v>
      </c>
      <c r="BU78" s="4" t="s">
        <v>76</v>
      </c>
    </row>
    <row r="79" spans="1:73" x14ac:dyDescent="0.25">
      <c r="A79" s="13">
        <v>11</v>
      </c>
      <c r="B79" s="14">
        <v>999948555</v>
      </c>
      <c r="C79" s="3"/>
      <c r="D79" s="3" t="s">
        <v>71</v>
      </c>
      <c r="E79" s="3" t="s">
        <v>72</v>
      </c>
      <c r="F79" s="15">
        <v>77</v>
      </c>
      <c r="G79" s="2">
        <f>IF(Table1[[#This Row],[INVOICENO]]=AL78,G78,G78+1)</f>
        <v>14</v>
      </c>
      <c r="H79" s="15" t="s">
        <v>72</v>
      </c>
      <c r="I79" s="15">
        <f>IF(Table1[[#This Row],[INVOICENO]]=AL78,I78+1,1)</f>
        <v>6</v>
      </c>
      <c r="J79" t="s">
        <v>117</v>
      </c>
      <c r="K79">
        <v>8</v>
      </c>
      <c r="M79" s="5"/>
      <c r="X79" t="s">
        <v>199</v>
      </c>
      <c r="Y79" s="82">
        <v>51000</v>
      </c>
      <c r="Z79">
        <v>0</v>
      </c>
      <c r="AD79" s="4"/>
      <c r="AF79" s="79">
        <f>Table1[[#This Row],[UNITPRICE]]</f>
        <v>51000</v>
      </c>
      <c r="AG79" s="5" t="s">
        <v>89</v>
      </c>
      <c r="AH79" s="5"/>
      <c r="AI79" s="5"/>
      <c r="AL79" s="80" t="s">
        <v>269</v>
      </c>
      <c r="AM79" s="78">
        <v>45566</v>
      </c>
      <c r="AS79">
        <v>1</v>
      </c>
      <c r="AT79">
        <v>0</v>
      </c>
      <c r="AU79">
        <v>0</v>
      </c>
      <c r="AV79" s="77">
        <f t="shared" si="2"/>
        <v>0</v>
      </c>
      <c r="AX79" s="74">
        <f>Table1[[#This Row],[QUANTITY]]*Table1[[#This Row],[UNITPRICE]]-Table1[[#This Row],[CASHDISCOUNT]]</f>
        <v>408000</v>
      </c>
      <c r="AY79" s="72"/>
      <c r="AZ79" s="3"/>
      <c r="BA79" s="3"/>
      <c r="BE79" s="3"/>
      <c r="BF79" s="80" t="s">
        <v>311</v>
      </c>
      <c r="BG79" s="7">
        <v>45566</v>
      </c>
      <c r="BI79" s="5"/>
      <c r="BJ79" s="7"/>
      <c r="BK79" s="3">
        <v>1000</v>
      </c>
      <c r="BL79" s="3"/>
      <c r="BM79" s="5"/>
      <c r="BN79" s="4"/>
      <c r="BO79" s="4"/>
      <c r="BP79" s="4"/>
      <c r="BQ79" s="4"/>
      <c r="BR79" s="16" t="s">
        <v>88</v>
      </c>
      <c r="BU79" s="4" t="s">
        <v>76</v>
      </c>
    </row>
    <row r="80" spans="1:73" x14ac:dyDescent="0.25">
      <c r="A80" s="13">
        <v>11</v>
      </c>
      <c r="B80" s="14">
        <v>999948555</v>
      </c>
      <c r="C80" s="3"/>
      <c r="D80" s="3" t="s">
        <v>71</v>
      </c>
      <c r="E80" s="3" t="s">
        <v>72</v>
      </c>
      <c r="F80" s="15">
        <v>78</v>
      </c>
      <c r="G80" s="2">
        <f>IF(Table1[[#This Row],[INVOICENO]]=AL79,G79,G79+1)</f>
        <v>14</v>
      </c>
      <c r="H80" s="15" t="s">
        <v>72</v>
      </c>
      <c r="I80" s="15">
        <f>IF(Table1[[#This Row],[INVOICENO]]=AL79,I79+1,1)</f>
        <v>7</v>
      </c>
      <c r="J80" t="s">
        <v>93</v>
      </c>
      <c r="K80">
        <v>7</v>
      </c>
      <c r="M80" s="5"/>
      <c r="X80" t="s">
        <v>175</v>
      </c>
      <c r="Y80" s="82">
        <v>12000</v>
      </c>
      <c r="Z80">
        <v>0</v>
      </c>
      <c r="AD80" s="4"/>
      <c r="AF80" s="79">
        <f>Table1[[#This Row],[UNITPRICE]]</f>
        <v>12000</v>
      </c>
      <c r="AG80" s="5" t="s">
        <v>89</v>
      </c>
      <c r="AH80" s="5"/>
      <c r="AI80" s="5"/>
      <c r="AL80" s="80" t="s">
        <v>269</v>
      </c>
      <c r="AM80" s="78">
        <v>45566</v>
      </c>
      <c r="AS80">
        <v>1</v>
      </c>
      <c r="AT80">
        <v>0</v>
      </c>
      <c r="AU80">
        <v>0</v>
      </c>
      <c r="AV80" s="77">
        <f t="shared" si="2"/>
        <v>0</v>
      </c>
      <c r="AX80" s="74">
        <f>Table1[[#This Row],[QUANTITY]]*Table1[[#This Row],[UNITPRICE]]-Table1[[#This Row],[CASHDISCOUNT]]</f>
        <v>84000</v>
      </c>
      <c r="AY80" s="72"/>
      <c r="AZ80" s="3"/>
      <c r="BA80" s="3"/>
      <c r="BE80" s="3"/>
      <c r="BF80" s="80" t="s">
        <v>299</v>
      </c>
      <c r="BG80" s="7">
        <v>45566</v>
      </c>
      <c r="BI80" s="5"/>
      <c r="BJ80" s="7"/>
      <c r="BK80" s="3">
        <v>1000</v>
      </c>
      <c r="BL80" s="3"/>
      <c r="BM80" s="5"/>
      <c r="BN80" s="4"/>
      <c r="BO80" s="4"/>
      <c r="BP80" s="4"/>
      <c r="BQ80" s="4"/>
      <c r="BR80" s="16" t="s">
        <v>88</v>
      </c>
      <c r="BU80" s="4" t="s">
        <v>76</v>
      </c>
    </row>
    <row r="81" spans="1:73" x14ac:dyDescent="0.25">
      <c r="A81" s="13">
        <v>11</v>
      </c>
      <c r="B81" s="14">
        <v>999948555</v>
      </c>
      <c r="C81" s="3"/>
      <c r="D81" s="3" t="s">
        <v>71</v>
      </c>
      <c r="E81" s="3" t="s">
        <v>72</v>
      </c>
      <c r="F81" s="15">
        <v>79</v>
      </c>
      <c r="G81" s="2">
        <f>IF(Table1[[#This Row],[INVOICENO]]=AL80,G80,G80+1)</f>
        <v>14</v>
      </c>
      <c r="H81" s="15" t="s">
        <v>72</v>
      </c>
      <c r="I81" s="15">
        <f>IF(Table1[[#This Row],[INVOICENO]]=AL80,I80+1,1)</f>
        <v>8</v>
      </c>
      <c r="J81" t="s">
        <v>94</v>
      </c>
      <c r="K81">
        <v>140</v>
      </c>
      <c r="M81" s="5"/>
      <c r="X81" t="s">
        <v>176</v>
      </c>
      <c r="Y81" s="82">
        <v>0</v>
      </c>
      <c r="Z81">
        <v>0</v>
      </c>
      <c r="AB81">
        <v>7</v>
      </c>
      <c r="AD81" s="4"/>
      <c r="AF81" s="79">
        <f>Table1[[#This Row],[UNITPRICE]]</f>
        <v>0</v>
      </c>
      <c r="AG81" s="5" t="s">
        <v>89</v>
      </c>
      <c r="AH81" s="5"/>
      <c r="AI81" s="5"/>
      <c r="AL81" s="80" t="s">
        <v>269</v>
      </c>
      <c r="AM81" s="78">
        <v>45566</v>
      </c>
      <c r="AS81">
        <v>1</v>
      </c>
      <c r="AT81">
        <v>0</v>
      </c>
      <c r="AU81">
        <v>0</v>
      </c>
      <c r="AV81" s="77">
        <f t="shared" si="2"/>
        <v>0</v>
      </c>
      <c r="AX81" s="74">
        <f>Table1[[#This Row],[QUANTITY]]*Table1[[#This Row],[UNITPRICE]]-Table1[[#This Row],[CASHDISCOUNT]]</f>
        <v>0</v>
      </c>
      <c r="AY81" s="72"/>
      <c r="AZ81" s="3"/>
      <c r="BA81" s="3"/>
      <c r="BE81" s="3"/>
      <c r="BF81" s="80" t="s">
        <v>300</v>
      </c>
      <c r="BG81" s="7">
        <v>45566</v>
      </c>
      <c r="BI81" s="5"/>
      <c r="BJ81" s="7"/>
      <c r="BK81" s="3">
        <v>1000</v>
      </c>
      <c r="BL81" s="3"/>
      <c r="BM81" s="5"/>
      <c r="BN81" s="4"/>
      <c r="BO81" s="4"/>
      <c r="BP81" s="4"/>
      <c r="BQ81" s="4"/>
      <c r="BR81" s="16" t="s">
        <v>88</v>
      </c>
      <c r="BU81" s="4" t="s">
        <v>76</v>
      </c>
    </row>
    <row r="82" spans="1:73" x14ac:dyDescent="0.25">
      <c r="A82" s="13">
        <v>11</v>
      </c>
      <c r="B82" s="14">
        <v>999948555</v>
      </c>
      <c r="C82" s="3"/>
      <c r="D82" s="3" t="s">
        <v>71</v>
      </c>
      <c r="E82" s="3" t="s">
        <v>72</v>
      </c>
      <c r="F82" s="15">
        <v>80</v>
      </c>
      <c r="G82" s="2">
        <f>IF(Table1[[#This Row],[INVOICENO]]=AL81,G81,G81+1)</f>
        <v>14</v>
      </c>
      <c r="H82" s="15" t="s">
        <v>72</v>
      </c>
      <c r="I82" s="15">
        <f>IF(Table1[[#This Row],[INVOICENO]]=AL81,I81+1,1)</f>
        <v>9</v>
      </c>
      <c r="J82" t="s">
        <v>95</v>
      </c>
      <c r="K82">
        <v>1400</v>
      </c>
      <c r="M82" s="5"/>
      <c r="X82" t="s">
        <v>177</v>
      </c>
      <c r="Y82" s="82">
        <v>0</v>
      </c>
      <c r="Z82">
        <v>0</v>
      </c>
      <c r="AB82">
        <v>7</v>
      </c>
      <c r="AD82" s="4"/>
      <c r="AF82" s="79">
        <f>Table1[[#This Row],[UNITPRICE]]</f>
        <v>0</v>
      </c>
      <c r="AG82" s="5" t="s">
        <v>89</v>
      </c>
      <c r="AH82" s="5"/>
      <c r="AI82" s="5"/>
      <c r="AL82" s="80" t="s">
        <v>269</v>
      </c>
      <c r="AM82" s="78">
        <v>45566</v>
      </c>
      <c r="AS82">
        <v>1</v>
      </c>
      <c r="AT82">
        <v>0</v>
      </c>
      <c r="AU82">
        <v>0</v>
      </c>
      <c r="AV82" s="77">
        <f t="shared" si="2"/>
        <v>0</v>
      </c>
      <c r="AX82" s="74">
        <f>Table1[[#This Row],[QUANTITY]]*Table1[[#This Row],[UNITPRICE]]-Table1[[#This Row],[CASHDISCOUNT]]</f>
        <v>0</v>
      </c>
      <c r="AY82" s="72"/>
      <c r="AZ82" s="3"/>
      <c r="BA82" s="3"/>
      <c r="BE82" s="3"/>
      <c r="BF82" s="80" t="s">
        <v>300</v>
      </c>
      <c r="BG82" s="7">
        <v>45566</v>
      </c>
      <c r="BI82" s="5"/>
      <c r="BJ82" s="7"/>
      <c r="BK82" s="3">
        <v>1000</v>
      </c>
      <c r="BL82" s="3"/>
      <c r="BM82" s="5"/>
      <c r="BN82" s="4"/>
      <c r="BO82" s="4"/>
      <c r="BP82" s="4"/>
      <c r="BQ82" s="4"/>
      <c r="BR82" s="16" t="s">
        <v>88</v>
      </c>
      <c r="BU82" s="4" t="s">
        <v>76</v>
      </c>
    </row>
    <row r="83" spans="1:73" x14ac:dyDescent="0.25">
      <c r="A83" s="13">
        <v>11</v>
      </c>
      <c r="B83" s="14">
        <v>999948555</v>
      </c>
      <c r="C83" s="3"/>
      <c r="D83" s="3" t="s">
        <v>71</v>
      </c>
      <c r="E83" s="3" t="s">
        <v>72</v>
      </c>
      <c r="F83" s="15">
        <v>81</v>
      </c>
      <c r="G83" s="2">
        <f>IF(Table1[[#This Row],[INVOICENO]]=AL82,G82,G82+1)</f>
        <v>14</v>
      </c>
      <c r="H83" s="15" t="s">
        <v>72</v>
      </c>
      <c r="I83" s="15">
        <f>IF(Table1[[#This Row],[INVOICENO]]=AL82,I82+1,1)</f>
        <v>10</v>
      </c>
      <c r="J83" t="s">
        <v>96</v>
      </c>
      <c r="K83">
        <v>840</v>
      </c>
      <c r="M83" s="5"/>
      <c r="X83" t="s">
        <v>178</v>
      </c>
      <c r="Y83" s="82">
        <v>0</v>
      </c>
      <c r="Z83">
        <v>0</v>
      </c>
      <c r="AB83">
        <v>7</v>
      </c>
      <c r="AD83" s="4"/>
      <c r="AF83" s="79">
        <f>Table1[[#This Row],[UNITPRICE]]</f>
        <v>0</v>
      </c>
      <c r="AG83" s="5" t="s">
        <v>89</v>
      </c>
      <c r="AH83" s="5"/>
      <c r="AI83" s="5"/>
      <c r="AL83" s="80" t="s">
        <v>269</v>
      </c>
      <c r="AM83" s="78">
        <v>45566</v>
      </c>
      <c r="AS83">
        <v>1</v>
      </c>
      <c r="AT83">
        <v>0</v>
      </c>
      <c r="AU83">
        <v>0</v>
      </c>
      <c r="AV83" s="77">
        <f t="shared" si="2"/>
        <v>0</v>
      </c>
      <c r="AX83" s="74">
        <f>Table1[[#This Row],[QUANTITY]]*Table1[[#This Row],[UNITPRICE]]-Table1[[#This Row],[CASHDISCOUNT]]</f>
        <v>0</v>
      </c>
      <c r="AY83" s="72"/>
      <c r="AZ83" s="3"/>
      <c r="BA83" s="3"/>
      <c r="BE83" s="3"/>
      <c r="BF83" s="80" t="s">
        <v>300</v>
      </c>
      <c r="BG83" s="7">
        <v>45566</v>
      </c>
      <c r="BI83" s="5"/>
      <c r="BJ83" s="7"/>
      <c r="BK83" s="3">
        <v>1000</v>
      </c>
      <c r="BL83" s="3"/>
      <c r="BM83" s="5"/>
      <c r="BN83" s="4"/>
      <c r="BO83" s="4"/>
      <c r="BP83" s="4"/>
      <c r="BQ83" s="4"/>
      <c r="BR83" s="16" t="s">
        <v>88</v>
      </c>
      <c r="BU83" s="4" t="s">
        <v>76</v>
      </c>
    </row>
    <row r="84" spans="1:73" x14ac:dyDescent="0.25">
      <c r="A84" s="13">
        <v>11</v>
      </c>
      <c r="B84" s="14">
        <v>999948555</v>
      </c>
      <c r="C84" s="3"/>
      <c r="D84" s="3" t="s">
        <v>71</v>
      </c>
      <c r="E84" s="3" t="s">
        <v>72</v>
      </c>
      <c r="F84" s="15">
        <v>82</v>
      </c>
      <c r="G84" s="2">
        <f>IF(Table1[[#This Row],[INVOICENO]]=AL83,G83,G83+1)</f>
        <v>15</v>
      </c>
      <c r="H84" s="15" t="s">
        <v>72</v>
      </c>
      <c r="I84" s="15">
        <f>IF(Table1[[#This Row],[INVOICENO]]=AL83,I83+1,1)</f>
        <v>1</v>
      </c>
      <c r="J84" t="s">
        <v>109</v>
      </c>
      <c r="K84">
        <v>5</v>
      </c>
      <c r="M84" s="5"/>
      <c r="X84" t="s">
        <v>191</v>
      </c>
      <c r="Y84" s="82">
        <v>28000</v>
      </c>
      <c r="Z84">
        <v>0</v>
      </c>
      <c r="AD84" s="4"/>
      <c r="AF84" s="79">
        <f>Table1[[#This Row],[UNITPRICE]]</f>
        <v>28000</v>
      </c>
      <c r="AG84" s="5" t="s">
        <v>89</v>
      </c>
      <c r="AH84" s="5"/>
      <c r="AI84" s="5"/>
      <c r="AL84" s="80" t="s">
        <v>270</v>
      </c>
      <c r="AM84" s="78">
        <v>45566</v>
      </c>
      <c r="AS84">
        <v>1</v>
      </c>
      <c r="AT84">
        <v>0</v>
      </c>
      <c r="AU84">
        <v>0</v>
      </c>
      <c r="AV84" s="77">
        <f t="shared" si="2"/>
        <v>0</v>
      </c>
      <c r="AX84" s="74">
        <f>Table1[[#This Row],[QUANTITY]]*Table1[[#This Row],[UNITPRICE]]-Table1[[#This Row],[CASHDISCOUNT]]</f>
        <v>140000</v>
      </c>
      <c r="AY84" s="72"/>
      <c r="AZ84" s="3"/>
      <c r="BA84" s="3"/>
      <c r="BE84" s="3"/>
      <c r="BF84" s="80" t="s">
        <v>306</v>
      </c>
      <c r="BG84" s="7">
        <v>45566</v>
      </c>
      <c r="BI84" s="5"/>
      <c r="BJ84" s="7"/>
      <c r="BK84" s="3">
        <v>1000</v>
      </c>
      <c r="BL84" s="3"/>
      <c r="BM84" s="5"/>
      <c r="BN84" s="4"/>
      <c r="BO84" s="4"/>
      <c r="BP84" s="4"/>
      <c r="BQ84" s="4"/>
      <c r="BR84" s="16" t="s">
        <v>88</v>
      </c>
      <c r="BU84" s="4" t="s">
        <v>76</v>
      </c>
    </row>
    <row r="85" spans="1:73" x14ac:dyDescent="0.25">
      <c r="A85" s="13">
        <v>11</v>
      </c>
      <c r="B85" s="14">
        <v>999948555</v>
      </c>
      <c r="C85" s="3"/>
      <c r="D85" s="3" t="s">
        <v>71</v>
      </c>
      <c r="E85" s="3" t="s">
        <v>72</v>
      </c>
      <c r="F85" s="15">
        <v>83</v>
      </c>
      <c r="G85" s="2">
        <f>IF(Table1[[#This Row],[INVOICENO]]=AL84,G84,G84+1)</f>
        <v>15</v>
      </c>
      <c r="H85" s="15" t="s">
        <v>72</v>
      </c>
      <c r="I85" s="15">
        <f>IF(Table1[[#This Row],[INVOICENO]]=AL84,I84+1,1)</f>
        <v>2</v>
      </c>
      <c r="J85" t="s">
        <v>95</v>
      </c>
      <c r="K85">
        <v>750</v>
      </c>
      <c r="M85" s="5"/>
      <c r="X85" t="s">
        <v>177</v>
      </c>
      <c r="Y85" s="82">
        <v>0</v>
      </c>
      <c r="Z85">
        <v>0</v>
      </c>
      <c r="AB85">
        <v>1</v>
      </c>
      <c r="AD85" s="4"/>
      <c r="AF85" s="79">
        <f>Table1[[#This Row],[UNITPRICE]]</f>
        <v>0</v>
      </c>
      <c r="AG85" s="5" t="s">
        <v>89</v>
      </c>
      <c r="AH85" s="5"/>
      <c r="AI85" s="5"/>
      <c r="AL85" s="80" t="s">
        <v>270</v>
      </c>
      <c r="AM85" s="78">
        <v>45566</v>
      </c>
      <c r="AS85">
        <v>1</v>
      </c>
      <c r="AT85">
        <v>0</v>
      </c>
      <c r="AU85">
        <v>0</v>
      </c>
      <c r="AV85" s="77">
        <f t="shared" si="2"/>
        <v>0</v>
      </c>
      <c r="AX85" s="74">
        <f>Table1[[#This Row],[QUANTITY]]*Table1[[#This Row],[UNITPRICE]]-Table1[[#This Row],[CASHDISCOUNT]]</f>
        <v>0</v>
      </c>
      <c r="AY85" s="72"/>
      <c r="AZ85" s="3"/>
      <c r="BA85" s="3"/>
      <c r="BE85" s="3"/>
      <c r="BF85" s="80" t="s">
        <v>300</v>
      </c>
      <c r="BG85" s="7">
        <v>45566</v>
      </c>
      <c r="BI85" s="5"/>
      <c r="BJ85" s="7"/>
      <c r="BK85" s="3">
        <v>1000</v>
      </c>
      <c r="BL85" s="3"/>
      <c r="BM85" s="5"/>
      <c r="BN85" s="4"/>
      <c r="BO85" s="4"/>
      <c r="BP85" s="4"/>
      <c r="BQ85" s="4"/>
      <c r="BR85" s="16" t="s">
        <v>88</v>
      </c>
      <c r="BU85" s="4" t="s">
        <v>76</v>
      </c>
    </row>
    <row r="86" spans="1:73" x14ac:dyDescent="0.25">
      <c r="A86" s="13">
        <v>11</v>
      </c>
      <c r="B86" s="14">
        <v>999948555</v>
      </c>
      <c r="C86" s="3"/>
      <c r="D86" s="3" t="s">
        <v>71</v>
      </c>
      <c r="E86" s="3" t="s">
        <v>72</v>
      </c>
      <c r="F86" s="15">
        <v>84</v>
      </c>
      <c r="G86" s="2">
        <f>IF(Table1[[#This Row],[INVOICENO]]=AL85,G85,G85+1)</f>
        <v>15</v>
      </c>
      <c r="H86" s="15" t="s">
        <v>72</v>
      </c>
      <c r="I86" s="15">
        <f>IF(Table1[[#This Row],[INVOICENO]]=AL85,I85+1,1)</f>
        <v>3</v>
      </c>
      <c r="J86" t="s">
        <v>96</v>
      </c>
      <c r="K86">
        <v>600</v>
      </c>
      <c r="M86" s="5"/>
      <c r="X86" t="s">
        <v>178</v>
      </c>
      <c r="Y86" s="82">
        <v>0</v>
      </c>
      <c r="Z86">
        <v>0</v>
      </c>
      <c r="AB86">
        <v>1</v>
      </c>
      <c r="AD86" s="4"/>
      <c r="AF86" s="79">
        <f>Table1[[#This Row],[UNITPRICE]]</f>
        <v>0</v>
      </c>
      <c r="AG86" s="5" t="s">
        <v>89</v>
      </c>
      <c r="AH86" s="5"/>
      <c r="AI86" s="5"/>
      <c r="AL86" s="80" t="s">
        <v>270</v>
      </c>
      <c r="AM86" s="78">
        <v>45566</v>
      </c>
      <c r="AS86">
        <v>1</v>
      </c>
      <c r="AT86">
        <v>0</v>
      </c>
      <c r="AU86">
        <v>0</v>
      </c>
      <c r="AV86" s="77">
        <f t="shared" si="2"/>
        <v>0</v>
      </c>
      <c r="AX86" s="74">
        <f>Table1[[#This Row],[QUANTITY]]*Table1[[#This Row],[UNITPRICE]]-Table1[[#This Row],[CASHDISCOUNT]]</f>
        <v>0</v>
      </c>
      <c r="AY86" s="72"/>
      <c r="AZ86" s="3"/>
      <c r="BA86" s="3"/>
      <c r="BE86" s="3"/>
      <c r="BF86" s="80" t="s">
        <v>300</v>
      </c>
      <c r="BG86" s="7">
        <v>45566</v>
      </c>
      <c r="BI86" s="5"/>
      <c r="BJ86" s="7"/>
      <c r="BK86" s="3">
        <v>1000</v>
      </c>
      <c r="BL86" s="3"/>
      <c r="BM86" s="5"/>
      <c r="BN86" s="4"/>
      <c r="BO86" s="4"/>
      <c r="BP86" s="4"/>
      <c r="BQ86" s="4"/>
      <c r="BR86" s="16" t="s">
        <v>88</v>
      </c>
      <c r="BU86" s="4" t="s">
        <v>76</v>
      </c>
    </row>
    <row r="87" spans="1:73" x14ac:dyDescent="0.25">
      <c r="A87" s="13">
        <v>11</v>
      </c>
      <c r="B87" s="14">
        <v>999948555</v>
      </c>
      <c r="C87" s="3"/>
      <c r="D87" s="3" t="s">
        <v>71</v>
      </c>
      <c r="E87" s="3" t="s">
        <v>72</v>
      </c>
      <c r="F87" s="15">
        <v>85</v>
      </c>
      <c r="G87" s="2">
        <f>IF(Table1[[#This Row],[INVOICENO]]=AL86,G86,G86+1)</f>
        <v>15</v>
      </c>
      <c r="H87" s="15" t="s">
        <v>72</v>
      </c>
      <c r="I87" s="15">
        <f>IF(Table1[[#This Row],[INVOICENO]]=AL86,I86+1,1)</f>
        <v>4</v>
      </c>
      <c r="J87" t="s">
        <v>110</v>
      </c>
      <c r="K87">
        <v>100</v>
      </c>
      <c r="M87" s="5"/>
      <c r="X87" t="s">
        <v>192</v>
      </c>
      <c r="Y87" s="82">
        <v>0</v>
      </c>
      <c r="Z87">
        <v>0</v>
      </c>
      <c r="AB87">
        <v>1</v>
      </c>
      <c r="AD87" s="4"/>
      <c r="AF87" s="79">
        <f>Table1[[#This Row],[UNITPRICE]]</f>
        <v>0</v>
      </c>
      <c r="AG87" s="5" t="s">
        <v>89</v>
      </c>
      <c r="AH87" s="5"/>
      <c r="AI87" s="5"/>
      <c r="AL87" s="80" t="s">
        <v>270</v>
      </c>
      <c r="AM87" s="78">
        <v>45566</v>
      </c>
      <c r="AS87">
        <v>1</v>
      </c>
      <c r="AT87">
        <v>0</v>
      </c>
      <c r="AU87">
        <v>0</v>
      </c>
      <c r="AV87" s="77">
        <f t="shared" si="2"/>
        <v>0</v>
      </c>
      <c r="AX87" s="74">
        <f>Table1[[#This Row],[QUANTITY]]*Table1[[#This Row],[UNITPRICE]]-Table1[[#This Row],[CASHDISCOUNT]]</f>
        <v>0</v>
      </c>
      <c r="AY87" s="72"/>
      <c r="AZ87" s="3"/>
      <c r="BA87" s="3"/>
      <c r="BE87" s="3"/>
      <c r="BF87" s="80" t="s">
        <v>300</v>
      </c>
      <c r="BG87" s="7">
        <v>45566</v>
      </c>
      <c r="BI87" s="5"/>
      <c r="BJ87" s="7"/>
      <c r="BK87" s="3">
        <v>1000</v>
      </c>
      <c r="BL87" s="3"/>
      <c r="BM87" s="5"/>
      <c r="BN87" s="4"/>
      <c r="BO87" s="4"/>
      <c r="BP87" s="4"/>
      <c r="BQ87" s="4"/>
      <c r="BR87" s="16" t="s">
        <v>88</v>
      </c>
      <c r="BU87" s="4" t="s">
        <v>76</v>
      </c>
    </row>
    <row r="88" spans="1:73" x14ac:dyDescent="0.25">
      <c r="A88" s="13">
        <v>11</v>
      </c>
      <c r="B88" s="14">
        <v>999948555</v>
      </c>
      <c r="C88" s="3"/>
      <c r="D88" s="3" t="s">
        <v>71</v>
      </c>
      <c r="E88" s="3" t="s">
        <v>72</v>
      </c>
      <c r="F88" s="15">
        <v>86</v>
      </c>
      <c r="G88" s="2">
        <f>IF(Table1[[#This Row],[INVOICENO]]=AL87,G87,G87+1)</f>
        <v>15</v>
      </c>
      <c r="H88" s="15" t="s">
        <v>72</v>
      </c>
      <c r="I88" s="15">
        <f>IF(Table1[[#This Row],[INVOICENO]]=AL87,I87+1,1)</f>
        <v>5</v>
      </c>
      <c r="J88" t="s">
        <v>98</v>
      </c>
      <c r="K88">
        <v>150</v>
      </c>
      <c r="M88" s="5"/>
      <c r="X88" t="s">
        <v>180</v>
      </c>
      <c r="Y88" s="82">
        <v>0</v>
      </c>
      <c r="Z88">
        <v>0</v>
      </c>
      <c r="AB88">
        <v>1</v>
      </c>
      <c r="AD88" s="4"/>
      <c r="AF88" s="79">
        <f>Table1[[#This Row],[UNITPRICE]]</f>
        <v>0</v>
      </c>
      <c r="AG88" s="5" t="s">
        <v>89</v>
      </c>
      <c r="AH88" s="5"/>
      <c r="AI88" s="5"/>
      <c r="AL88" s="80" t="s">
        <v>270</v>
      </c>
      <c r="AM88" s="78">
        <v>45566</v>
      </c>
      <c r="AS88">
        <v>1</v>
      </c>
      <c r="AT88">
        <v>0</v>
      </c>
      <c r="AU88">
        <v>0</v>
      </c>
      <c r="AV88" s="77">
        <f t="shared" si="2"/>
        <v>0</v>
      </c>
      <c r="AX88" s="74">
        <f>Table1[[#This Row],[QUANTITY]]*Table1[[#This Row],[UNITPRICE]]-Table1[[#This Row],[CASHDISCOUNT]]</f>
        <v>0</v>
      </c>
      <c r="AY88" s="72"/>
      <c r="AZ88" s="3"/>
      <c r="BA88" s="3"/>
      <c r="BE88" s="3"/>
      <c r="BF88" s="80" t="s">
        <v>300</v>
      </c>
      <c r="BG88" s="7">
        <v>45566</v>
      </c>
      <c r="BI88" s="5"/>
      <c r="BJ88" s="7"/>
      <c r="BK88" s="3">
        <v>1000</v>
      </c>
      <c r="BL88" s="3"/>
      <c r="BM88" s="5"/>
      <c r="BN88" s="4"/>
      <c r="BO88" s="4"/>
      <c r="BP88" s="4"/>
      <c r="BQ88" s="4"/>
      <c r="BR88" s="16" t="s">
        <v>88</v>
      </c>
      <c r="BU88" s="4" t="s">
        <v>76</v>
      </c>
    </row>
    <row r="89" spans="1:73" x14ac:dyDescent="0.25">
      <c r="A89" s="13">
        <v>11</v>
      </c>
      <c r="B89" s="14">
        <v>999948555</v>
      </c>
      <c r="C89" s="3"/>
      <c r="D89" s="3" t="s">
        <v>71</v>
      </c>
      <c r="E89" s="3" t="s">
        <v>72</v>
      </c>
      <c r="F89" s="15">
        <v>87</v>
      </c>
      <c r="G89" s="2">
        <f>IF(Table1[[#This Row],[INVOICENO]]=AL88,G88,G88+1)</f>
        <v>16</v>
      </c>
      <c r="H89" s="15" t="s">
        <v>72</v>
      </c>
      <c r="I89" s="15">
        <f>IF(Table1[[#This Row],[INVOICENO]]=AL88,I88+1,1)</f>
        <v>1</v>
      </c>
      <c r="J89" t="s">
        <v>123</v>
      </c>
      <c r="K89">
        <v>3</v>
      </c>
      <c r="M89" s="5"/>
      <c r="X89" t="s">
        <v>205</v>
      </c>
      <c r="Y89" s="82">
        <v>14000</v>
      </c>
      <c r="Z89">
        <v>0</v>
      </c>
      <c r="AD89" s="4"/>
      <c r="AF89" s="79">
        <f>Table1[[#This Row],[UNITPRICE]]</f>
        <v>14000</v>
      </c>
      <c r="AG89" s="5" t="s">
        <v>89</v>
      </c>
      <c r="AH89" s="5"/>
      <c r="AI89" s="5"/>
      <c r="AL89" s="80" t="s">
        <v>271</v>
      </c>
      <c r="AM89" s="78">
        <v>45566</v>
      </c>
      <c r="AS89">
        <v>1</v>
      </c>
      <c r="AT89">
        <v>0</v>
      </c>
      <c r="AU89">
        <v>0</v>
      </c>
      <c r="AV89" s="77">
        <f t="shared" si="2"/>
        <v>0</v>
      </c>
      <c r="AX89" s="74">
        <f>Table1[[#This Row],[QUANTITY]]*Table1[[#This Row],[UNITPRICE]]-Table1[[#This Row],[CASHDISCOUNT]]</f>
        <v>42000</v>
      </c>
      <c r="AY89" s="72"/>
      <c r="AZ89" s="3"/>
      <c r="BA89" s="3"/>
      <c r="BE89" s="3"/>
      <c r="BF89" s="80" t="s">
        <v>314</v>
      </c>
      <c r="BG89" s="7">
        <v>45566</v>
      </c>
      <c r="BI89" s="5"/>
      <c r="BJ89" s="7"/>
      <c r="BK89" s="3">
        <v>1000</v>
      </c>
      <c r="BL89" s="3"/>
      <c r="BM89" s="5"/>
      <c r="BN89" s="4"/>
      <c r="BO89" s="4"/>
      <c r="BP89" s="4"/>
      <c r="BQ89" s="4"/>
      <c r="BR89" s="16" t="s">
        <v>88</v>
      </c>
      <c r="BU89" s="4" t="s">
        <v>76</v>
      </c>
    </row>
    <row r="90" spans="1:73" x14ac:dyDescent="0.25">
      <c r="A90" s="13">
        <v>11</v>
      </c>
      <c r="B90" s="14">
        <v>999948555</v>
      </c>
      <c r="C90" s="3"/>
      <c r="D90" s="3" t="s">
        <v>71</v>
      </c>
      <c r="E90" s="3" t="s">
        <v>72</v>
      </c>
      <c r="F90" s="15">
        <v>88</v>
      </c>
      <c r="G90" s="2">
        <f>IF(Table1[[#This Row],[INVOICENO]]=AL89,G89,G89+1)</f>
        <v>16</v>
      </c>
      <c r="H90" s="15" t="s">
        <v>72</v>
      </c>
      <c r="I90" s="15">
        <f>IF(Table1[[#This Row],[INVOICENO]]=AL89,I89+1,1)</f>
        <v>2</v>
      </c>
      <c r="J90" t="s">
        <v>94</v>
      </c>
      <c r="K90">
        <v>60</v>
      </c>
      <c r="M90" s="5"/>
      <c r="X90" t="s">
        <v>176</v>
      </c>
      <c r="Y90" s="82">
        <v>0</v>
      </c>
      <c r="Z90">
        <v>0</v>
      </c>
      <c r="AB90">
        <v>1</v>
      </c>
      <c r="AD90" s="4"/>
      <c r="AF90" s="79">
        <f>Table1[[#This Row],[UNITPRICE]]</f>
        <v>0</v>
      </c>
      <c r="AG90" s="5" t="s">
        <v>89</v>
      </c>
      <c r="AH90" s="5"/>
      <c r="AI90" s="5"/>
      <c r="AL90" s="80" t="s">
        <v>271</v>
      </c>
      <c r="AM90" s="78">
        <v>45566</v>
      </c>
      <c r="AS90">
        <v>1</v>
      </c>
      <c r="AT90">
        <v>0</v>
      </c>
      <c r="AU90">
        <v>0</v>
      </c>
      <c r="AV90" s="77">
        <f t="shared" si="2"/>
        <v>0</v>
      </c>
      <c r="AX90" s="74">
        <f>Table1[[#This Row],[QUANTITY]]*Table1[[#This Row],[UNITPRICE]]-Table1[[#This Row],[CASHDISCOUNT]]</f>
        <v>0</v>
      </c>
      <c r="AY90" s="72"/>
      <c r="AZ90" s="3"/>
      <c r="BA90" s="3"/>
      <c r="BE90" s="3"/>
      <c r="BF90" s="80" t="s">
        <v>300</v>
      </c>
      <c r="BG90" s="7">
        <v>45566</v>
      </c>
      <c r="BI90" s="5"/>
      <c r="BJ90" s="7"/>
      <c r="BK90" s="3">
        <v>1000</v>
      </c>
      <c r="BL90" s="3"/>
      <c r="BM90" s="5"/>
      <c r="BN90" s="4"/>
      <c r="BO90" s="4"/>
      <c r="BP90" s="4"/>
      <c r="BQ90" s="4"/>
      <c r="BR90" s="16" t="s">
        <v>88</v>
      </c>
      <c r="BU90" s="4" t="s">
        <v>76</v>
      </c>
    </row>
    <row r="91" spans="1:73" x14ac:dyDescent="0.25">
      <c r="A91" s="13">
        <v>11</v>
      </c>
      <c r="B91" s="14">
        <v>999948555</v>
      </c>
      <c r="C91" s="3"/>
      <c r="D91" s="3" t="s">
        <v>71</v>
      </c>
      <c r="E91" s="3" t="s">
        <v>72</v>
      </c>
      <c r="F91" s="15">
        <v>89</v>
      </c>
      <c r="G91" s="2">
        <f>IF(Table1[[#This Row],[INVOICENO]]=AL90,G90,G90+1)</f>
        <v>16</v>
      </c>
      <c r="H91" s="15" t="s">
        <v>72</v>
      </c>
      <c r="I91" s="15">
        <f>IF(Table1[[#This Row],[INVOICENO]]=AL90,I90+1,1)</f>
        <v>3</v>
      </c>
      <c r="J91" t="s">
        <v>96</v>
      </c>
      <c r="K91">
        <v>360</v>
      </c>
      <c r="M91" s="5"/>
      <c r="X91" t="s">
        <v>206</v>
      </c>
      <c r="Y91" s="82">
        <v>0</v>
      </c>
      <c r="Z91">
        <v>0</v>
      </c>
      <c r="AB91">
        <v>1</v>
      </c>
      <c r="AD91" s="4"/>
      <c r="AF91" s="79">
        <f>Table1[[#This Row],[UNITPRICE]]</f>
        <v>0</v>
      </c>
      <c r="AG91" s="5" t="s">
        <v>89</v>
      </c>
      <c r="AH91" s="5"/>
      <c r="AI91" s="5"/>
      <c r="AL91" s="80" t="s">
        <v>271</v>
      </c>
      <c r="AM91" s="78">
        <v>45566</v>
      </c>
      <c r="AS91">
        <v>1</v>
      </c>
      <c r="AT91">
        <v>0</v>
      </c>
      <c r="AU91">
        <v>0</v>
      </c>
      <c r="AV91" s="77">
        <f t="shared" si="2"/>
        <v>0</v>
      </c>
      <c r="AX91" s="74">
        <f>Table1[[#This Row],[QUANTITY]]*Table1[[#This Row],[UNITPRICE]]-Table1[[#This Row],[CASHDISCOUNT]]</f>
        <v>0</v>
      </c>
      <c r="AY91" s="72"/>
      <c r="AZ91" s="3"/>
      <c r="BA91" s="3"/>
      <c r="BE91" s="3"/>
      <c r="BF91" s="80" t="s">
        <v>300</v>
      </c>
      <c r="BG91" s="7">
        <v>45566</v>
      </c>
      <c r="BI91" s="5"/>
      <c r="BJ91" s="7"/>
      <c r="BK91" s="3">
        <v>1000</v>
      </c>
      <c r="BL91" s="3"/>
      <c r="BM91" s="5"/>
      <c r="BN91" s="4"/>
      <c r="BO91" s="4"/>
      <c r="BP91" s="4"/>
      <c r="BQ91" s="4"/>
      <c r="BR91" s="16" t="s">
        <v>88</v>
      </c>
      <c r="BU91" s="4" t="s">
        <v>76</v>
      </c>
    </row>
    <row r="92" spans="1:73" x14ac:dyDescent="0.25">
      <c r="A92" s="13">
        <v>11</v>
      </c>
      <c r="B92" s="14">
        <v>999948555</v>
      </c>
      <c r="C92" s="3"/>
      <c r="D92" s="3" t="s">
        <v>71</v>
      </c>
      <c r="E92" s="3" t="s">
        <v>72</v>
      </c>
      <c r="F92" s="15">
        <v>90</v>
      </c>
      <c r="G92" s="2">
        <f>IF(Table1[[#This Row],[INVOICENO]]=AL91,G91,G91+1)</f>
        <v>17</v>
      </c>
      <c r="H92" s="15" t="s">
        <v>72</v>
      </c>
      <c r="I92" s="15">
        <f>IF(Table1[[#This Row],[INVOICENO]]=AL91,I91+1,1)</f>
        <v>1</v>
      </c>
      <c r="J92" t="s">
        <v>117</v>
      </c>
      <c r="K92">
        <v>2</v>
      </c>
      <c r="M92" s="5"/>
      <c r="X92" t="s">
        <v>199</v>
      </c>
      <c r="Y92" s="82">
        <v>51000</v>
      </c>
      <c r="Z92">
        <v>0</v>
      </c>
      <c r="AD92" s="4"/>
      <c r="AF92" s="79">
        <f>Table1[[#This Row],[UNITPRICE]]</f>
        <v>51000</v>
      </c>
      <c r="AG92" s="5" t="s">
        <v>89</v>
      </c>
      <c r="AH92" s="5"/>
      <c r="AI92" s="5"/>
      <c r="AL92" s="80" t="s">
        <v>272</v>
      </c>
      <c r="AM92" s="78">
        <v>45566</v>
      </c>
      <c r="AS92">
        <v>1</v>
      </c>
      <c r="AT92">
        <v>0</v>
      </c>
      <c r="AU92">
        <v>0</v>
      </c>
      <c r="AV92" s="77">
        <f t="shared" si="2"/>
        <v>0</v>
      </c>
      <c r="AX92" s="74">
        <f>Table1[[#This Row],[QUANTITY]]*Table1[[#This Row],[UNITPRICE]]-Table1[[#This Row],[CASHDISCOUNT]]</f>
        <v>102000</v>
      </c>
      <c r="AY92" s="72"/>
      <c r="AZ92" s="3"/>
      <c r="BA92" s="3"/>
      <c r="BE92" s="3"/>
      <c r="BF92" s="80" t="s">
        <v>311</v>
      </c>
      <c r="BG92" s="7">
        <v>45566</v>
      </c>
      <c r="BI92" s="5"/>
      <c r="BJ92" s="7"/>
      <c r="BK92" s="3">
        <v>1000</v>
      </c>
      <c r="BL92" s="3"/>
      <c r="BM92" s="5"/>
      <c r="BN92" s="4"/>
      <c r="BO92" s="4"/>
      <c r="BP92" s="4"/>
      <c r="BQ92" s="4"/>
      <c r="BR92" s="16" t="s">
        <v>88</v>
      </c>
      <c r="BU92" s="4" t="s">
        <v>76</v>
      </c>
    </row>
    <row r="93" spans="1:73" x14ac:dyDescent="0.25">
      <c r="A93" s="13">
        <v>11</v>
      </c>
      <c r="B93" s="14">
        <v>999948555</v>
      </c>
      <c r="C93" s="3"/>
      <c r="D93" s="3" t="s">
        <v>71</v>
      </c>
      <c r="E93" s="3" t="s">
        <v>72</v>
      </c>
      <c r="F93" s="15">
        <v>91</v>
      </c>
      <c r="G93" s="2">
        <f>IF(Table1[[#This Row],[INVOICENO]]=AL92,G92,G92+1)</f>
        <v>18</v>
      </c>
      <c r="H93" s="15" t="s">
        <v>72</v>
      </c>
      <c r="I93" s="15">
        <f>IF(Table1[[#This Row],[INVOICENO]]=AL92,I92+1,1)</f>
        <v>1</v>
      </c>
      <c r="J93" t="s">
        <v>124</v>
      </c>
      <c r="K93">
        <v>4</v>
      </c>
      <c r="M93" s="5"/>
      <c r="X93" t="s">
        <v>207</v>
      </c>
      <c r="Y93" s="82">
        <v>52000</v>
      </c>
      <c r="Z93">
        <v>0</v>
      </c>
      <c r="AD93" s="4"/>
      <c r="AF93" s="79">
        <f>Table1[[#This Row],[UNITPRICE]]</f>
        <v>52000</v>
      </c>
      <c r="AG93" s="5" t="s">
        <v>89</v>
      </c>
      <c r="AH93" s="5"/>
      <c r="AI93" s="5"/>
      <c r="AL93" s="80" t="s">
        <v>273</v>
      </c>
      <c r="AM93" s="78">
        <v>45566</v>
      </c>
      <c r="AS93">
        <v>1</v>
      </c>
      <c r="AT93">
        <v>0</v>
      </c>
      <c r="AU93">
        <v>0</v>
      </c>
      <c r="AV93" s="77">
        <f t="shared" si="2"/>
        <v>0</v>
      </c>
      <c r="AX93" s="74">
        <f>Table1[[#This Row],[QUANTITY]]*Table1[[#This Row],[UNITPRICE]]-Table1[[#This Row],[CASHDISCOUNT]]</f>
        <v>208000</v>
      </c>
      <c r="AY93" s="72"/>
      <c r="AZ93" s="3"/>
      <c r="BA93" s="3"/>
      <c r="BE93" s="3"/>
      <c r="BF93" s="80" t="s">
        <v>315</v>
      </c>
      <c r="BG93" s="7">
        <v>45566</v>
      </c>
      <c r="BI93" s="5"/>
      <c r="BJ93" s="7"/>
      <c r="BK93" s="3">
        <v>1000</v>
      </c>
      <c r="BL93" s="3"/>
      <c r="BM93" s="5"/>
      <c r="BN93" s="4"/>
      <c r="BO93" s="4"/>
      <c r="BP93" s="4"/>
      <c r="BQ93" s="4"/>
      <c r="BR93" s="16" t="s">
        <v>88</v>
      </c>
      <c r="BU93" s="4" t="s">
        <v>76</v>
      </c>
    </row>
    <row r="94" spans="1:73" x14ac:dyDescent="0.25">
      <c r="A94" s="13">
        <v>11</v>
      </c>
      <c r="B94" s="14">
        <v>999948555</v>
      </c>
      <c r="C94" s="3"/>
      <c r="D94" s="3" t="s">
        <v>71</v>
      </c>
      <c r="E94" s="3" t="s">
        <v>72</v>
      </c>
      <c r="F94" s="15">
        <v>92</v>
      </c>
      <c r="G94" s="2">
        <f>IF(Table1[[#This Row],[INVOICENO]]=AL93,G93,G93+1)</f>
        <v>18</v>
      </c>
      <c r="H94" s="15" t="s">
        <v>72</v>
      </c>
      <c r="I94" s="15">
        <f>IF(Table1[[#This Row],[INVOICENO]]=AL93,I93+1,1)</f>
        <v>2</v>
      </c>
      <c r="J94" t="s">
        <v>125</v>
      </c>
      <c r="K94">
        <v>9</v>
      </c>
      <c r="M94" s="5"/>
      <c r="X94" t="s">
        <v>208</v>
      </c>
      <c r="Y94" s="82">
        <v>20000</v>
      </c>
      <c r="Z94">
        <v>0</v>
      </c>
      <c r="AD94" s="4"/>
      <c r="AF94" s="79">
        <f>Table1[[#This Row],[UNITPRICE]]</f>
        <v>20000</v>
      </c>
      <c r="AG94" s="5" t="s">
        <v>89</v>
      </c>
      <c r="AH94" s="5"/>
      <c r="AI94" s="5"/>
      <c r="AL94" s="80" t="s">
        <v>273</v>
      </c>
      <c r="AM94" s="78">
        <v>45566</v>
      </c>
      <c r="AS94">
        <v>1</v>
      </c>
      <c r="AT94">
        <v>0</v>
      </c>
      <c r="AU94">
        <v>0</v>
      </c>
      <c r="AV94" s="77">
        <f t="shared" si="2"/>
        <v>0</v>
      </c>
      <c r="AX94" s="74">
        <f>Table1[[#This Row],[QUANTITY]]*Table1[[#This Row],[UNITPRICE]]-Table1[[#This Row],[CASHDISCOUNT]]</f>
        <v>180000</v>
      </c>
      <c r="AY94" s="72"/>
      <c r="AZ94" s="3"/>
      <c r="BA94" s="3"/>
      <c r="BE94" s="3"/>
      <c r="BF94" s="80" t="s">
        <v>316</v>
      </c>
      <c r="BG94" s="7">
        <v>45566</v>
      </c>
      <c r="BI94" s="5"/>
      <c r="BJ94" s="7"/>
      <c r="BK94" s="3">
        <v>1000</v>
      </c>
      <c r="BL94" s="3"/>
      <c r="BM94" s="5"/>
      <c r="BN94" s="4"/>
      <c r="BO94" s="4"/>
      <c r="BP94" s="4"/>
      <c r="BQ94" s="4"/>
      <c r="BR94" s="16" t="s">
        <v>88</v>
      </c>
      <c r="BU94" s="4" t="s">
        <v>76</v>
      </c>
    </row>
    <row r="95" spans="1:73" x14ac:dyDescent="0.25">
      <c r="A95" s="13">
        <v>11</v>
      </c>
      <c r="B95" s="14">
        <v>999948555</v>
      </c>
      <c r="C95" s="3"/>
      <c r="D95" s="3" t="s">
        <v>71</v>
      </c>
      <c r="E95" s="3" t="s">
        <v>72</v>
      </c>
      <c r="F95" s="15">
        <v>93</v>
      </c>
      <c r="G95" s="2">
        <f>IF(Table1[[#This Row],[INVOICENO]]=AL94,G94,G94+1)</f>
        <v>18</v>
      </c>
      <c r="H95" s="15" t="s">
        <v>72</v>
      </c>
      <c r="I95" s="15">
        <f>IF(Table1[[#This Row],[INVOICENO]]=AL94,I94+1,1)</f>
        <v>3</v>
      </c>
      <c r="J95" t="s">
        <v>95</v>
      </c>
      <c r="K95">
        <v>1350</v>
      </c>
      <c r="M95" s="5"/>
      <c r="X95" t="s">
        <v>177</v>
      </c>
      <c r="Y95" s="82">
        <v>0</v>
      </c>
      <c r="Z95">
        <v>0</v>
      </c>
      <c r="AB95">
        <v>2</v>
      </c>
      <c r="AD95" s="4"/>
      <c r="AF95" s="79">
        <f>Table1[[#This Row],[UNITPRICE]]</f>
        <v>0</v>
      </c>
      <c r="AG95" s="5" t="s">
        <v>89</v>
      </c>
      <c r="AH95" s="5"/>
      <c r="AI95" s="5"/>
      <c r="AL95" s="80" t="s">
        <v>273</v>
      </c>
      <c r="AM95" s="78">
        <v>45566</v>
      </c>
      <c r="AS95">
        <v>1</v>
      </c>
      <c r="AT95">
        <v>0</v>
      </c>
      <c r="AU95">
        <v>0</v>
      </c>
      <c r="AV95" s="77">
        <f t="shared" si="2"/>
        <v>0</v>
      </c>
      <c r="AX95" s="74">
        <f>Table1[[#This Row],[QUANTITY]]*Table1[[#This Row],[UNITPRICE]]-Table1[[#This Row],[CASHDISCOUNT]]</f>
        <v>0</v>
      </c>
      <c r="AY95" s="72"/>
      <c r="AZ95" s="3"/>
      <c r="BA95" s="3"/>
      <c r="BE95" s="3"/>
      <c r="BF95" s="80" t="s">
        <v>300</v>
      </c>
      <c r="BG95" s="7">
        <v>45566</v>
      </c>
      <c r="BI95" s="5"/>
      <c r="BJ95" s="7"/>
      <c r="BK95" s="3">
        <v>1000</v>
      </c>
      <c r="BL95" s="3"/>
      <c r="BM95" s="5"/>
      <c r="BN95" s="4"/>
      <c r="BO95" s="4"/>
      <c r="BP95" s="4"/>
      <c r="BQ95" s="4"/>
      <c r="BR95" s="16" t="s">
        <v>88</v>
      </c>
      <c r="BU95" s="4" t="s">
        <v>76</v>
      </c>
    </row>
    <row r="96" spans="1:73" x14ac:dyDescent="0.25">
      <c r="A96" s="13">
        <v>11</v>
      </c>
      <c r="B96" s="14">
        <v>999948555</v>
      </c>
      <c r="C96" s="3"/>
      <c r="D96" s="3" t="s">
        <v>71</v>
      </c>
      <c r="E96" s="3" t="s">
        <v>72</v>
      </c>
      <c r="F96" s="15">
        <v>94</v>
      </c>
      <c r="G96" s="2">
        <f>IF(Table1[[#This Row],[INVOICENO]]=AL95,G95,G95+1)</f>
        <v>18</v>
      </c>
      <c r="H96" s="15" t="s">
        <v>72</v>
      </c>
      <c r="I96" s="15">
        <f>IF(Table1[[#This Row],[INVOICENO]]=AL95,I95+1,1)</f>
        <v>4</v>
      </c>
      <c r="J96" t="s">
        <v>96</v>
      </c>
      <c r="K96">
        <v>1080</v>
      </c>
      <c r="M96" s="5"/>
      <c r="X96" t="s">
        <v>178</v>
      </c>
      <c r="Y96" s="82">
        <v>0</v>
      </c>
      <c r="Z96">
        <v>0</v>
      </c>
      <c r="AB96">
        <v>2</v>
      </c>
      <c r="AD96" s="4"/>
      <c r="AF96" s="79">
        <f>Table1[[#This Row],[UNITPRICE]]</f>
        <v>0</v>
      </c>
      <c r="AG96" s="5" t="s">
        <v>89</v>
      </c>
      <c r="AH96" s="5"/>
      <c r="AI96" s="5"/>
      <c r="AL96" s="80" t="s">
        <v>273</v>
      </c>
      <c r="AM96" s="78">
        <v>45566</v>
      </c>
      <c r="AS96">
        <v>1</v>
      </c>
      <c r="AT96">
        <v>0</v>
      </c>
      <c r="AU96">
        <v>0</v>
      </c>
      <c r="AV96" s="77">
        <f t="shared" si="2"/>
        <v>0</v>
      </c>
      <c r="AX96" s="74">
        <f>Table1[[#This Row],[QUANTITY]]*Table1[[#This Row],[UNITPRICE]]-Table1[[#This Row],[CASHDISCOUNT]]</f>
        <v>0</v>
      </c>
      <c r="AY96" s="72"/>
      <c r="AZ96" s="3"/>
      <c r="BA96" s="3"/>
      <c r="BE96" s="3"/>
      <c r="BF96" s="80" t="s">
        <v>300</v>
      </c>
      <c r="BG96" s="7">
        <v>45566</v>
      </c>
      <c r="BI96" s="5"/>
      <c r="BJ96" s="7"/>
      <c r="BK96" s="3">
        <v>1000</v>
      </c>
      <c r="BL96" s="3"/>
      <c r="BM96" s="5"/>
      <c r="BN96" s="4"/>
      <c r="BO96" s="4"/>
      <c r="BP96" s="4"/>
      <c r="BQ96" s="4"/>
      <c r="BR96" s="16" t="s">
        <v>88</v>
      </c>
      <c r="BU96" s="4" t="s">
        <v>76</v>
      </c>
    </row>
    <row r="97" spans="1:73" x14ac:dyDescent="0.25">
      <c r="A97" s="13">
        <v>11</v>
      </c>
      <c r="B97" s="14">
        <v>999948555</v>
      </c>
      <c r="C97" s="3"/>
      <c r="D97" s="3" t="s">
        <v>71</v>
      </c>
      <c r="E97" s="3" t="s">
        <v>72</v>
      </c>
      <c r="F97" s="15">
        <v>95</v>
      </c>
      <c r="G97" s="2">
        <f>IF(Table1[[#This Row],[INVOICENO]]=AL96,G96,G96+1)</f>
        <v>18</v>
      </c>
      <c r="H97" s="15" t="s">
        <v>72</v>
      </c>
      <c r="I97" s="15">
        <f>IF(Table1[[#This Row],[INVOICENO]]=AL96,I96+1,1)</f>
        <v>5</v>
      </c>
      <c r="J97" t="s">
        <v>108</v>
      </c>
      <c r="K97">
        <v>270</v>
      </c>
      <c r="M97" s="5"/>
      <c r="X97" t="s">
        <v>190</v>
      </c>
      <c r="Y97" s="82">
        <v>0</v>
      </c>
      <c r="Z97">
        <v>0</v>
      </c>
      <c r="AB97">
        <v>2</v>
      </c>
      <c r="AD97" s="4"/>
      <c r="AF97" s="79">
        <f>Table1[[#This Row],[UNITPRICE]]</f>
        <v>0</v>
      </c>
      <c r="AG97" s="5" t="s">
        <v>89</v>
      </c>
      <c r="AH97" s="5"/>
      <c r="AI97" s="5"/>
      <c r="AL97" s="80" t="s">
        <v>273</v>
      </c>
      <c r="AM97" s="78">
        <v>45566</v>
      </c>
      <c r="AS97">
        <v>1</v>
      </c>
      <c r="AT97">
        <v>0</v>
      </c>
      <c r="AU97">
        <v>0</v>
      </c>
      <c r="AV97" s="77">
        <f t="shared" si="2"/>
        <v>0</v>
      </c>
      <c r="AX97" s="74">
        <f>Table1[[#This Row],[QUANTITY]]*Table1[[#This Row],[UNITPRICE]]-Table1[[#This Row],[CASHDISCOUNT]]</f>
        <v>0</v>
      </c>
      <c r="AY97" s="72"/>
      <c r="AZ97" s="3"/>
      <c r="BA97" s="3"/>
      <c r="BE97" s="3"/>
      <c r="BF97" s="80" t="s">
        <v>300</v>
      </c>
      <c r="BG97" s="7">
        <v>45566</v>
      </c>
      <c r="BI97" s="5"/>
      <c r="BJ97" s="7"/>
      <c r="BK97" s="3">
        <v>1000</v>
      </c>
      <c r="BL97" s="3"/>
      <c r="BM97" s="5"/>
      <c r="BN97" s="4"/>
      <c r="BO97" s="4"/>
      <c r="BP97" s="4"/>
      <c r="BQ97" s="4"/>
      <c r="BR97" s="16" t="s">
        <v>88</v>
      </c>
      <c r="BU97" s="4" t="s">
        <v>76</v>
      </c>
    </row>
    <row r="98" spans="1:73" x14ac:dyDescent="0.25">
      <c r="A98" s="13">
        <v>11</v>
      </c>
      <c r="B98" s="14">
        <v>999948555</v>
      </c>
      <c r="C98" s="3"/>
      <c r="D98" s="3" t="s">
        <v>71</v>
      </c>
      <c r="E98" s="3" t="s">
        <v>72</v>
      </c>
      <c r="F98" s="15">
        <v>96</v>
      </c>
      <c r="G98" s="2">
        <f>IF(Table1[[#This Row],[INVOICENO]]=AL97,G97,G97+1)</f>
        <v>18</v>
      </c>
      <c r="H98" s="15" t="s">
        <v>72</v>
      </c>
      <c r="I98" s="15">
        <f>IF(Table1[[#This Row],[INVOICENO]]=AL97,I97+1,1)</f>
        <v>6</v>
      </c>
      <c r="J98" t="s">
        <v>126</v>
      </c>
      <c r="K98">
        <v>8</v>
      </c>
      <c r="M98" s="5"/>
      <c r="X98" t="s">
        <v>209</v>
      </c>
      <c r="Y98" s="82">
        <v>53000</v>
      </c>
      <c r="Z98">
        <v>0</v>
      </c>
      <c r="AD98" s="4"/>
      <c r="AF98" s="79">
        <f>Table1[[#This Row],[UNITPRICE]]</f>
        <v>53000</v>
      </c>
      <c r="AG98" s="5" t="s">
        <v>89</v>
      </c>
      <c r="AH98" s="5"/>
      <c r="AI98" s="5"/>
      <c r="AL98" s="80" t="s">
        <v>273</v>
      </c>
      <c r="AM98" s="78">
        <v>45566</v>
      </c>
      <c r="AS98">
        <v>1</v>
      </c>
      <c r="AT98">
        <v>0</v>
      </c>
      <c r="AU98">
        <v>0</v>
      </c>
      <c r="AV98" s="77">
        <f t="shared" si="2"/>
        <v>0</v>
      </c>
      <c r="AX98" s="74">
        <f>Table1[[#This Row],[QUANTITY]]*Table1[[#This Row],[UNITPRICE]]-Table1[[#This Row],[CASHDISCOUNT]]</f>
        <v>424000</v>
      </c>
      <c r="AY98" s="72"/>
      <c r="AZ98" s="3"/>
      <c r="BA98" s="3"/>
      <c r="BE98" s="3"/>
      <c r="BF98" s="80" t="s">
        <v>317</v>
      </c>
      <c r="BG98" s="7">
        <v>45566</v>
      </c>
      <c r="BI98" s="5"/>
      <c r="BJ98" s="7"/>
      <c r="BK98" s="3">
        <v>1000</v>
      </c>
      <c r="BL98" s="3"/>
      <c r="BM98" s="5"/>
      <c r="BN98" s="4"/>
      <c r="BO98" s="4"/>
      <c r="BP98" s="4"/>
      <c r="BQ98" s="4"/>
      <c r="BR98" s="16" t="s">
        <v>88</v>
      </c>
      <c r="BU98" s="4" t="s">
        <v>76</v>
      </c>
    </row>
    <row r="99" spans="1:73" x14ac:dyDescent="0.25">
      <c r="A99" s="13">
        <v>11</v>
      </c>
      <c r="B99" s="14">
        <v>999948555</v>
      </c>
      <c r="C99" s="3"/>
      <c r="D99" s="3" t="s">
        <v>71</v>
      </c>
      <c r="E99" s="3" t="s">
        <v>72</v>
      </c>
      <c r="F99" s="15">
        <v>97</v>
      </c>
      <c r="G99" s="2">
        <f>IF(Table1[[#This Row],[INVOICENO]]=AL98,G98,G98+1)</f>
        <v>18</v>
      </c>
      <c r="H99" s="15" t="s">
        <v>72</v>
      </c>
      <c r="I99" s="15">
        <f>IF(Table1[[#This Row],[INVOICENO]]=AL98,I98+1,1)</f>
        <v>7</v>
      </c>
      <c r="J99" t="s">
        <v>93</v>
      </c>
      <c r="K99">
        <v>6</v>
      </c>
      <c r="M99" s="5"/>
      <c r="X99" t="s">
        <v>175</v>
      </c>
      <c r="Y99" s="82">
        <v>12000</v>
      </c>
      <c r="Z99">
        <v>0</v>
      </c>
      <c r="AD99" s="4"/>
      <c r="AF99" s="79">
        <f>Table1[[#This Row],[UNITPRICE]]</f>
        <v>12000</v>
      </c>
      <c r="AG99" s="5" t="s">
        <v>89</v>
      </c>
      <c r="AH99" s="5"/>
      <c r="AI99" s="5"/>
      <c r="AL99" s="80" t="s">
        <v>273</v>
      </c>
      <c r="AM99" s="78">
        <v>45566</v>
      </c>
      <c r="AS99">
        <v>1</v>
      </c>
      <c r="AT99">
        <v>0</v>
      </c>
      <c r="AU99">
        <v>0</v>
      </c>
      <c r="AV99" s="77">
        <f t="shared" si="2"/>
        <v>0</v>
      </c>
      <c r="AX99" s="74">
        <f>Table1[[#This Row],[QUANTITY]]*Table1[[#This Row],[UNITPRICE]]-Table1[[#This Row],[CASHDISCOUNT]]</f>
        <v>72000</v>
      </c>
      <c r="AY99" s="72"/>
      <c r="AZ99" s="3"/>
      <c r="BA99" s="3"/>
      <c r="BE99" s="3"/>
      <c r="BF99" s="80" t="s">
        <v>299</v>
      </c>
      <c r="BG99" s="7">
        <v>45566</v>
      </c>
      <c r="BI99" s="5"/>
      <c r="BJ99" s="7"/>
      <c r="BK99" s="3">
        <v>1000</v>
      </c>
      <c r="BL99" s="3"/>
      <c r="BM99" s="5"/>
      <c r="BN99" s="4"/>
      <c r="BO99" s="4"/>
      <c r="BP99" s="4"/>
      <c r="BQ99" s="4"/>
      <c r="BR99" s="16" t="s">
        <v>88</v>
      </c>
      <c r="BU99" s="4" t="s">
        <v>76</v>
      </c>
    </row>
    <row r="100" spans="1:73" x14ac:dyDescent="0.25">
      <c r="A100" s="13">
        <v>11</v>
      </c>
      <c r="B100" s="14">
        <v>999948555</v>
      </c>
      <c r="C100" s="3"/>
      <c r="D100" s="3" t="s">
        <v>71</v>
      </c>
      <c r="E100" s="3" t="s">
        <v>72</v>
      </c>
      <c r="F100" s="15">
        <v>98</v>
      </c>
      <c r="G100" s="2">
        <f>IF(Table1[[#This Row],[INVOICENO]]=AL99,G99,G99+1)</f>
        <v>18</v>
      </c>
      <c r="H100" s="15" t="s">
        <v>72</v>
      </c>
      <c r="I100" s="15">
        <f>IF(Table1[[#This Row],[INVOICENO]]=AL99,I99+1,1)</f>
        <v>8</v>
      </c>
      <c r="J100" t="s">
        <v>94</v>
      </c>
      <c r="K100">
        <v>120</v>
      </c>
      <c r="M100" s="5"/>
      <c r="X100" t="s">
        <v>176</v>
      </c>
      <c r="Y100" s="82">
        <v>0</v>
      </c>
      <c r="Z100">
        <v>0</v>
      </c>
      <c r="AB100">
        <v>7</v>
      </c>
      <c r="AD100" s="4"/>
      <c r="AF100" s="79">
        <f>Table1[[#This Row],[UNITPRICE]]</f>
        <v>0</v>
      </c>
      <c r="AG100" s="5" t="s">
        <v>89</v>
      </c>
      <c r="AH100" s="5"/>
      <c r="AI100" s="5"/>
      <c r="AL100" s="80" t="s">
        <v>273</v>
      </c>
      <c r="AM100" s="78">
        <v>45566</v>
      </c>
      <c r="AS100">
        <v>1</v>
      </c>
      <c r="AT100">
        <v>0</v>
      </c>
      <c r="AU100">
        <v>0</v>
      </c>
      <c r="AV100" s="77">
        <f t="shared" si="2"/>
        <v>0</v>
      </c>
      <c r="AX100" s="74">
        <f>Table1[[#This Row],[QUANTITY]]*Table1[[#This Row],[UNITPRICE]]-Table1[[#This Row],[CASHDISCOUNT]]</f>
        <v>0</v>
      </c>
      <c r="AY100" s="72"/>
      <c r="AZ100" s="3"/>
      <c r="BA100" s="3"/>
      <c r="BE100" s="3"/>
      <c r="BF100" s="80" t="s">
        <v>300</v>
      </c>
      <c r="BG100" s="7">
        <v>45566</v>
      </c>
      <c r="BI100" s="5"/>
      <c r="BJ100" s="7"/>
      <c r="BK100" s="3">
        <v>1000</v>
      </c>
      <c r="BL100" s="3"/>
      <c r="BM100" s="5"/>
      <c r="BN100" s="4"/>
      <c r="BO100" s="4"/>
      <c r="BP100" s="4"/>
      <c r="BQ100" s="4"/>
      <c r="BR100" s="16" t="s">
        <v>88</v>
      </c>
      <c r="BU100" s="4" t="s">
        <v>76</v>
      </c>
    </row>
    <row r="101" spans="1:73" x14ac:dyDescent="0.25">
      <c r="A101" s="13">
        <v>11</v>
      </c>
      <c r="B101" s="14">
        <v>999948555</v>
      </c>
      <c r="C101" s="3"/>
      <c r="D101" s="3" t="s">
        <v>71</v>
      </c>
      <c r="E101" s="3" t="s">
        <v>72</v>
      </c>
      <c r="F101" s="15">
        <v>99</v>
      </c>
      <c r="G101" s="2">
        <f>IF(Table1[[#This Row],[INVOICENO]]=AL100,G100,G100+1)</f>
        <v>18</v>
      </c>
      <c r="H101" s="15" t="s">
        <v>72</v>
      </c>
      <c r="I101" s="15">
        <f>IF(Table1[[#This Row],[INVOICENO]]=AL100,I100+1,1)</f>
        <v>9</v>
      </c>
      <c r="J101" t="s">
        <v>95</v>
      </c>
      <c r="K101">
        <v>1200</v>
      </c>
      <c r="M101" s="5"/>
      <c r="X101" t="s">
        <v>177</v>
      </c>
      <c r="Y101" s="82">
        <v>0</v>
      </c>
      <c r="Z101">
        <v>0</v>
      </c>
      <c r="AB101">
        <v>7</v>
      </c>
      <c r="AD101" s="4"/>
      <c r="AF101" s="79">
        <f>Table1[[#This Row],[UNITPRICE]]</f>
        <v>0</v>
      </c>
      <c r="AG101" s="5" t="s">
        <v>89</v>
      </c>
      <c r="AH101" s="5"/>
      <c r="AI101" s="5"/>
      <c r="AL101" s="80" t="s">
        <v>273</v>
      </c>
      <c r="AM101" s="78">
        <v>45566</v>
      </c>
      <c r="AS101">
        <v>1</v>
      </c>
      <c r="AT101">
        <v>0</v>
      </c>
      <c r="AU101">
        <v>0</v>
      </c>
      <c r="AV101" s="77">
        <f t="shared" si="2"/>
        <v>0</v>
      </c>
      <c r="AX101" s="74">
        <f>Table1[[#This Row],[QUANTITY]]*Table1[[#This Row],[UNITPRICE]]-Table1[[#This Row],[CASHDISCOUNT]]</f>
        <v>0</v>
      </c>
      <c r="AY101" s="72"/>
      <c r="AZ101" s="3"/>
      <c r="BA101" s="3"/>
      <c r="BE101" s="3"/>
      <c r="BF101" s="80" t="s">
        <v>300</v>
      </c>
      <c r="BG101" s="7">
        <v>45566</v>
      </c>
      <c r="BI101" s="5"/>
      <c r="BJ101" s="7"/>
      <c r="BK101" s="3">
        <v>1000</v>
      </c>
      <c r="BL101" s="3"/>
      <c r="BM101" s="5"/>
      <c r="BN101" s="4"/>
      <c r="BO101" s="4"/>
      <c r="BP101" s="4"/>
      <c r="BQ101" s="4"/>
      <c r="BR101" s="16" t="s">
        <v>88</v>
      </c>
      <c r="BU101" s="4" t="s">
        <v>76</v>
      </c>
    </row>
    <row r="102" spans="1:73" x14ac:dyDescent="0.25">
      <c r="A102" s="13">
        <v>11</v>
      </c>
      <c r="B102" s="14">
        <v>999948555</v>
      </c>
      <c r="C102" s="3"/>
      <c r="D102" s="3" t="s">
        <v>71</v>
      </c>
      <c r="E102" s="3" t="s">
        <v>72</v>
      </c>
      <c r="F102" s="15">
        <v>100</v>
      </c>
      <c r="G102" s="2">
        <f>IF(Table1[[#This Row],[INVOICENO]]=AL101,G101,G101+1)</f>
        <v>18</v>
      </c>
      <c r="H102" s="15" t="s">
        <v>72</v>
      </c>
      <c r="I102" s="15">
        <f>IF(Table1[[#This Row],[INVOICENO]]=AL101,I101+1,1)</f>
        <v>10</v>
      </c>
      <c r="J102" t="s">
        <v>96</v>
      </c>
      <c r="K102">
        <v>720</v>
      </c>
      <c r="M102" s="5"/>
      <c r="X102" t="s">
        <v>178</v>
      </c>
      <c r="Y102" s="82">
        <v>0</v>
      </c>
      <c r="Z102">
        <v>0</v>
      </c>
      <c r="AB102">
        <v>7</v>
      </c>
      <c r="AD102" s="4"/>
      <c r="AF102" s="79">
        <f>Table1[[#This Row],[UNITPRICE]]</f>
        <v>0</v>
      </c>
      <c r="AG102" s="5" t="s">
        <v>89</v>
      </c>
      <c r="AH102" s="5"/>
      <c r="AI102" s="5"/>
      <c r="AL102" s="80" t="s">
        <v>273</v>
      </c>
      <c r="AM102" s="78">
        <v>45566</v>
      </c>
      <c r="AS102">
        <v>1</v>
      </c>
      <c r="AT102">
        <v>0</v>
      </c>
      <c r="AU102">
        <v>0</v>
      </c>
      <c r="AV102" s="77">
        <f t="shared" si="2"/>
        <v>0</v>
      </c>
      <c r="AX102" s="74">
        <f>Table1[[#This Row],[QUANTITY]]*Table1[[#This Row],[UNITPRICE]]-Table1[[#This Row],[CASHDISCOUNT]]</f>
        <v>0</v>
      </c>
      <c r="AY102" s="72"/>
      <c r="AZ102" s="3"/>
      <c r="BA102" s="3"/>
      <c r="BE102" s="3"/>
      <c r="BF102" s="80" t="s">
        <v>300</v>
      </c>
      <c r="BG102" s="7">
        <v>45566</v>
      </c>
      <c r="BI102" s="5"/>
      <c r="BJ102" s="7"/>
      <c r="BK102" s="3">
        <v>1000</v>
      </c>
      <c r="BL102" s="3"/>
      <c r="BM102" s="5"/>
      <c r="BN102" s="4"/>
      <c r="BO102" s="4"/>
      <c r="BP102" s="4"/>
      <c r="BQ102" s="4"/>
      <c r="BR102" s="16" t="s">
        <v>88</v>
      </c>
      <c r="BU102" s="4" t="s">
        <v>76</v>
      </c>
    </row>
    <row r="103" spans="1:73" x14ac:dyDescent="0.25">
      <c r="A103" s="13">
        <v>11</v>
      </c>
      <c r="B103" s="14">
        <v>999948555</v>
      </c>
      <c r="C103" s="3"/>
      <c r="D103" s="3" t="s">
        <v>71</v>
      </c>
      <c r="E103" s="3" t="s">
        <v>72</v>
      </c>
      <c r="F103" s="15">
        <v>101</v>
      </c>
      <c r="G103" s="2">
        <f>IF(Table1[[#This Row],[INVOICENO]]=AL102,G102,G102+1)</f>
        <v>18</v>
      </c>
      <c r="H103" s="15" t="s">
        <v>72</v>
      </c>
      <c r="I103" s="15">
        <f>IF(Table1[[#This Row],[INVOICENO]]=AL102,I102+1,1)</f>
        <v>11</v>
      </c>
      <c r="J103" t="s">
        <v>127</v>
      </c>
      <c r="K103">
        <v>5</v>
      </c>
      <c r="M103" s="5"/>
      <c r="X103" t="s">
        <v>210</v>
      </c>
      <c r="Y103" s="82">
        <v>54000</v>
      </c>
      <c r="Z103">
        <v>0</v>
      </c>
      <c r="AD103" s="4"/>
      <c r="AF103" s="79">
        <f>Table1[[#This Row],[UNITPRICE]]</f>
        <v>54000</v>
      </c>
      <c r="AG103" s="5" t="s">
        <v>89</v>
      </c>
      <c r="AH103" s="5"/>
      <c r="AI103" s="5"/>
      <c r="AL103" s="80" t="s">
        <v>273</v>
      </c>
      <c r="AM103" s="78">
        <v>45566</v>
      </c>
      <c r="AS103">
        <v>1</v>
      </c>
      <c r="AT103">
        <v>0</v>
      </c>
      <c r="AU103">
        <v>0</v>
      </c>
      <c r="AV103" s="77">
        <f t="shared" si="2"/>
        <v>0</v>
      </c>
      <c r="AX103" s="74">
        <f>Table1[[#This Row],[QUANTITY]]*Table1[[#This Row],[UNITPRICE]]-Table1[[#This Row],[CASHDISCOUNT]]</f>
        <v>270000</v>
      </c>
      <c r="AY103" s="72"/>
      <c r="AZ103" s="3"/>
      <c r="BA103" s="3"/>
      <c r="BE103" s="3"/>
      <c r="BF103" s="80" t="s">
        <v>318</v>
      </c>
      <c r="BG103" s="7">
        <v>45566</v>
      </c>
      <c r="BI103" s="5"/>
      <c r="BJ103" s="7"/>
      <c r="BK103" s="3">
        <v>1000</v>
      </c>
      <c r="BL103" s="3"/>
      <c r="BM103" s="5"/>
      <c r="BN103" s="4"/>
      <c r="BO103" s="4"/>
      <c r="BP103" s="4"/>
      <c r="BQ103" s="4"/>
      <c r="BR103" s="16" t="s">
        <v>88</v>
      </c>
      <c r="BU103" s="4" t="s">
        <v>76</v>
      </c>
    </row>
    <row r="104" spans="1:73" x14ac:dyDescent="0.25">
      <c r="A104" s="13">
        <v>11</v>
      </c>
      <c r="B104" s="14">
        <v>999948555</v>
      </c>
      <c r="C104" s="3"/>
      <c r="D104" s="3" t="s">
        <v>71</v>
      </c>
      <c r="E104" s="3" t="s">
        <v>72</v>
      </c>
      <c r="F104" s="15">
        <v>102</v>
      </c>
      <c r="G104" s="2">
        <f>IF(Table1[[#This Row],[INVOICENO]]=AL103,G103,G103+1)</f>
        <v>18</v>
      </c>
      <c r="H104" s="15" t="s">
        <v>72</v>
      </c>
      <c r="I104" s="15">
        <f>IF(Table1[[#This Row],[INVOICENO]]=AL103,I103+1,1)</f>
        <v>12</v>
      </c>
      <c r="J104" t="s">
        <v>128</v>
      </c>
      <c r="K104">
        <v>9</v>
      </c>
      <c r="M104" s="5"/>
      <c r="X104" t="s">
        <v>211</v>
      </c>
      <c r="Y104" s="82">
        <v>35000</v>
      </c>
      <c r="Z104">
        <v>0</v>
      </c>
      <c r="AD104" s="4"/>
      <c r="AF104" s="79">
        <f>Table1[[#This Row],[UNITPRICE]]</f>
        <v>35000</v>
      </c>
      <c r="AG104" s="5" t="s">
        <v>89</v>
      </c>
      <c r="AH104" s="5"/>
      <c r="AI104" s="5"/>
      <c r="AL104" s="80" t="s">
        <v>273</v>
      </c>
      <c r="AM104" s="78">
        <v>45566</v>
      </c>
      <c r="AS104">
        <v>1</v>
      </c>
      <c r="AT104">
        <v>0</v>
      </c>
      <c r="AU104">
        <v>0</v>
      </c>
      <c r="AV104" s="77">
        <f t="shared" si="2"/>
        <v>0</v>
      </c>
      <c r="AX104" s="74">
        <f>Table1[[#This Row],[QUANTITY]]*Table1[[#This Row],[UNITPRICE]]-Table1[[#This Row],[CASHDISCOUNT]]</f>
        <v>315000</v>
      </c>
      <c r="AY104" s="72"/>
      <c r="AZ104" s="3"/>
      <c r="BA104" s="3"/>
      <c r="BE104" s="3"/>
      <c r="BF104" s="80" t="s">
        <v>319</v>
      </c>
      <c r="BG104" s="7">
        <v>45566</v>
      </c>
      <c r="BI104" s="5"/>
      <c r="BJ104" s="7"/>
      <c r="BK104" s="3">
        <v>1000</v>
      </c>
      <c r="BL104" s="3"/>
      <c r="BM104" s="5"/>
      <c r="BN104" s="4"/>
      <c r="BO104" s="4"/>
      <c r="BP104" s="4"/>
      <c r="BQ104" s="4"/>
      <c r="BR104" s="16" t="s">
        <v>88</v>
      </c>
      <c r="BU104" s="4" t="s">
        <v>76</v>
      </c>
    </row>
    <row r="105" spans="1:73" x14ac:dyDescent="0.25">
      <c r="A105" s="13">
        <v>11</v>
      </c>
      <c r="B105" s="14">
        <v>999948555</v>
      </c>
      <c r="C105" s="3"/>
      <c r="D105" s="3" t="s">
        <v>71</v>
      </c>
      <c r="E105" s="3" t="s">
        <v>72</v>
      </c>
      <c r="F105" s="15">
        <v>103</v>
      </c>
      <c r="G105" s="2">
        <f>IF(Table1[[#This Row],[INVOICENO]]=AL104,G104,G104+1)</f>
        <v>18</v>
      </c>
      <c r="H105" s="15" t="s">
        <v>72</v>
      </c>
      <c r="I105" s="15">
        <f>IF(Table1[[#This Row],[INVOICENO]]=AL104,I104+1,1)</f>
        <v>13</v>
      </c>
      <c r="J105" t="s">
        <v>96</v>
      </c>
      <c r="K105">
        <v>900</v>
      </c>
      <c r="M105" s="5"/>
      <c r="X105" t="s">
        <v>178</v>
      </c>
      <c r="Y105" s="82">
        <v>0</v>
      </c>
      <c r="Z105">
        <v>0</v>
      </c>
      <c r="AB105">
        <v>12</v>
      </c>
      <c r="AD105" s="4"/>
      <c r="AF105" s="79">
        <f>Table1[[#This Row],[UNITPRICE]]</f>
        <v>0</v>
      </c>
      <c r="AG105" s="5" t="s">
        <v>89</v>
      </c>
      <c r="AH105" s="5"/>
      <c r="AI105" s="5"/>
      <c r="AL105" s="80" t="s">
        <v>273</v>
      </c>
      <c r="AM105" s="78">
        <v>45566</v>
      </c>
      <c r="AS105">
        <v>1</v>
      </c>
      <c r="AT105">
        <v>0</v>
      </c>
      <c r="AU105">
        <v>0</v>
      </c>
      <c r="AV105" s="77">
        <f t="shared" si="2"/>
        <v>0</v>
      </c>
      <c r="AX105" s="74">
        <f>Table1[[#This Row],[QUANTITY]]*Table1[[#This Row],[UNITPRICE]]-Table1[[#This Row],[CASHDISCOUNT]]</f>
        <v>0</v>
      </c>
      <c r="AY105" s="72"/>
      <c r="AZ105" s="3"/>
      <c r="BA105" s="3"/>
      <c r="BE105" s="3"/>
      <c r="BF105" s="80" t="s">
        <v>300</v>
      </c>
      <c r="BG105" s="7">
        <v>45566</v>
      </c>
      <c r="BI105" s="5"/>
      <c r="BJ105" s="7"/>
      <c r="BK105" s="3">
        <v>1000</v>
      </c>
      <c r="BL105" s="3"/>
      <c r="BM105" s="5"/>
      <c r="BN105" s="4"/>
      <c r="BO105" s="4"/>
      <c r="BP105" s="4"/>
      <c r="BQ105" s="4"/>
      <c r="BR105" s="16" t="s">
        <v>88</v>
      </c>
      <c r="BU105" s="4" t="s">
        <v>76</v>
      </c>
    </row>
    <row r="106" spans="1:73" x14ac:dyDescent="0.25">
      <c r="A106" s="13">
        <v>11</v>
      </c>
      <c r="B106" s="14">
        <v>999948555</v>
      </c>
      <c r="C106" s="3"/>
      <c r="D106" s="3" t="s">
        <v>71</v>
      </c>
      <c r="E106" s="3" t="s">
        <v>72</v>
      </c>
      <c r="F106" s="15">
        <v>104</v>
      </c>
      <c r="G106" s="2">
        <f>IF(Table1[[#This Row],[INVOICENO]]=AL105,G105,G105+1)</f>
        <v>18</v>
      </c>
      <c r="H106" s="15" t="s">
        <v>72</v>
      </c>
      <c r="I106" s="15">
        <f>IF(Table1[[#This Row],[INVOICENO]]=AL105,I105+1,1)</f>
        <v>14</v>
      </c>
      <c r="J106" t="s">
        <v>129</v>
      </c>
      <c r="K106">
        <v>135</v>
      </c>
      <c r="M106" s="5"/>
      <c r="X106" t="s">
        <v>212</v>
      </c>
      <c r="Y106" s="82">
        <v>0</v>
      </c>
      <c r="Z106">
        <v>0</v>
      </c>
      <c r="AB106">
        <v>12</v>
      </c>
      <c r="AD106" s="4"/>
      <c r="AF106" s="79">
        <f>Table1[[#This Row],[UNITPRICE]]</f>
        <v>0</v>
      </c>
      <c r="AG106" s="5" t="s">
        <v>89</v>
      </c>
      <c r="AH106" s="5"/>
      <c r="AI106" s="5"/>
      <c r="AL106" s="80" t="s">
        <v>273</v>
      </c>
      <c r="AM106" s="78">
        <v>45566</v>
      </c>
      <c r="AS106">
        <v>1</v>
      </c>
      <c r="AT106">
        <v>0</v>
      </c>
      <c r="AU106">
        <v>0</v>
      </c>
      <c r="AV106" s="77">
        <f t="shared" si="2"/>
        <v>0</v>
      </c>
      <c r="AX106" s="74">
        <f>Table1[[#This Row],[QUANTITY]]*Table1[[#This Row],[UNITPRICE]]-Table1[[#This Row],[CASHDISCOUNT]]</f>
        <v>0</v>
      </c>
      <c r="AY106" s="72"/>
      <c r="AZ106" s="3"/>
      <c r="BA106" s="3"/>
      <c r="BE106" s="3"/>
      <c r="BF106" s="80" t="s">
        <v>300</v>
      </c>
      <c r="BG106" s="7">
        <v>45566</v>
      </c>
      <c r="BI106" s="5"/>
      <c r="BJ106" s="7"/>
      <c r="BK106" s="3">
        <v>1000</v>
      </c>
      <c r="BL106" s="3"/>
      <c r="BM106" s="5"/>
      <c r="BN106" s="4"/>
      <c r="BO106" s="4"/>
      <c r="BP106" s="4"/>
      <c r="BQ106" s="4"/>
      <c r="BR106" s="16" t="s">
        <v>88</v>
      </c>
      <c r="BU106" s="4" t="s">
        <v>76</v>
      </c>
    </row>
    <row r="107" spans="1:73" x14ac:dyDescent="0.25">
      <c r="A107" s="13">
        <v>11</v>
      </c>
      <c r="B107" s="14">
        <v>999948555</v>
      </c>
      <c r="C107" s="3"/>
      <c r="D107" s="3" t="s">
        <v>71</v>
      </c>
      <c r="E107" s="3" t="s">
        <v>72</v>
      </c>
      <c r="F107" s="15">
        <v>105</v>
      </c>
      <c r="G107" s="2">
        <f>IF(Table1[[#This Row],[INVOICENO]]=AL106,G106,G106+1)</f>
        <v>18</v>
      </c>
      <c r="H107" s="15" t="s">
        <v>72</v>
      </c>
      <c r="I107" s="15">
        <f>IF(Table1[[#This Row],[INVOICENO]]=AL106,I106+1,1)</f>
        <v>15</v>
      </c>
      <c r="J107" t="s">
        <v>130</v>
      </c>
      <c r="K107">
        <v>405</v>
      </c>
      <c r="M107" s="5"/>
      <c r="X107" t="s">
        <v>213</v>
      </c>
      <c r="Y107" s="82">
        <v>0</v>
      </c>
      <c r="Z107">
        <v>0</v>
      </c>
      <c r="AB107">
        <v>12</v>
      </c>
      <c r="AD107" s="4"/>
      <c r="AF107" s="79">
        <f>Table1[[#This Row],[UNITPRICE]]</f>
        <v>0</v>
      </c>
      <c r="AG107" s="5" t="s">
        <v>89</v>
      </c>
      <c r="AH107" s="5"/>
      <c r="AI107" s="5"/>
      <c r="AL107" s="80" t="s">
        <v>273</v>
      </c>
      <c r="AM107" s="78">
        <v>45566</v>
      </c>
      <c r="AS107">
        <v>1</v>
      </c>
      <c r="AT107">
        <v>0</v>
      </c>
      <c r="AU107">
        <v>0</v>
      </c>
      <c r="AV107" s="77">
        <f t="shared" si="2"/>
        <v>0</v>
      </c>
      <c r="AX107" s="74">
        <f>Table1[[#This Row],[QUANTITY]]*Table1[[#This Row],[UNITPRICE]]-Table1[[#This Row],[CASHDISCOUNT]]</f>
        <v>0</v>
      </c>
      <c r="AY107" s="72"/>
      <c r="AZ107" s="3"/>
      <c r="BA107" s="3"/>
      <c r="BE107" s="3"/>
      <c r="BF107" s="80" t="s">
        <v>300</v>
      </c>
      <c r="BG107" s="7">
        <v>45566</v>
      </c>
      <c r="BI107" s="5"/>
      <c r="BJ107" s="7"/>
      <c r="BK107" s="3">
        <v>1000</v>
      </c>
      <c r="BL107" s="3"/>
      <c r="BM107" s="5"/>
      <c r="BN107" s="4"/>
      <c r="BO107" s="4"/>
      <c r="BP107" s="4"/>
      <c r="BQ107" s="4"/>
      <c r="BR107" s="16" t="s">
        <v>88</v>
      </c>
      <c r="BU107" s="4" t="s">
        <v>76</v>
      </c>
    </row>
    <row r="108" spans="1:73" x14ac:dyDescent="0.25">
      <c r="A108" s="13">
        <v>11</v>
      </c>
      <c r="B108" s="14">
        <v>999948555</v>
      </c>
      <c r="C108" s="3"/>
      <c r="D108" s="3" t="s">
        <v>71</v>
      </c>
      <c r="E108" s="3" t="s">
        <v>72</v>
      </c>
      <c r="F108" s="15">
        <v>106</v>
      </c>
      <c r="G108" s="2">
        <f>IF(Table1[[#This Row],[INVOICENO]]=AL107,G107,G107+1)</f>
        <v>18</v>
      </c>
      <c r="H108" s="15" t="s">
        <v>72</v>
      </c>
      <c r="I108" s="15">
        <f>IF(Table1[[#This Row],[INVOICENO]]=AL107,I107+1,1)</f>
        <v>16</v>
      </c>
      <c r="J108" t="s">
        <v>131</v>
      </c>
      <c r="K108">
        <v>5</v>
      </c>
      <c r="M108" s="5"/>
      <c r="X108" t="s">
        <v>214</v>
      </c>
      <c r="Y108" s="82">
        <v>13000</v>
      </c>
      <c r="Z108">
        <v>0</v>
      </c>
      <c r="AD108" s="4"/>
      <c r="AF108" s="79">
        <f>Table1[[#This Row],[UNITPRICE]]</f>
        <v>13000</v>
      </c>
      <c r="AG108" s="5" t="s">
        <v>89</v>
      </c>
      <c r="AH108" s="5"/>
      <c r="AI108" s="5"/>
      <c r="AL108" s="80" t="s">
        <v>273</v>
      </c>
      <c r="AM108" s="78">
        <v>45566</v>
      </c>
      <c r="AS108">
        <v>1</v>
      </c>
      <c r="AT108">
        <v>0</v>
      </c>
      <c r="AU108">
        <v>0</v>
      </c>
      <c r="AV108" s="77">
        <f t="shared" si="2"/>
        <v>0</v>
      </c>
      <c r="AX108" s="74">
        <f>Table1[[#This Row],[QUANTITY]]*Table1[[#This Row],[UNITPRICE]]-Table1[[#This Row],[CASHDISCOUNT]]</f>
        <v>65000</v>
      </c>
      <c r="AY108" s="72"/>
      <c r="AZ108" s="3"/>
      <c r="BA108" s="3"/>
      <c r="BE108" s="3"/>
      <c r="BF108" s="80" t="s">
        <v>320</v>
      </c>
      <c r="BG108" s="7">
        <v>45566</v>
      </c>
      <c r="BI108" s="5"/>
      <c r="BJ108" s="7"/>
      <c r="BK108" s="3">
        <v>1000</v>
      </c>
      <c r="BL108" s="3"/>
      <c r="BM108" s="5"/>
      <c r="BN108" s="4"/>
      <c r="BO108" s="4"/>
      <c r="BP108" s="4"/>
      <c r="BQ108" s="4"/>
      <c r="BR108" s="16" t="s">
        <v>88</v>
      </c>
      <c r="BU108" s="4" t="s">
        <v>76</v>
      </c>
    </row>
    <row r="109" spans="1:73" x14ac:dyDescent="0.25">
      <c r="A109" s="13">
        <v>11</v>
      </c>
      <c r="B109" s="14">
        <v>999948555</v>
      </c>
      <c r="C109" s="3"/>
      <c r="D109" s="3" t="s">
        <v>71</v>
      </c>
      <c r="E109" s="3" t="s">
        <v>72</v>
      </c>
      <c r="F109" s="15">
        <v>107</v>
      </c>
      <c r="G109" s="2">
        <f>IF(Table1[[#This Row],[INVOICENO]]=AL108,G108,G108+1)</f>
        <v>18</v>
      </c>
      <c r="H109" s="15" t="s">
        <v>72</v>
      </c>
      <c r="I109" s="15">
        <f>IF(Table1[[#This Row],[INVOICENO]]=AL108,I108+1,1)</f>
        <v>17</v>
      </c>
      <c r="J109" t="s">
        <v>94</v>
      </c>
      <c r="K109">
        <v>90</v>
      </c>
      <c r="M109" s="5"/>
      <c r="X109" t="s">
        <v>176</v>
      </c>
      <c r="Y109" s="82">
        <v>0</v>
      </c>
      <c r="Z109">
        <v>0</v>
      </c>
      <c r="AB109">
        <v>16</v>
      </c>
      <c r="AD109" s="4"/>
      <c r="AF109" s="79">
        <f>Table1[[#This Row],[UNITPRICE]]</f>
        <v>0</v>
      </c>
      <c r="AG109" s="5" t="s">
        <v>89</v>
      </c>
      <c r="AH109" s="5"/>
      <c r="AI109" s="5"/>
      <c r="AL109" s="80" t="s">
        <v>273</v>
      </c>
      <c r="AM109" s="78">
        <v>45566</v>
      </c>
      <c r="AS109">
        <v>1</v>
      </c>
      <c r="AT109">
        <v>0</v>
      </c>
      <c r="AU109">
        <v>0</v>
      </c>
      <c r="AV109" s="77">
        <f t="shared" si="2"/>
        <v>0</v>
      </c>
      <c r="AX109" s="74">
        <f>Table1[[#This Row],[QUANTITY]]*Table1[[#This Row],[UNITPRICE]]-Table1[[#This Row],[CASHDISCOUNT]]</f>
        <v>0</v>
      </c>
      <c r="AY109" s="72"/>
      <c r="AZ109" s="3"/>
      <c r="BA109" s="3"/>
      <c r="BE109" s="3"/>
      <c r="BF109" s="80" t="s">
        <v>300</v>
      </c>
      <c r="BG109" s="7">
        <v>45566</v>
      </c>
      <c r="BI109" s="5"/>
      <c r="BJ109" s="7"/>
      <c r="BK109" s="3">
        <v>1000</v>
      </c>
      <c r="BL109" s="3"/>
      <c r="BM109" s="5"/>
      <c r="BN109" s="4"/>
      <c r="BO109" s="4"/>
      <c r="BP109" s="4"/>
      <c r="BQ109" s="4"/>
      <c r="BR109" s="16" t="s">
        <v>88</v>
      </c>
      <c r="BU109" s="4" t="s">
        <v>76</v>
      </c>
    </row>
    <row r="110" spans="1:73" x14ac:dyDescent="0.25">
      <c r="A110" s="13">
        <v>11</v>
      </c>
      <c r="B110" s="14">
        <v>999948555</v>
      </c>
      <c r="C110" s="3"/>
      <c r="D110" s="3" t="s">
        <v>71</v>
      </c>
      <c r="E110" s="3" t="s">
        <v>72</v>
      </c>
      <c r="F110" s="15">
        <v>108</v>
      </c>
      <c r="G110" s="2">
        <f>IF(Table1[[#This Row],[INVOICENO]]=AL109,G109,G109+1)</f>
        <v>18</v>
      </c>
      <c r="H110" s="15" t="s">
        <v>72</v>
      </c>
      <c r="I110" s="15">
        <f>IF(Table1[[#This Row],[INVOICENO]]=AL109,I109+1,1)</f>
        <v>18</v>
      </c>
      <c r="J110" t="s">
        <v>95</v>
      </c>
      <c r="K110">
        <v>750</v>
      </c>
      <c r="M110" s="5"/>
      <c r="X110" t="s">
        <v>177</v>
      </c>
      <c r="Y110" s="82">
        <v>0</v>
      </c>
      <c r="Z110">
        <v>0</v>
      </c>
      <c r="AB110">
        <v>16</v>
      </c>
      <c r="AD110" s="4"/>
      <c r="AF110" s="79">
        <f>Table1[[#This Row],[UNITPRICE]]</f>
        <v>0</v>
      </c>
      <c r="AG110" s="5" t="s">
        <v>89</v>
      </c>
      <c r="AH110" s="5"/>
      <c r="AI110" s="5"/>
      <c r="AL110" s="80" t="s">
        <v>273</v>
      </c>
      <c r="AM110" s="78">
        <v>45566</v>
      </c>
      <c r="AS110">
        <v>1</v>
      </c>
      <c r="AT110">
        <v>0</v>
      </c>
      <c r="AU110">
        <v>0</v>
      </c>
      <c r="AV110" s="77">
        <f t="shared" si="2"/>
        <v>0</v>
      </c>
      <c r="AX110" s="74">
        <f>Table1[[#This Row],[QUANTITY]]*Table1[[#This Row],[UNITPRICE]]-Table1[[#This Row],[CASHDISCOUNT]]</f>
        <v>0</v>
      </c>
      <c r="AY110" s="72"/>
      <c r="AZ110" s="3"/>
      <c r="BA110" s="3"/>
      <c r="BE110" s="3"/>
      <c r="BF110" s="80" t="s">
        <v>300</v>
      </c>
      <c r="BG110" s="7">
        <v>45566</v>
      </c>
      <c r="BI110" s="5"/>
      <c r="BJ110" s="7"/>
      <c r="BK110" s="3">
        <v>1000</v>
      </c>
      <c r="BL110" s="3"/>
      <c r="BM110" s="5"/>
      <c r="BN110" s="4"/>
      <c r="BO110" s="4"/>
      <c r="BP110" s="4"/>
      <c r="BQ110" s="4"/>
      <c r="BR110" s="16" t="s">
        <v>88</v>
      </c>
      <c r="BU110" s="4" t="s">
        <v>76</v>
      </c>
    </row>
    <row r="111" spans="1:73" x14ac:dyDescent="0.25">
      <c r="A111" s="13">
        <v>11</v>
      </c>
      <c r="B111" s="14">
        <v>999948555</v>
      </c>
      <c r="C111" s="3"/>
      <c r="D111" s="3" t="s">
        <v>71</v>
      </c>
      <c r="E111" s="3" t="s">
        <v>72</v>
      </c>
      <c r="F111" s="15">
        <v>109</v>
      </c>
      <c r="G111" s="2">
        <f>IF(Table1[[#This Row],[INVOICENO]]=AL110,G110,G110+1)</f>
        <v>18</v>
      </c>
      <c r="H111" s="15" t="s">
        <v>72</v>
      </c>
      <c r="I111" s="15">
        <f>IF(Table1[[#This Row],[INVOICENO]]=AL110,I110+1,1)</f>
        <v>19</v>
      </c>
      <c r="J111" t="s">
        <v>96</v>
      </c>
      <c r="K111">
        <v>600</v>
      </c>
      <c r="M111" s="5"/>
      <c r="X111" t="s">
        <v>178</v>
      </c>
      <c r="Y111" s="82">
        <v>0</v>
      </c>
      <c r="Z111">
        <v>0</v>
      </c>
      <c r="AB111">
        <v>16</v>
      </c>
      <c r="AD111" s="4"/>
      <c r="AF111" s="79">
        <f>Table1[[#This Row],[UNITPRICE]]</f>
        <v>0</v>
      </c>
      <c r="AG111" s="5" t="s">
        <v>89</v>
      </c>
      <c r="AH111" s="5"/>
      <c r="AI111" s="5"/>
      <c r="AL111" s="80" t="s">
        <v>273</v>
      </c>
      <c r="AM111" s="78">
        <v>45566</v>
      </c>
      <c r="AS111">
        <v>1</v>
      </c>
      <c r="AT111">
        <v>0</v>
      </c>
      <c r="AU111">
        <v>0</v>
      </c>
      <c r="AV111" s="77">
        <f t="shared" si="2"/>
        <v>0</v>
      </c>
      <c r="AX111" s="74">
        <f>Table1[[#This Row],[QUANTITY]]*Table1[[#This Row],[UNITPRICE]]-Table1[[#This Row],[CASHDISCOUNT]]</f>
        <v>0</v>
      </c>
      <c r="AY111" s="72"/>
      <c r="AZ111" s="3"/>
      <c r="BA111" s="3"/>
      <c r="BE111" s="3"/>
      <c r="BF111" s="80" t="s">
        <v>300</v>
      </c>
      <c r="BG111" s="7">
        <v>45566</v>
      </c>
      <c r="BI111" s="5"/>
      <c r="BJ111" s="7"/>
      <c r="BK111" s="3">
        <v>1000</v>
      </c>
      <c r="BL111" s="3"/>
      <c r="BM111" s="5"/>
      <c r="BN111" s="4"/>
      <c r="BO111" s="4"/>
      <c r="BP111" s="4"/>
      <c r="BQ111" s="4"/>
      <c r="BR111" s="16" t="s">
        <v>88</v>
      </c>
      <c r="BU111" s="4" t="s">
        <v>76</v>
      </c>
    </row>
    <row r="112" spans="1:73" x14ac:dyDescent="0.25">
      <c r="A112" s="13">
        <v>11</v>
      </c>
      <c r="B112" s="14">
        <v>999948555</v>
      </c>
      <c r="C112" s="3"/>
      <c r="D112" s="3" t="s">
        <v>71</v>
      </c>
      <c r="E112" s="3" t="s">
        <v>72</v>
      </c>
      <c r="F112" s="15">
        <v>110</v>
      </c>
      <c r="G112" s="2">
        <f>IF(Table1[[#This Row],[INVOICENO]]=AL111,G111,G111+1)</f>
        <v>18</v>
      </c>
      <c r="H112" s="15" t="s">
        <v>72</v>
      </c>
      <c r="I112" s="15">
        <f>IF(Table1[[#This Row],[INVOICENO]]=AL111,I111+1,1)</f>
        <v>20</v>
      </c>
      <c r="J112" t="s">
        <v>132</v>
      </c>
      <c r="K112">
        <v>300</v>
      </c>
      <c r="M112" s="5"/>
      <c r="X112" t="s">
        <v>215</v>
      </c>
      <c r="Y112" s="82">
        <v>0</v>
      </c>
      <c r="Z112">
        <v>0</v>
      </c>
      <c r="AB112">
        <v>16</v>
      </c>
      <c r="AD112" s="4"/>
      <c r="AF112" s="79">
        <f>Table1[[#This Row],[UNITPRICE]]</f>
        <v>0</v>
      </c>
      <c r="AG112" s="5" t="s">
        <v>89</v>
      </c>
      <c r="AH112" s="5"/>
      <c r="AI112" s="5"/>
      <c r="AL112" s="80" t="s">
        <v>273</v>
      </c>
      <c r="AM112" s="78">
        <v>45566</v>
      </c>
      <c r="AS112">
        <v>1</v>
      </c>
      <c r="AT112">
        <v>0</v>
      </c>
      <c r="AU112">
        <v>0</v>
      </c>
      <c r="AV112" s="77">
        <f t="shared" si="2"/>
        <v>0</v>
      </c>
      <c r="AX112" s="74">
        <f>Table1[[#This Row],[QUANTITY]]*Table1[[#This Row],[UNITPRICE]]-Table1[[#This Row],[CASHDISCOUNT]]</f>
        <v>0</v>
      </c>
      <c r="AY112" s="72"/>
      <c r="AZ112" s="3"/>
      <c r="BA112" s="3"/>
      <c r="BE112" s="3"/>
      <c r="BF112" s="80" t="s">
        <v>300</v>
      </c>
      <c r="BG112" s="7">
        <v>45566</v>
      </c>
      <c r="BI112" s="5"/>
      <c r="BJ112" s="7"/>
      <c r="BK112" s="3">
        <v>1000</v>
      </c>
      <c r="BL112" s="3"/>
      <c r="BM112" s="5"/>
      <c r="BN112" s="4"/>
      <c r="BO112" s="4"/>
      <c r="BP112" s="4"/>
      <c r="BQ112" s="4"/>
      <c r="BR112" s="16" t="s">
        <v>88</v>
      </c>
      <c r="BU112" s="4" t="s">
        <v>76</v>
      </c>
    </row>
    <row r="113" spans="1:73" x14ac:dyDescent="0.25">
      <c r="A113" s="13">
        <v>11</v>
      </c>
      <c r="B113" s="14">
        <v>999948555</v>
      </c>
      <c r="C113" s="3"/>
      <c r="D113" s="3" t="s">
        <v>71</v>
      </c>
      <c r="E113" s="3" t="s">
        <v>72</v>
      </c>
      <c r="F113" s="15">
        <v>111</v>
      </c>
      <c r="G113" s="2">
        <f>IF(Table1[[#This Row],[INVOICENO]]=AL112,G112,G112+1)</f>
        <v>18</v>
      </c>
      <c r="H113" s="15" t="s">
        <v>72</v>
      </c>
      <c r="I113" s="15">
        <f>IF(Table1[[#This Row],[INVOICENO]]=AL112,I112+1,1)</f>
        <v>21</v>
      </c>
      <c r="J113" t="s">
        <v>133</v>
      </c>
      <c r="K113">
        <v>3</v>
      </c>
      <c r="M113" s="5"/>
      <c r="X113" t="s">
        <v>216</v>
      </c>
      <c r="Y113" s="82">
        <v>55000</v>
      </c>
      <c r="Z113">
        <v>0</v>
      </c>
      <c r="AD113" s="4"/>
      <c r="AF113" s="79">
        <f>Table1[[#This Row],[UNITPRICE]]</f>
        <v>55000</v>
      </c>
      <c r="AG113" s="5" t="s">
        <v>89</v>
      </c>
      <c r="AH113" s="5"/>
      <c r="AI113" s="5"/>
      <c r="AL113" s="80" t="s">
        <v>273</v>
      </c>
      <c r="AM113" s="78">
        <v>45566</v>
      </c>
      <c r="AS113">
        <v>1</v>
      </c>
      <c r="AT113">
        <v>0</v>
      </c>
      <c r="AU113">
        <v>0</v>
      </c>
      <c r="AV113" s="77">
        <f t="shared" si="2"/>
        <v>0</v>
      </c>
      <c r="AX113" s="74">
        <f>Table1[[#This Row],[QUANTITY]]*Table1[[#This Row],[UNITPRICE]]-Table1[[#This Row],[CASHDISCOUNT]]</f>
        <v>165000</v>
      </c>
      <c r="AY113" s="72"/>
      <c r="AZ113" s="3"/>
      <c r="BA113" s="3"/>
      <c r="BE113" s="3"/>
      <c r="BF113" s="80" t="s">
        <v>321</v>
      </c>
      <c r="BG113" s="7">
        <v>45566</v>
      </c>
      <c r="BI113" s="5"/>
      <c r="BJ113" s="7"/>
      <c r="BK113" s="3">
        <v>1000</v>
      </c>
      <c r="BL113" s="3"/>
      <c r="BM113" s="5"/>
      <c r="BN113" s="4"/>
      <c r="BO113" s="4"/>
      <c r="BP113" s="4"/>
      <c r="BQ113" s="4"/>
      <c r="BR113" s="16" t="s">
        <v>88</v>
      </c>
      <c r="BU113" s="4" t="s">
        <v>76</v>
      </c>
    </row>
    <row r="114" spans="1:73" x14ac:dyDescent="0.25">
      <c r="A114" s="13">
        <v>11</v>
      </c>
      <c r="B114" s="14">
        <v>999948555</v>
      </c>
      <c r="C114" s="3"/>
      <c r="D114" s="3" t="s">
        <v>71</v>
      </c>
      <c r="E114" s="3" t="s">
        <v>72</v>
      </c>
      <c r="F114" s="15">
        <v>112</v>
      </c>
      <c r="G114" s="2">
        <f>IF(Table1[[#This Row],[INVOICENO]]=AL113,G113,G113+1)</f>
        <v>18</v>
      </c>
      <c r="H114" s="15" t="s">
        <v>72</v>
      </c>
      <c r="I114" s="15">
        <f>IF(Table1[[#This Row],[INVOICENO]]=AL113,I113+1,1)</f>
        <v>22</v>
      </c>
      <c r="J114" t="s">
        <v>134</v>
      </c>
      <c r="K114">
        <v>6</v>
      </c>
      <c r="M114" s="5"/>
      <c r="X114" t="s">
        <v>217</v>
      </c>
      <c r="Y114" s="82">
        <v>15000</v>
      </c>
      <c r="Z114">
        <v>0</v>
      </c>
      <c r="AD114" s="4"/>
      <c r="AF114" s="79">
        <f>Table1[[#This Row],[UNITPRICE]]</f>
        <v>15000</v>
      </c>
      <c r="AG114" s="5" t="s">
        <v>89</v>
      </c>
      <c r="AH114" s="5"/>
      <c r="AI114" s="5"/>
      <c r="AL114" s="80" t="s">
        <v>273</v>
      </c>
      <c r="AM114" s="78">
        <v>45566</v>
      </c>
      <c r="AS114">
        <v>1</v>
      </c>
      <c r="AT114">
        <v>0</v>
      </c>
      <c r="AU114">
        <v>0</v>
      </c>
      <c r="AV114" s="77">
        <f t="shared" si="2"/>
        <v>0</v>
      </c>
      <c r="AX114" s="74">
        <f>Table1[[#This Row],[QUANTITY]]*Table1[[#This Row],[UNITPRICE]]-Table1[[#This Row],[CASHDISCOUNT]]</f>
        <v>90000</v>
      </c>
      <c r="AY114" s="72"/>
      <c r="AZ114" s="3"/>
      <c r="BA114" s="3"/>
      <c r="BE114" s="3"/>
      <c r="BF114" s="80" t="s">
        <v>322</v>
      </c>
      <c r="BG114" s="7">
        <v>45566</v>
      </c>
      <c r="BI114" s="5"/>
      <c r="BJ114" s="7"/>
      <c r="BK114" s="3">
        <v>1000</v>
      </c>
      <c r="BL114" s="3"/>
      <c r="BM114" s="5"/>
      <c r="BN114" s="4"/>
      <c r="BO114" s="4"/>
      <c r="BP114" s="4"/>
      <c r="BQ114" s="4"/>
      <c r="BR114" s="16" t="s">
        <v>88</v>
      </c>
      <c r="BU114" s="4" t="s">
        <v>76</v>
      </c>
    </row>
    <row r="115" spans="1:73" x14ac:dyDescent="0.25">
      <c r="A115" s="13">
        <v>11</v>
      </c>
      <c r="B115" s="14">
        <v>999948555</v>
      </c>
      <c r="C115" s="3"/>
      <c r="D115" s="3" t="s">
        <v>71</v>
      </c>
      <c r="E115" s="3" t="s">
        <v>72</v>
      </c>
      <c r="F115" s="15">
        <v>113</v>
      </c>
      <c r="G115" s="2">
        <f>IF(Table1[[#This Row],[INVOICENO]]=AL114,G114,G114+1)</f>
        <v>18</v>
      </c>
      <c r="H115" s="15" t="s">
        <v>72</v>
      </c>
      <c r="I115" s="15">
        <f>IF(Table1[[#This Row],[INVOICENO]]=AL114,I114+1,1)</f>
        <v>23</v>
      </c>
      <c r="J115" t="s">
        <v>94</v>
      </c>
      <c r="K115">
        <v>60</v>
      </c>
      <c r="M115" s="5"/>
      <c r="X115" t="s">
        <v>176</v>
      </c>
      <c r="Y115" s="82">
        <v>0</v>
      </c>
      <c r="Z115">
        <v>0</v>
      </c>
      <c r="AB115">
        <v>22</v>
      </c>
      <c r="AD115" s="4"/>
      <c r="AF115" s="79">
        <f>Table1[[#This Row],[UNITPRICE]]</f>
        <v>0</v>
      </c>
      <c r="AG115" s="5" t="s">
        <v>89</v>
      </c>
      <c r="AH115" s="5"/>
      <c r="AI115" s="5"/>
      <c r="AL115" s="80" t="s">
        <v>273</v>
      </c>
      <c r="AM115" s="78">
        <v>45566</v>
      </c>
      <c r="AS115">
        <v>1</v>
      </c>
      <c r="AT115">
        <v>0</v>
      </c>
      <c r="AU115">
        <v>0</v>
      </c>
      <c r="AV115" s="77">
        <f t="shared" si="2"/>
        <v>0</v>
      </c>
      <c r="AX115" s="74">
        <f>Table1[[#This Row],[QUANTITY]]*Table1[[#This Row],[UNITPRICE]]-Table1[[#This Row],[CASHDISCOUNT]]</f>
        <v>0</v>
      </c>
      <c r="AY115" s="72"/>
      <c r="AZ115" s="3"/>
      <c r="BA115" s="3"/>
      <c r="BE115" s="3"/>
      <c r="BF115" s="80" t="s">
        <v>300</v>
      </c>
      <c r="BG115" s="7">
        <v>45566</v>
      </c>
      <c r="BI115" s="5"/>
      <c r="BJ115" s="7"/>
      <c r="BK115" s="3">
        <v>1000</v>
      </c>
      <c r="BL115" s="3"/>
      <c r="BM115" s="5"/>
      <c r="BN115" s="4"/>
      <c r="BO115" s="4"/>
      <c r="BP115" s="4"/>
      <c r="BQ115" s="4"/>
      <c r="BR115" s="16" t="s">
        <v>88</v>
      </c>
      <c r="BU115" s="4" t="s">
        <v>76</v>
      </c>
    </row>
    <row r="116" spans="1:73" x14ac:dyDescent="0.25">
      <c r="A116" s="13">
        <v>11</v>
      </c>
      <c r="B116" s="14">
        <v>999948555</v>
      </c>
      <c r="C116" s="3"/>
      <c r="D116" s="3" t="s">
        <v>71</v>
      </c>
      <c r="E116" s="3" t="s">
        <v>72</v>
      </c>
      <c r="F116" s="15">
        <v>114</v>
      </c>
      <c r="G116" s="2">
        <f>IF(Table1[[#This Row],[INVOICENO]]=AL115,G115,G115+1)</f>
        <v>18</v>
      </c>
      <c r="H116" s="15" t="s">
        <v>72</v>
      </c>
      <c r="I116" s="15">
        <f>IF(Table1[[#This Row],[INVOICENO]]=AL115,I115+1,1)</f>
        <v>24</v>
      </c>
      <c r="J116" t="s">
        <v>95</v>
      </c>
      <c r="K116">
        <v>900</v>
      </c>
      <c r="M116" s="5"/>
      <c r="X116" t="s">
        <v>177</v>
      </c>
      <c r="Y116" s="82">
        <v>0</v>
      </c>
      <c r="Z116">
        <v>0</v>
      </c>
      <c r="AB116">
        <v>22</v>
      </c>
      <c r="AD116" s="4"/>
      <c r="AF116" s="79">
        <f>Table1[[#This Row],[UNITPRICE]]</f>
        <v>0</v>
      </c>
      <c r="AG116" s="5" t="s">
        <v>89</v>
      </c>
      <c r="AH116" s="5"/>
      <c r="AI116" s="5"/>
      <c r="AL116" s="80" t="s">
        <v>273</v>
      </c>
      <c r="AM116" s="78">
        <v>45566</v>
      </c>
      <c r="AS116">
        <v>1</v>
      </c>
      <c r="AT116">
        <v>0</v>
      </c>
      <c r="AU116">
        <v>0</v>
      </c>
      <c r="AV116" s="77">
        <f t="shared" si="2"/>
        <v>0</v>
      </c>
      <c r="AX116" s="74">
        <f>Table1[[#This Row],[QUANTITY]]*Table1[[#This Row],[UNITPRICE]]-Table1[[#This Row],[CASHDISCOUNT]]</f>
        <v>0</v>
      </c>
      <c r="AY116" s="72"/>
      <c r="AZ116" s="3"/>
      <c r="BA116" s="3"/>
      <c r="BE116" s="3"/>
      <c r="BF116" s="80" t="s">
        <v>300</v>
      </c>
      <c r="BG116" s="7">
        <v>45566</v>
      </c>
      <c r="BI116" s="5"/>
      <c r="BJ116" s="7"/>
      <c r="BK116" s="3">
        <v>1000</v>
      </c>
      <c r="BL116" s="3"/>
      <c r="BM116" s="5"/>
      <c r="BN116" s="4"/>
      <c r="BO116" s="4"/>
      <c r="BP116" s="4"/>
      <c r="BQ116" s="4"/>
      <c r="BR116" s="16" t="s">
        <v>88</v>
      </c>
      <c r="BU116" s="4" t="s">
        <v>76</v>
      </c>
    </row>
    <row r="117" spans="1:73" x14ac:dyDescent="0.25">
      <c r="A117" s="13">
        <v>11</v>
      </c>
      <c r="B117" s="14">
        <v>999948555</v>
      </c>
      <c r="C117" s="3"/>
      <c r="D117" s="3" t="s">
        <v>71</v>
      </c>
      <c r="E117" s="3" t="s">
        <v>72</v>
      </c>
      <c r="F117" s="15">
        <v>115</v>
      </c>
      <c r="G117" s="2">
        <f>IF(Table1[[#This Row],[INVOICENO]]=AL116,G116,G116+1)</f>
        <v>18</v>
      </c>
      <c r="H117" s="15" t="s">
        <v>72</v>
      </c>
      <c r="I117" s="15">
        <f>IF(Table1[[#This Row],[INVOICENO]]=AL116,I116+1,1)</f>
        <v>25</v>
      </c>
      <c r="J117" t="s">
        <v>96</v>
      </c>
      <c r="K117">
        <v>720</v>
      </c>
      <c r="M117" s="5"/>
      <c r="X117" t="s">
        <v>178</v>
      </c>
      <c r="Y117" s="82">
        <v>0</v>
      </c>
      <c r="Z117">
        <v>0</v>
      </c>
      <c r="AB117">
        <v>22</v>
      </c>
      <c r="AD117" s="4"/>
      <c r="AF117" s="79">
        <f>Table1[[#This Row],[UNITPRICE]]</f>
        <v>0</v>
      </c>
      <c r="AG117" s="5" t="s">
        <v>89</v>
      </c>
      <c r="AH117" s="5"/>
      <c r="AI117" s="5"/>
      <c r="AL117" s="80" t="s">
        <v>273</v>
      </c>
      <c r="AM117" s="78">
        <v>45566</v>
      </c>
      <c r="AS117">
        <v>1</v>
      </c>
      <c r="AT117">
        <v>0</v>
      </c>
      <c r="AU117">
        <v>0</v>
      </c>
      <c r="AV117" s="77">
        <f t="shared" si="2"/>
        <v>0</v>
      </c>
      <c r="AX117" s="74">
        <f>Table1[[#This Row],[QUANTITY]]*Table1[[#This Row],[UNITPRICE]]-Table1[[#This Row],[CASHDISCOUNT]]</f>
        <v>0</v>
      </c>
      <c r="AY117" s="72"/>
      <c r="AZ117" s="3"/>
      <c r="BA117" s="3"/>
      <c r="BE117" s="3"/>
      <c r="BF117" s="80" t="s">
        <v>300</v>
      </c>
      <c r="BG117" s="7">
        <v>45566</v>
      </c>
      <c r="BI117" s="5"/>
      <c r="BJ117" s="7"/>
      <c r="BK117" s="3">
        <v>1000</v>
      </c>
      <c r="BL117" s="3"/>
      <c r="BM117" s="5"/>
      <c r="BN117" s="4"/>
      <c r="BO117" s="4"/>
      <c r="BP117" s="4"/>
      <c r="BQ117" s="4"/>
      <c r="BR117" s="16" t="s">
        <v>88</v>
      </c>
      <c r="BU117" s="4" t="s">
        <v>76</v>
      </c>
    </row>
    <row r="118" spans="1:73" x14ac:dyDescent="0.25">
      <c r="A118" s="13">
        <v>11</v>
      </c>
      <c r="B118" s="14">
        <v>999948555</v>
      </c>
      <c r="C118" s="3"/>
      <c r="D118" s="3" t="s">
        <v>71</v>
      </c>
      <c r="E118" s="3" t="s">
        <v>72</v>
      </c>
      <c r="F118" s="15">
        <v>116</v>
      </c>
      <c r="G118" s="2">
        <f>IF(Table1[[#This Row],[INVOICENO]]=AL117,G117,G117+1)</f>
        <v>18</v>
      </c>
      <c r="H118" s="15" t="s">
        <v>72</v>
      </c>
      <c r="I118" s="15">
        <f>IF(Table1[[#This Row],[INVOICENO]]=AL117,I117+1,1)</f>
        <v>26</v>
      </c>
      <c r="J118" t="s">
        <v>135</v>
      </c>
      <c r="K118">
        <v>180</v>
      </c>
      <c r="M118" s="5"/>
      <c r="X118" t="s">
        <v>218</v>
      </c>
      <c r="Y118" s="82">
        <v>0</v>
      </c>
      <c r="Z118">
        <v>0</v>
      </c>
      <c r="AB118">
        <v>22</v>
      </c>
      <c r="AD118" s="4"/>
      <c r="AF118" s="79">
        <f>Table1[[#This Row],[UNITPRICE]]</f>
        <v>0</v>
      </c>
      <c r="AG118" s="5" t="s">
        <v>89</v>
      </c>
      <c r="AH118" s="5"/>
      <c r="AI118" s="5"/>
      <c r="AL118" s="80" t="s">
        <v>273</v>
      </c>
      <c r="AM118" s="78">
        <v>45566</v>
      </c>
      <c r="AS118">
        <v>1</v>
      </c>
      <c r="AT118">
        <v>0</v>
      </c>
      <c r="AU118">
        <v>0</v>
      </c>
      <c r="AV118" s="77">
        <f t="shared" si="2"/>
        <v>0</v>
      </c>
      <c r="AX118" s="74">
        <f>Table1[[#This Row],[QUANTITY]]*Table1[[#This Row],[UNITPRICE]]-Table1[[#This Row],[CASHDISCOUNT]]</f>
        <v>0</v>
      </c>
      <c r="AY118" s="72"/>
      <c r="AZ118" s="3"/>
      <c r="BA118" s="3"/>
      <c r="BE118" s="3"/>
      <c r="BF118" s="80" t="s">
        <v>300</v>
      </c>
      <c r="BG118" s="7">
        <v>45566</v>
      </c>
      <c r="BI118" s="5"/>
      <c r="BJ118" s="7"/>
      <c r="BK118" s="3">
        <v>1000</v>
      </c>
      <c r="BL118" s="3"/>
      <c r="BM118" s="5"/>
      <c r="BN118" s="4"/>
      <c r="BO118" s="4"/>
      <c r="BP118" s="4"/>
      <c r="BQ118" s="4"/>
      <c r="BR118" s="16" t="s">
        <v>88</v>
      </c>
      <c r="BU118" s="4" t="s">
        <v>76</v>
      </c>
    </row>
    <row r="119" spans="1:73" x14ac:dyDescent="0.25">
      <c r="A119" s="13">
        <v>11</v>
      </c>
      <c r="B119" s="14">
        <v>999948555</v>
      </c>
      <c r="C119" s="3"/>
      <c r="D119" s="3" t="s">
        <v>71</v>
      </c>
      <c r="E119" s="3" t="s">
        <v>72</v>
      </c>
      <c r="F119" s="15">
        <v>117</v>
      </c>
      <c r="G119" s="2">
        <f>IF(Table1[[#This Row],[INVOICENO]]=AL118,G118,G118+1)</f>
        <v>18</v>
      </c>
      <c r="H119" s="15" t="s">
        <v>72</v>
      </c>
      <c r="I119" s="15">
        <f>IF(Table1[[#This Row],[INVOICENO]]=AL118,I118+1,1)</f>
        <v>27</v>
      </c>
      <c r="J119" t="s">
        <v>136</v>
      </c>
      <c r="K119">
        <v>150</v>
      </c>
      <c r="M119" s="5"/>
      <c r="X119" t="s">
        <v>219</v>
      </c>
      <c r="Y119" s="82">
        <v>0</v>
      </c>
      <c r="Z119">
        <v>0</v>
      </c>
      <c r="AB119">
        <v>22</v>
      </c>
      <c r="AD119" s="4"/>
      <c r="AF119" s="79">
        <f>Table1[[#This Row],[UNITPRICE]]</f>
        <v>0</v>
      </c>
      <c r="AG119" s="5" t="s">
        <v>89</v>
      </c>
      <c r="AH119" s="5"/>
      <c r="AI119" s="5"/>
      <c r="AL119" s="80" t="s">
        <v>273</v>
      </c>
      <c r="AM119" s="78">
        <v>45566</v>
      </c>
      <c r="AS119">
        <v>1</v>
      </c>
      <c r="AT119">
        <v>0</v>
      </c>
      <c r="AU119">
        <v>0</v>
      </c>
      <c r="AV119" s="77">
        <f t="shared" si="2"/>
        <v>0</v>
      </c>
      <c r="AX119" s="74">
        <f>Table1[[#This Row],[QUANTITY]]*Table1[[#This Row],[UNITPRICE]]-Table1[[#This Row],[CASHDISCOUNT]]</f>
        <v>0</v>
      </c>
      <c r="AY119" s="72"/>
      <c r="AZ119" s="3"/>
      <c r="BA119" s="3"/>
      <c r="BE119" s="3"/>
      <c r="BF119" s="80" t="s">
        <v>300</v>
      </c>
      <c r="BG119" s="7">
        <v>45566</v>
      </c>
      <c r="BI119" s="5"/>
      <c r="BJ119" s="7"/>
      <c r="BK119" s="3">
        <v>1000</v>
      </c>
      <c r="BL119" s="3"/>
      <c r="BM119" s="5"/>
      <c r="BN119" s="4"/>
      <c r="BO119" s="4"/>
      <c r="BP119" s="4"/>
      <c r="BQ119" s="4"/>
      <c r="BR119" s="16" t="s">
        <v>88</v>
      </c>
      <c r="BU119" s="4" t="s">
        <v>76</v>
      </c>
    </row>
    <row r="120" spans="1:73" x14ac:dyDescent="0.25">
      <c r="A120" s="13">
        <v>11</v>
      </c>
      <c r="B120" s="14">
        <v>999948555</v>
      </c>
      <c r="C120" s="3"/>
      <c r="D120" s="3" t="s">
        <v>71</v>
      </c>
      <c r="E120" s="3" t="s">
        <v>72</v>
      </c>
      <c r="F120" s="15">
        <v>118</v>
      </c>
      <c r="G120" s="2">
        <f>IF(Table1[[#This Row],[INVOICENO]]=AL119,G119,G119+1)</f>
        <v>18</v>
      </c>
      <c r="H120" s="15" t="s">
        <v>72</v>
      </c>
      <c r="I120" s="15">
        <f>IF(Table1[[#This Row],[INVOICENO]]=AL119,I119+1,1)</f>
        <v>28</v>
      </c>
      <c r="J120" t="s">
        <v>137</v>
      </c>
      <c r="K120">
        <v>5</v>
      </c>
      <c r="M120" s="5"/>
      <c r="X120" t="s">
        <v>220</v>
      </c>
      <c r="Y120" s="82">
        <v>56000</v>
      </c>
      <c r="Z120">
        <v>0</v>
      </c>
      <c r="AD120" s="4"/>
      <c r="AF120" s="79">
        <f>Table1[[#This Row],[UNITPRICE]]</f>
        <v>56000</v>
      </c>
      <c r="AG120" s="5" t="s">
        <v>89</v>
      </c>
      <c r="AH120" s="5"/>
      <c r="AI120" s="5"/>
      <c r="AL120" s="80" t="s">
        <v>273</v>
      </c>
      <c r="AM120" s="78">
        <v>45566</v>
      </c>
      <c r="AS120">
        <v>1</v>
      </c>
      <c r="AT120">
        <v>0</v>
      </c>
      <c r="AU120">
        <v>0</v>
      </c>
      <c r="AV120" s="77">
        <f t="shared" si="2"/>
        <v>0</v>
      </c>
      <c r="AX120" s="74">
        <f>Table1[[#This Row],[QUANTITY]]*Table1[[#This Row],[UNITPRICE]]-Table1[[#This Row],[CASHDISCOUNT]]</f>
        <v>280000</v>
      </c>
      <c r="AY120" s="72"/>
      <c r="AZ120" s="3"/>
      <c r="BA120" s="3"/>
      <c r="BE120" s="3"/>
      <c r="BF120" s="80" t="s">
        <v>323</v>
      </c>
      <c r="BG120" s="7">
        <v>45566</v>
      </c>
      <c r="BI120" s="5"/>
      <c r="BJ120" s="7"/>
      <c r="BK120" s="3">
        <v>1000</v>
      </c>
      <c r="BL120" s="3"/>
      <c r="BM120" s="5"/>
      <c r="BN120" s="4"/>
      <c r="BO120" s="4"/>
      <c r="BP120" s="4"/>
      <c r="BQ120" s="4"/>
      <c r="BR120" s="16" t="s">
        <v>88</v>
      </c>
      <c r="BU120" s="4" t="s">
        <v>76</v>
      </c>
    </row>
    <row r="121" spans="1:73" x14ac:dyDescent="0.25">
      <c r="A121" s="13">
        <v>11</v>
      </c>
      <c r="B121" s="14">
        <v>999948555</v>
      </c>
      <c r="C121" s="3"/>
      <c r="D121" s="3" t="s">
        <v>71</v>
      </c>
      <c r="E121" s="3" t="s">
        <v>72</v>
      </c>
      <c r="F121" s="15">
        <v>119</v>
      </c>
      <c r="G121" s="2">
        <f>IF(Table1[[#This Row],[INVOICENO]]=AL120,G120,G120+1)</f>
        <v>18</v>
      </c>
      <c r="H121" s="15" t="s">
        <v>72</v>
      </c>
      <c r="I121" s="15">
        <f>IF(Table1[[#This Row],[INVOICENO]]=AL120,I120+1,1)</f>
        <v>29</v>
      </c>
      <c r="J121" t="s">
        <v>93</v>
      </c>
      <c r="K121">
        <v>6</v>
      </c>
      <c r="M121" s="5"/>
      <c r="X121" t="s">
        <v>175</v>
      </c>
      <c r="Y121" s="82">
        <v>12000</v>
      </c>
      <c r="Z121">
        <v>0</v>
      </c>
      <c r="AD121" s="4"/>
      <c r="AF121" s="79">
        <f>Table1[[#This Row],[UNITPRICE]]</f>
        <v>12000</v>
      </c>
      <c r="AG121" s="5" t="s">
        <v>89</v>
      </c>
      <c r="AH121" s="5"/>
      <c r="AI121" s="5"/>
      <c r="AL121" s="80" t="s">
        <v>273</v>
      </c>
      <c r="AM121" s="78">
        <v>45566</v>
      </c>
      <c r="AS121">
        <v>1</v>
      </c>
      <c r="AT121">
        <v>0</v>
      </c>
      <c r="AU121">
        <v>0</v>
      </c>
      <c r="AV121" s="77">
        <f t="shared" si="2"/>
        <v>0</v>
      </c>
      <c r="AX121" s="74">
        <f>Table1[[#This Row],[QUANTITY]]*Table1[[#This Row],[UNITPRICE]]-Table1[[#This Row],[CASHDISCOUNT]]</f>
        <v>72000</v>
      </c>
      <c r="AY121" s="72"/>
      <c r="AZ121" s="3"/>
      <c r="BA121" s="3"/>
      <c r="BE121" s="3"/>
      <c r="BF121" s="80" t="s">
        <v>299</v>
      </c>
      <c r="BG121" s="7">
        <v>45566</v>
      </c>
      <c r="BI121" s="5"/>
      <c r="BJ121" s="7"/>
      <c r="BK121" s="3">
        <v>1000</v>
      </c>
      <c r="BL121" s="3"/>
      <c r="BM121" s="5"/>
      <c r="BN121" s="4"/>
      <c r="BO121" s="4"/>
      <c r="BP121" s="4"/>
      <c r="BQ121" s="4"/>
      <c r="BR121" s="16" t="s">
        <v>88</v>
      </c>
      <c r="BU121" s="4" t="s">
        <v>76</v>
      </c>
    </row>
    <row r="122" spans="1:73" x14ac:dyDescent="0.25">
      <c r="A122" s="13">
        <v>11</v>
      </c>
      <c r="B122" s="14">
        <v>999948555</v>
      </c>
      <c r="C122" s="3"/>
      <c r="D122" s="3" t="s">
        <v>71</v>
      </c>
      <c r="E122" s="3" t="s">
        <v>72</v>
      </c>
      <c r="F122" s="15">
        <v>120</v>
      </c>
      <c r="G122" s="2">
        <f>IF(Table1[[#This Row],[INVOICENO]]=AL121,G121,G121+1)</f>
        <v>18</v>
      </c>
      <c r="H122" s="15" t="s">
        <v>72</v>
      </c>
      <c r="I122" s="15">
        <f>IF(Table1[[#This Row],[INVOICENO]]=AL121,I121+1,1)</f>
        <v>30</v>
      </c>
      <c r="J122" t="s">
        <v>94</v>
      </c>
      <c r="K122">
        <v>120</v>
      </c>
      <c r="M122" s="5"/>
      <c r="X122" t="s">
        <v>176</v>
      </c>
      <c r="Y122" s="82">
        <v>0</v>
      </c>
      <c r="Z122">
        <v>0</v>
      </c>
      <c r="AB122">
        <v>29</v>
      </c>
      <c r="AD122" s="4"/>
      <c r="AF122" s="79">
        <f>Table1[[#This Row],[UNITPRICE]]</f>
        <v>0</v>
      </c>
      <c r="AG122" s="5" t="s">
        <v>89</v>
      </c>
      <c r="AH122" s="5"/>
      <c r="AI122" s="5"/>
      <c r="AL122" s="80" t="s">
        <v>273</v>
      </c>
      <c r="AM122" s="78">
        <v>45566</v>
      </c>
      <c r="AS122">
        <v>1</v>
      </c>
      <c r="AT122">
        <v>0</v>
      </c>
      <c r="AU122">
        <v>0</v>
      </c>
      <c r="AV122" s="77">
        <f t="shared" si="2"/>
        <v>0</v>
      </c>
      <c r="AX122" s="74">
        <f>Table1[[#This Row],[QUANTITY]]*Table1[[#This Row],[UNITPRICE]]-Table1[[#This Row],[CASHDISCOUNT]]</f>
        <v>0</v>
      </c>
      <c r="AY122" s="72"/>
      <c r="AZ122" s="3"/>
      <c r="BA122" s="3"/>
      <c r="BE122" s="3"/>
      <c r="BF122" s="80" t="s">
        <v>300</v>
      </c>
      <c r="BG122" s="7">
        <v>45566</v>
      </c>
      <c r="BI122" s="5"/>
      <c r="BJ122" s="7"/>
      <c r="BK122" s="3">
        <v>1000</v>
      </c>
      <c r="BL122" s="3"/>
      <c r="BM122" s="5"/>
      <c r="BN122" s="4"/>
      <c r="BO122" s="4"/>
      <c r="BP122" s="4"/>
      <c r="BQ122" s="4"/>
      <c r="BR122" s="16" t="s">
        <v>88</v>
      </c>
      <c r="BU122" s="4" t="s">
        <v>76</v>
      </c>
    </row>
    <row r="123" spans="1:73" x14ac:dyDescent="0.25">
      <c r="A123" s="13">
        <v>11</v>
      </c>
      <c r="B123" s="14">
        <v>999948555</v>
      </c>
      <c r="C123" s="3"/>
      <c r="D123" s="3" t="s">
        <v>71</v>
      </c>
      <c r="E123" s="3" t="s">
        <v>72</v>
      </c>
      <c r="F123" s="15">
        <v>121</v>
      </c>
      <c r="G123" s="2">
        <f>IF(Table1[[#This Row],[INVOICENO]]=AL122,G122,G122+1)</f>
        <v>18</v>
      </c>
      <c r="H123" s="15" t="s">
        <v>72</v>
      </c>
      <c r="I123" s="15">
        <f>IF(Table1[[#This Row],[INVOICENO]]=AL122,I122+1,1)</f>
        <v>31</v>
      </c>
      <c r="J123" t="s">
        <v>95</v>
      </c>
      <c r="K123">
        <v>1200</v>
      </c>
      <c r="M123" s="5"/>
      <c r="X123" t="s">
        <v>177</v>
      </c>
      <c r="Y123" s="82">
        <v>0</v>
      </c>
      <c r="Z123">
        <v>0</v>
      </c>
      <c r="AB123">
        <v>29</v>
      </c>
      <c r="AD123" s="4"/>
      <c r="AF123" s="79">
        <f>Table1[[#This Row],[UNITPRICE]]</f>
        <v>0</v>
      </c>
      <c r="AG123" s="5" t="s">
        <v>89</v>
      </c>
      <c r="AH123" s="5"/>
      <c r="AI123" s="5"/>
      <c r="AL123" s="80" t="s">
        <v>273</v>
      </c>
      <c r="AM123" s="78">
        <v>45566</v>
      </c>
      <c r="AS123">
        <v>1</v>
      </c>
      <c r="AT123">
        <v>0</v>
      </c>
      <c r="AU123">
        <v>0</v>
      </c>
      <c r="AV123" s="77">
        <f t="shared" si="2"/>
        <v>0</v>
      </c>
      <c r="AX123" s="74">
        <f>Table1[[#This Row],[QUANTITY]]*Table1[[#This Row],[UNITPRICE]]-Table1[[#This Row],[CASHDISCOUNT]]</f>
        <v>0</v>
      </c>
      <c r="AY123" s="72"/>
      <c r="AZ123" s="3"/>
      <c r="BA123" s="3"/>
      <c r="BE123" s="3"/>
      <c r="BF123" s="80" t="s">
        <v>300</v>
      </c>
      <c r="BG123" s="7">
        <v>45566</v>
      </c>
      <c r="BI123" s="5"/>
      <c r="BJ123" s="7"/>
      <c r="BK123" s="3">
        <v>1000</v>
      </c>
      <c r="BL123" s="3"/>
      <c r="BM123" s="5"/>
      <c r="BN123" s="4"/>
      <c r="BO123" s="4"/>
      <c r="BP123" s="4"/>
      <c r="BQ123" s="4"/>
      <c r="BR123" s="16" t="s">
        <v>88</v>
      </c>
      <c r="BU123" s="4" t="s">
        <v>76</v>
      </c>
    </row>
    <row r="124" spans="1:73" x14ac:dyDescent="0.25">
      <c r="A124" s="13">
        <v>11</v>
      </c>
      <c r="B124" s="14">
        <v>999948555</v>
      </c>
      <c r="C124" s="3"/>
      <c r="D124" s="3" t="s">
        <v>71</v>
      </c>
      <c r="E124" s="3" t="s">
        <v>72</v>
      </c>
      <c r="F124" s="15">
        <v>122</v>
      </c>
      <c r="G124" s="2">
        <f>IF(Table1[[#This Row],[INVOICENO]]=AL123,G123,G123+1)</f>
        <v>18</v>
      </c>
      <c r="H124" s="15" t="s">
        <v>72</v>
      </c>
      <c r="I124" s="15">
        <f>IF(Table1[[#This Row],[INVOICENO]]=AL123,I123+1,1)</f>
        <v>32</v>
      </c>
      <c r="J124" t="s">
        <v>96</v>
      </c>
      <c r="K124">
        <v>720</v>
      </c>
      <c r="M124" s="5"/>
      <c r="X124" t="s">
        <v>178</v>
      </c>
      <c r="Y124" s="82">
        <v>0</v>
      </c>
      <c r="Z124">
        <v>0</v>
      </c>
      <c r="AB124">
        <v>29</v>
      </c>
      <c r="AD124" s="4"/>
      <c r="AF124" s="79">
        <f>Table1[[#This Row],[UNITPRICE]]</f>
        <v>0</v>
      </c>
      <c r="AG124" s="5" t="s">
        <v>89</v>
      </c>
      <c r="AH124" s="5"/>
      <c r="AI124" s="5"/>
      <c r="AL124" s="80" t="s">
        <v>273</v>
      </c>
      <c r="AM124" s="78">
        <v>45566</v>
      </c>
      <c r="AS124">
        <v>1</v>
      </c>
      <c r="AT124">
        <v>0</v>
      </c>
      <c r="AU124">
        <v>0</v>
      </c>
      <c r="AV124" s="77">
        <f t="shared" si="2"/>
        <v>0</v>
      </c>
      <c r="AX124" s="74">
        <f>Table1[[#This Row],[QUANTITY]]*Table1[[#This Row],[UNITPRICE]]-Table1[[#This Row],[CASHDISCOUNT]]</f>
        <v>0</v>
      </c>
      <c r="AY124" s="72"/>
      <c r="AZ124" s="3"/>
      <c r="BA124" s="3"/>
      <c r="BE124" s="3"/>
      <c r="BF124" s="80" t="s">
        <v>300</v>
      </c>
      <c r="BG124" s="7">
        <v>45566</v>
      </c>
      <c r="BI124" s="5"/>
      <c r="BJ124" s="7"/>
      <c r="BK124" s="3">
        <v>1000</v>
      </c>
      <c r="BL124" s="3"/>
      <c r="BM124" s="5"/>
      <c r="BN124" s="4"/>
      <c r="BO124" s="4"/>
      <c r="BP124" s="4"/>
      <c r="BQ124" s="4"/>
      <c r="BR124" s="16" t="s">
        <v>88</v>
      </c>
      <c r="BU124" s="4" t="s">
        <v>76</v>
      </c>
    </row>
    <row r="125" spans="1:73" x14ac:dyDescent="0.25">
      <c r="A125" s="13">
        <v>11</v>
      </c>
      <c r="B125" s="14">
        <v>999948555</v>
      </c>
      <c r="C125" s="3"/>
      <c r="D125" s="3" t="s">
        <v>71</v>
      </c>
      <c r="E125" s="3" t="s">
        <v>72</v>
      </c>
      <c r="F125" s="15">
        <v>123</v>
      </c>
      <c r="G125" s="2">
        <f>IF(Table1[[#This Row],[INVOICENO]]=AL124,G124,G124+1)</f>
        <v>18</v>
      </c>
      <c r="H125" s="15" t="s">
        <v>72</v>
      </c>
      <c r="I125" s="15">
        <f>IF(Table1[[#This Row],[INVOICENO]]=AL124,I124+1,1)</f>
        <v>33</v>
      </c>
      <c r="J125" t="s">
        <v>138</v>
      </c>
      <c r="K125">
        <v>8</v>
      </c>
      <c r="M125" s="5"/>
      <c r="X125" t="s">
        <v>221</v>
      </c>
      <c r="Y125" s="82">
        <v>30000</v>
      </c>
      <c r="Z125">
        <v>0</v>
      </c>
      <c r="AD125" s="4"/>
      <c r="AF125" s="79">
        <f>Table1[[#This Row],[UNITPRICE]]</f>
        <v>30000</v>
      </c>
      <c r="AG125" s="5" t="s">
        <v>89</v>
      </c>
      <c r="AH125" s="5"/>
      <c r="AI125" s="5"/>
      <c r="AL125" s="80" t="s">
        <v>273</v>
      </c>
      <c r="AM125" s="78">
        <v>45566</v>
      </c>
      <c r="AS125">
        <v>1</v>
      </c>
      <c r="AT125">
        <v>0</v>
      </c>
      <c r="AU125">
        <v>0</v>
      </c>
      <c r="AV125" s="77">
        <f t="shared" si="2"/>
        <v>0</v>
      </c>
      <c r="AX125" s="74">
        <f>Table1[[#This Row],[QUANTITY]]*Table1[[#This Row],[UNITPRICE]]-Table1[[#This Row],[CASHDISCOUNT]]</f>
        <v>240000</v>
      </c>
      <c r="AY125" s="72"/>
      <c r="AZ125" s="3"/>
      <c r="BA125" s="3"/>
      <c r="BE125" s="3"/>
      <c r="BF125" s="80" t="s">
        <v>324</v>
      </c>
      <c r="BG125" s="7">
        <v>45566</v>
      </c>
      <c r="BI125" s="5"/>
      <c r="BJ125" s="7"/>
      <c r="BK125" s="3">
        <v>1000</v>
      </c>
      <c r="BL125" s="3"/>
      <c r="BM125" s="5"/>
      <c r="BN125" s="4"/>
      <c r="BO125" s="4"/>
      <c r="BP125" s="4"/>
      <c r="BQ125" s="4"/>
      <c r="BR125" s="16" t="s">
        <v>88</v>
      </c>
      <c r="BU125" s="4" t="s">
        <v>76</v>
      </c>
    </row>
    <row r="126" spans="1:73" x14ac:dyDescent="0.25">
      <c r="A126" s="13">
        <v>11</v>
      </c>
      <c r="B126" s="14">
        <v>999948555</v>
      </c>
      <c r="C126" s="3"/>
      <c r="D126" s="3" t="s">
        <v>71</v>
      </c>
      <c r="E126" s="3" t="s">
        <v>72</v>
      </c>
      <c r="F126" s="15">
        <v>124</v>
      </c>
      <c r="G126" s="2">
        <f>IF(Table1[[#This Row],[INVOICENO]]=AL125,G125,G125+1)</f>
        <v>18</v>
      </c>
      <c r="H126" s="15" t="s">
        <v>72</v>
      </c>
      <c r="I126" s="15">
        <f>IF(Table1[[#This Row],[INVOICENO]]=AL125,I125+1,1)</f>
        <v>34</v>
      </c>
      <c r="J126" t="s">
        <v>96</v>
      </c>
      <c r="K126">
        <v>800</v>
      </c>
      <c r="M126" s="5"/>
      <c r="X126" t="s">
        <v>178</v>
      </c>
      <c r="Y126" s="82">
        <v>0</v>
      </c>
      <c r="Z126">
        <v>0</v>
      </c>
      <c r="AB126">
        <v>33</v>
      </c>
      <c r="AD126" s="4"/>
      <c r="AF126" s="79">
        <f>Table1[[#This Row],[UNITPRICE]]</f>
        <v>0</v>
      </c>
      <c r="AG126" s="5" t="s">
        <v>89</v>
      </c>
      <c r="AH126" s="5"/>
      <c r="AI126" s="5"/>
      <c r="AL126" s="80" t="s">
        <v>273</v>
      </c>
      <c r="AM126" s="78">
        <v>45566</v>
      </c>
      <c r="AS126">
        <v>1</v>
      </c>
      <c r="AT126">
        <v>0</v>
      </c>
      <c r="AU126">
        <v>0</v>
      </c>
      <c r="AV126" s="77">
        <f t="shared" si="2"/>
        <v>0</v>
      </c>
      <c r="AX126" s="74">
        <f>Table1[[#This Row],[QUANTITY]]*Table1[[#This Row],[UNITPRICE]]-Table1[[#This Row],[CASHDISCOUNT]]</f>
        <v>0</v>
      </c>
      <c r="AY126" s="72"/>
      <c r="AZ126" s="3"/>
      <c r="BA126" s="3"/>
      <c r="BE126" s="3"/>
      <c r="BF126" s="80" t="s">
        <v>300</v>
      </c>
      <c r="BG126" s="7">
        <v>45566</v>
      </c>
      <c r="BI126" s="5"/>
      <c r="BJ126" s="7"/>
      <c r="BK126" s="3">
        <v>1000</v>
      </c>
      <c r="BL126" s="3"/>
      <c r="BM126" s="5"/>
      <c r="BN126" s="4"/>
      <c r="BO126" s="4"/>
      <c r="BP126" s="4"/>
      <c r="BQ126" s="4"/>
      <c r="BR126" s="16" t="s">
        <v>88</v>
      </c>
      <c r="BU126" s="4" t="s">
        <v>76</v>
      </c>
    </row>
    <row r="127" spans="1:73" x14ac:dyDescent="0.25">
      <c r="A127" s="13">
        <v>11</v>
      </c>
      <c r="B127" s="14">
        <v>999948555</v>
      </c>
      <c r="C127" s="3"/>
      <c r="D127" s="3" t="s">
        <v>71</v>
      </c>
      <c r="E127" s="3" t="s">
        <v>72</v>
      </c>
      <c r="F127" s="15">
        <v>125</v>
      </c>
      <c r="G127" s="2">
        <f>IF(Table1[[#This Row],[INVOICENO]]=AL126,G126,G126+1)</f>
        <v>18</v>
      </c>
      <c r="H127" s="15" t="s">
        <v>72</v>
      </c>
      <c r="I127" s="15">
        <f>IF(Table1[[#This Row],[INVOICENO]]=AL126,I126+1,1)</f>
        <v>35</v>
      </c>
      <c r="J127" t="s">
        <v>98</v>
      </c>
      <c r="K127">
        <v>120</v>
      </c>
      <c r="M127" s="5"/>
      <c r="X127" t="s">
        <v>180</v>
      </c>
      <c r="Y127" s="82">
        <v>0</v>
      </c>
      <c r="Z127">
        <v>0</v>
      </c>
      <c r="AB127">
        <v>33</v>
      </c>
      <c r="AD127" s="4"/>
      <c r="AF127" s="79">
        <f>Table1[[#This Row],[UNITPRICE]]</f>
        <v>0</v>
      </c>
      <c r="AG127" s="5" t="s">
        <v>89</v>
      </c>
      <c r="AH127" s="5"/>
      <c r="AI127" s="5"/>
      <c r="AL127" s="80" t="s">
        <v>273</v>
      </c>
      <c r="AM127" s="78">
        <v>45566</v>
      </c>
      <c r="AS127">
        <v>1</v>
      </c>
      <c r="AT127">
        <v>0</v>
      </c>
      <c r="AU127">
        <v>0</v>
      </c>
      <c r="AV127" s="77">
        <f t="shared" si="2"/>
        <v>0</v>
      </c>
      <c r="AX127" s="74">
        <f>Table1[[#This Row],[QUANTITY]]*Table1[[#This Row],[UNITPRICE]]-Table1[[#This Row],[CASHDISCOUNT]]</f>
        <v>0</v>
      </c>
      <c r="AY127" s="72"/>
      <c r="AZ127" s="3"/>
      <c r="BA127" s="3"/>
      <c r="BE127" s="3"/>
      <c r="BF127" s="80" t="s">
        <v>300</v>
      </c>
      <c r="BG127" s="7">
        <v>45566</v>
      </c>
      <c r="BI127" s="5"/>
      <c r="BJ127" s="7"/>
      <c r="BK127" s="3">
        <v>1000</v>
      </c>
      <c r="BL127" s="3"/>
      <c r="BM127" s="5"/>
      <c r="BN127" s="4"/>
      <c r="BO127" s="4"/>
      <c r="BP127" s="4"/>
      <c r="BQ127" s="4"/>
      <c r="BR127" s="16" t="s">
        <v>88</v>
      </c>
      <c r="BU127" s="4" t="s">
        <v>76</v>
      </c>
    </row>
    <row r="128" spans="1:73" x14ac:dyDescent="0.25">
      <c r="A128" s="13">
        <v>11</v>
      </c>
      <c r="B128" s="14">
        <v>999948555</v>
      </c>
      <c r="C128" s="3"/>
      <c r="D128" s="3" t="s">
        <v>71</v>
      </c>
      <c r="E128" s="3" t="s">
        <v>72</v>
      </c>
      <c r="F128" s="15">
        <v>126</v>
      </c>
      <c r="G128" s="2">
        <f>IF(Table1[[#This Row],[INVOICENO]]=AL127,G127,G127+1)</f>
        <v>18</v>
      </c>
      <c r="H128" s="15" t="s">
        <v>72</v>
      </c>
      <c r="I128" s="15">
        <f>IF(Table1[[#This Row],[INVOICENO]]=AL127,I127+1,1)</f>
        <v>36</v>
      </c>
      <c r="J128" t="s">
        <v>139</v>
      </c>
      <c r="K128">
        <v>240</v>
      </c>
      <c r="M128" s="5"/>
      <c r="X128" t="s">
        <v>222</v>
      </c>
      <c r="Y128" s="82">
        <v>0</v>
      </c>
      <c r="Z128">
        <v>0</v>
      </c>
      <c r="AB128">
        <v>33</v>
      </c>
      <c r="AD128" s="4"/>
      <c r="AF128" s="79">
        <f>Table1[[#This Row],[UNITPRICE]]</f>
        <v>0</v>
      </c>
      <c r="AG128" s="5" t="s">
        <v>89</v>
      </c>
      <c r="AH128" s="5"/>
      <c r="AI128" s="5"/>
      <c r="AL128" s="80" t="s">
        <v>273</v>
      </c>
      <c r="AM128" s="78">
        <v>45566</v>
      </c>
      <c r="AS128">
        <v>1</v>
      </c>
      <c r="AT128">
        <v>0</v>
      </c>
      <c r="AU128">
        <v>0</v>
      </c>
      <c r="AV128" s="77">
        <f t="shared" si="2"/>
        <v>0</v>
      </c>
      <c r="AX128" s="74">
        <f>Table1[[#This Row],[QUANTITY]]*Table1[[#This Row],[UNITPRICE]]-Table1[[#This Row],[CASHDISCOUNT]]</f>
        <v>0</v>
      </c>
      <c r="AY128" s="72"/>
      <c r="AZ128" s="3"/>
      <c r="BA128" s="3"/>
      <c r="BE128" s="3"/>
      <c r="BF128" s="80" t="s">
        <v>300</v>
      </c>
      <c r="BG128" s="7">
        <v>45566</v>
      </c>
      <c r="BI128" s="5"/>
      <c r="BJ128" s="7"/>
      <c r="BK128" s="3">
        <v>1000</v>
      </c>
      <c r="BL128" s="3"/>
      <c r="BM128" s="5"/>
      <c r="BN128" s="4"/>
      <c r="BO128" s="4"/>
      <c r="BP128" s="4"/>
      <c r="BQ128" s="4"/>
      <c r="BR128" s="16" t="s">
        <v>88</v>
      </c>
      <c r="BU128" s="4" t="s">
        <v>76</v>
      </c>
    </row>
    <row r="129" spans="1:73" x14ac:dyDescent="0.25">
      <c r="A129" s="13">
        <v>11</v>
      </c>
      <c r="B129" s="14">
        <v>999948555</v>
      </c>
      <c r="C129" s="3"/>
      <c r="D129" s="3" t="s">
        <v>71</v>
      </c>
      <c r="E129" s="3" t="s">
        <v>72</v>
      </c>
      <c r="F129" s="15">
        <v>127</v>
      </c>
      <c r="G129" s="2">
        <f>IF(Table1[[#This Row],[INVOICENO]]=AL128,G128,G128+1)</f>
        <v>18</v>
      </c>
      <c r="H129" s="15" t="s">
        <v>72</v>
      </c>
      <c r="I129" s="15">
        <f>IF(Table1[[#This Row],[INVOICENO]]=AL128,I128+1,1)</f>
        <v>37</v>
      </c>
      <c r="J129" t="s">
        <v>100</v>
      </c>
      <c r="K129">
        <v>40</v>
      </c>
      <c r="M129" s="5"/>
      <c r="X129" t="s">
        <v>182</v>
      </c>
      <c r="Y129" s="82">
        <v>0</v>
      </c>
      <c r="Z129">
        <v>0</v>
      </c>
      <c r="AB129">
        <v>33</v>
      </c>
      <c r="AD129" s="4"/>
      <c r="AF129" s="79">
        <f>Table1[[#This Row],[UNITPRICE]]</f>
        <v>0</v>
      </c>
      <c r="AG129" s="5" t="s">
        <v>89</v>
      </c>
      <c r="AH129" s="5"/>
      <c r="AI129" s="5"/>
      <c r="AL129" s="80" t="s">
        <v>273</v>
      </c>
      <c r="AM129" s="78">
        <v>45566</v>
      </c>
      <c r="AS129">
        <v>1</v>
      </c>
      <c r="AT129">
        <v>0</v>
      </c>
      <c r="AU129">
        <v>0</v>
      </c>
      <c r="AV129" s="77">
        <f t="shared" si="2"/>
        <v>0</v>
      </c>
      <c r="AX129" s="74">
        <f>Table1[[#This Row],[QUANTITY]]*Table1[[#This Row],[UNITPRICE]]-Table1[[#This Row],[CASHDISCOUNT]]</f>
        <v>0</v>
      </c>
      <c r="AY129" s="72"/>
      <c r="AZ129" s="3"/>
      <c r="BA129" s="3"/>
      <c r="BE129" s="3"/>
      <c r="BF129" s="80" t="s">
        <v>300</v>
      </c>
      <c r="BG129" s="7">
        <v>45566</v>
      </c>
      <c r="BI129" s="5"/>
      <c r="BJ129" s="7"/>
      <c r="BK129" s="3">
        <v>1000</v>
      </c>
      <c r="BL129" s="3"/>
      <c r="BM129" s="5"/>
      <c r="BN129" s="4"/>
      <c r="BO129" s="4"/>
      <c r="BP129" s="4"/>
      <c r="BQ129" s="4"/>
      <c r="BR129" s="16" t="s">
        <v>88</v>
      </c>
      <c r="BU129" s="4" t="s">
        <v>76</v>
      </c>
    </row>
    <row r="130" spans="1:73" x14ac:dyDescent="0.25">
      <c r="A130" s="13">
        <v>11</v>
      </c>
      <c r="B130" s="14">
        <v>999948555</v>
      </c>
      <c r="C130" s="3"/>
      <c r="D130" s="3" t="s">
        <v>71</v>
      </c>
      <c r="E130" s="3" t="s">
        <v>72</v>
      </c>
      <c r="F130" s="15">
        <v>128</v>
      </c>
      <c r="G130" s="2">
        <f>IF(Table1[[#This Row],[INVOICENO]]=AL129,G129,G129+1)</f>
        <v>18</v>
      </c>
      <c r="H130" s="15" t="s">
        <v>72</v>
      </c>
      <c r="I130" s="15">
        <f>IF(Table1[[#This Row],[INVOICENO]]=AL129,I129+1,1)</f>
        <v>38</v>
      </c>
      <c r="J130" t="s">
        <v>101</v>
      </c>
      <c r="K130">
        <v>8</v>
      </c>
      <c r="M130" s="5"/>
      <c r="X130" t="s">
        <v>183</v>
      </c>
      <c r="Y130" s="82">
        <v>0</v>
      </c>
      <c r="Z130">
        <v>0</v>
      </c>
      <c r="AB130">
        <v>33</v>
      </c>
      <c r="AD130" s="4"/>
      <c r="AF130" s="79">
        <f>Table1[[#This Row],[UNITPRICE]]</f>
        <v>0</v>
      </c>
      <c r="AG130" s="5" t="s">
        <v>89</v>
      </c>
      <c r="AH130" s="5"/>
      <c r="AI130" s="5"/>
      <c r="AL130" s="80" t="s">
        <v>273</v>
      </c>
      <c r="AM130" s="78">
        <v>45566</v>
      </c>
      <c r="AS130">
        <v>1</v>
      </c>
      <c r="AT130">
        <v>0</v>
      </c>
      <c r="AU130">
        <v>0</v>
      </c>
      <c r="AV130" s="77">
        <f t="shared" si="2"/>
        <v>0</v>
      </c>
      <c r="AX130" s="74">
        <f>Table1[[#This Row],[QUANTITY]]*Table1[[#This Row],[UNITPRICE]]-Table1[[#This Row],[CASHDISCOUNT]]</f>
        <v>0</v>
      </c>
      <c r="AY130" s="72"/>
      <c r="AZ130" s="3"/>
      <c r="BA130" s="3"/>
      <c r="BE130" s="3"/>
      <c r="BF130" s="80" t="s">
        <v>300</v>
      </c>
      <c r="BG130" s="7">
        <v>45566</v>
      </c>
      <c r="BI130" s="5"/>
      <c r="BJ130" s="7"/>
      <c r="BK130" s="3">
        <v>1000</v>
      </c>
      <c r="BL130" s="3"/>
      <c r="BM130" s="5"/>
      <c r="BN130" s="4"/>
      <c r="BO130" s="4"/>
      <c r="BP130" s="4"/>
      <c r="BQ130" s="4"/>
      <c r="BR130" s="16" t="s">
        <v>88</v>
      </c>
      <c r="BU130" s="4" t="s">
        <v>76</v>
      </c>
    </row>
    <row r="131" spans="1:73" x14ac:dyDescent="0.25">
      <c r="A131" s="13">
        <v>11</v>
      </c>
      <c r="B131" s="14">
        <v>999948555</v>
      </c>
      <c r="C131" s="3"/>
      <c r="D131" s="3" t="s">
        <v>71</v>
      </c>
      <c r="E131" s="3" t="s">
        <v>72</v>
      </c>
      <c r="F131" s="15">
        <v>129</v>
      </c>
      <c r="G131" s="2">
        <f>IF(Table1[[#This Row],[INVOICENO]]=AL130,G130,G130+1)</f>
        <v>18</v>
      </c>
      <c r="H131" s="15" t="s">
        <v>72</v>
      </c>
      <c r="I131" s="15">
        <f>IF(Table1[[#This Row],[INVOICENO]]=AL130,I130+1,1)</f>
        <v>39</v>
      </c>
      <c r="J131" t="s">
        <v>140</v>
      </c>
      <c r="K131">
        <v>6</v>
      </c>
      <c r="M131" s="5"/>
      <c r="X131" t="s">
        <v>223</v>
      </c>
      <c r="Y131" s="82">
        <v>27000</v>
      </c>
      <c r="Z131">
        <v>0</v>
      </c>
      <c r="AD131" s="4"/>
      <c r="AF131" s="79">
        <f>Table1[[#This Row],[UNITPRICE]]</f>
        <v>27000</v>
      </c>
      <c r="AG131" s="5" t="s">
        <v>89</v>
      </c>
      <c r="AH131" s="5"/>
      <c r="AI131" s="5"/>
      <c r="AL131" s="80" t="s">
        <v>273</v>
      </c>
      <c r="AM131" s="78">
        <v>45566</v>
      </c>
      <c r="AS131">
        <v>1</v>
      </c>
      <c r="AT131">
        <v>0</v>
      </c>
      <c r="AU131">
        <v>0</v>
      </c>
      <c r="AV131" s="77">
        <f t="shared" si="2"/>
        <v>0</v>
      </c>
      <c r="AX131" s="74">
        <f>Table1[[#This Row],[QUANTITY]]*Table1[[#This Row],[UNITPRICE]]-Table1[[#This Row],[CASHDISCOUNT]]</f>
        <v>162000</v>
      </c>
      <c r="AY131" s="72"/>
      <c r="AZ131" s="3"/>
      <c r="BA131" s="3"/>
      <c r="BE131" s="3"/>
      <c r="BF131" s="80" t="s">
        <v>325</v>
      </c>
      <c r="BG131" s="7">
        <v>45566</v>
      </c>
      <c r="BI131" s="5"/>
      <c r="BJ131" s="7"/>
      <c r="BK131" s="3">
        <v>1000</v>
      </c>
      <c r="BL131" s="3"/>
      <c r="BM131" s="5"/>
      <c r="BN131" s="4"/>
      <c r="BO131" s="4"/>
      <c r="BP131" s="4"/>
      <c r="BQ131" s="4"/>
      <c r="BR131" s="16" t="s">
        <v>88</v>
      </c>
      <c r="BU131" s="4" t="s">
        <v>76</v>
      </c>
    </row>
    <row r="132" spans="1:73" x14ac:dyDescent="0.25">
      <c r="A132" s="13">
        <v>11</v>
      </c>
      <c r="B132" s="14">
        <v>999948555</v>
      </c>
      <c r="C132" s="3"/>
      <c r="D132" s="3" t="s">
        <v>71</v>
      </c>
      <c r="E132" s="3" t="s">
        <v>72</v>
      </c>
      <c r="F132" s="15">
        <v>130</v>
      </c>
      <c r="G132" s="2">
        <f>IF(Table1[[#This Row],[INVOICENO]]=AL131,G131,G131+1)</f>
        <v>18</v>
      </c>
      <c r="H132" s="15" t="s">
        <v>72</v>
      </c>
      <c r="I132" s="15">
        <f>IF(Table1[[#This Row],[INVOICENO]]=AL131,I131+1,1)</f>
        <v>40</v>
      </c>
      <c r="J132" t="s">
        <v>95</v>
      </c>
      <c r="K132">
        <v>900</v>
      </c>
      <c r="M132" s="5"/>
      <c r="X132" t="s">
        <v>177</v>
      </c>
      <c r="Y132" s="82">
        <v>0</v>
      </c>
      <c r="Z132">
        <v>0</v>
      </c>
      <c r="AB132">
        <v>39</v>
      </c>
      <c r="AD132" s="4"/>
      <c r="AF132" s="79">
        <f>Table1[[#This Row],[UNITPRICE]]</f>
        <v>0</v>
      </c>
      <c r="AG132" s="5" t="s">
        <v>89</v>
      </c>
      <c r="AH132" s="5"/>
      <c r="AI132" s="5"/>
      <c r="AL132" s="80" t="s">
        <v>273</v>
      </c>
      <c r="AM132" s="78">
        <v>45566</v>
      </c>
      <c r="AS132">
        <v>1</v>
      </c>
      <c r="AT132">
        <v>0</v>
      </c>
      <c r="AU132">
        <v>0</v>
      </c>
      <c r="AV132" s="77">
        <f t="shared" ref="AV132:AV195" si="3">AO132+AU132</f>
        <v>0</v>
      </c>
      <c r="AX132" s="74">
        <f>Table1[[#This Row],[QUANTITY]]*Table1[[#This Row],[UNITPRICE]]-Table1[[#This Row],[CASHDISCOUNT]]</f>
        <v>0</v>
      </c>
      <c r="AY132" s="72"/>
      <c r="AZ132" s="3"/>
      <c r="BA132" s="3"/>
      <c r="BE132" s="3"/>
      <c r="BF132" s="80" t="s">
        <v>300</v>
      </c>
      <c r="BG132" s="7">
        <v>45566</v>
      </c>
      <c r="BI132" s="5"/>
      <c r="BJ132" s="7"/>
      <c r="BK132" s="3">
        <v>1000</v>
      </c>
      <c r="BL132" s="3"/>
      <c r="BM132" s="5"/>
      <c r="BN132" s="4"/>
      <c r="BO132" s="4"/>
      <c r="BP132" s="4"/>
      <c r="BQ132" s="4"/>
      <c r="BR132" s="16" t="s">
        <v>88</v>
      </c>
      <c r="BU132" s="4" t="s">
        <v>76</v>
      </c>
    </row>
    <row r="133" spans="1:73" x14ac:dyDescent="0.25">
      <c r="A133" s="13">
        <v>11</v>
      </c>
      <c r="B133" s="14">
        <v>999948555</v>
      </c>
      <c r="C133" s="3"/>
      <c r="D133" s="3" t="s">
        <v>71</v>
      </c>
      <c r="E133" s="3" t="s">
        <v>72</v>
      </c>
      <c r="F133" s="15">
        <v>131</v>
      </c>
      <c r="G133" s="2">
        <f>IF(Table1[[#This Row],[INVOICENO]]=AL132,G132,G132+1)</f>
        <v>18</v>
      </c>
      <c r="H133" s="15" t="s">
        <v>72</v>
      </c>
      <c r="I133" s="15">
        <f>IF(Table1[[#This Row],[INVOICENO]]=AL132,I132+1,1)</f>
        <v>41</v>
      </c>
      <c r="J133" t="s">
        <v>96</v>
      </c>
      <c r="K133">
        <v>720</v>
      </c>
      <c r="M133" s="5"/>
      <c r="X133" t="s">
        <v>178</v>
      </c>
      <c r="Y133" s="82">
        <v>0</v>
      </c>
      <c r="Z133">
        <v>0</v>
      </c>
      <c r="AB133">
        <v>39</v>
      </c>
      <c r="AD133" s="4"/>
      <c r="AF133" s="79">
        <f>Table1[[#This Row],[UNITPRICE]]</f>
        <v>0</v>
      </c>
      <c r="AG133" s="5" t="s">
        <v>89</v>
      </c>
      <c r="AH133" s="5"/>
      <c r="AI133" s="5"/>
      <c r="AL133" s="80" t="s">
        <v>273</v>
      </c>
      <c r="AM133" s="78">
        <v>45566</v>
      </c>
      <c r="AS133">
        <v>1</v>
      </c>
      <c r="AT133">
        <v>0</v>
      </c>
      <c r="AU133">
        <v>0</v>
      </c>
      <c r="AV133" s="77">
        <f t="shared" si="3"/>
        <v>0</v>
      </c>
      <c r="AX133" s="74">
        <f>Table1[[#This Row],[QUANTITY]]*Table1[[#This Row],[UNITPRICE]]-Table1[[#This Row],[CASHDISCOUNT]]</f>
        <v>0</v>
      </c>
      <c r="AY133" s="72"/>
      <c r="AZ133" s="3"/>
      <c r="BA133" s="3"/>
      <c r="BE133" s="3"/>
      <c r="BF133" s="80" t="s">
        <v>300</v>
      </c>
      <c r="BG133" s="7">
        <v>45566</v>
      </c>
      <c r="BI133" s="5"/>
      <c r="BJ133" s="7"/>
      <c r="BK133" s="3">
        <v>1000</v>
      </c>
      <c r="BL133" s="3"/>
      <c r="BM133" s="5"/>
      <c r="BN133" s="4"/>
      <c r="BO133" s="4"/>
      <c r="BP133" s="4"/>
      <c r="BQ133" s="4"/>
      <c r="BR133" s="16" t="s">
        <v>88</v>
      </c>
      <c r="BU133" s="4" t="s">
        <v>76</v>
      </c>
    </row>
    <row r="134" spans="1:73" x14ac:dyDescent="0.25">
      <c r="A134" s="13">
        <v>11</v>
      </c>
      <c r="B134" s="14">
        <v>999948555</v>
      </c>
      <c r="C134" s="3"/>
      <c r="D134" s="3" t="s">
        <v>71</v>
      </c>
      <c r="E134" s="3" t="s">
        <v>72</v>
      </c>
      <c r="F134" s="15">
        <v>132</v>
      </c>
      <c r="G134" s="2">
        <f>IF(Table1[[#This Row],[INVOICENO]]=AL133,G133,G133+1)</f>
        <v>18</v>
      </c>
      <c r="H134" s="15" t="s">
        <v>72</v>
      </c>
      <c r="I134" s="15">
        <f>IF(Table1[[#This Row],[INVOICENO]]=AL133,I133+1,1)</f>
        <v>42</v>
      </c>
      <c r="J134" t="s">
        <v>110</v>
      </c>
      <c r="K134">
        <v>120</v>
      </c>
      <c r="M134" s="5"/>
      <c r="X134" t="s">
        <v>192</v>
      </c>
      <c r="Y134" s="82">
        <v>0</v>
      </c>
      <c r="Z134">
        <v>0</v>
      </c>
      <c r="AB134">
        <v>39</v>
      </c>
      <c r="AD134" s="4"/>
      <c r="AF134" s="79">
        <f>Table1[[#This Row],[UNITPRICE]]</f>
        <v>0</v>
      </c>
      <c r="AG134" s="5" t="s">
        <v>89</v>
      </c>
      <c r="AH134" s="5"/>
      <c r="AI134" s="5"/>
      <c r="AL134" s="80" t="s">
        <v>273</v>
      </c>
      <c r="AM134" s="78">
        <v>45566</v>
      </c>
      <c r="AS134">
        <v>1</v>
      </c>
      <c r="AT134">
        <v>0</v>
      </c>
      <c r="AU134">
        <v>0</v>
      </c>
      <c r="AV134" s="77">
        <f t="shared" si="3"/>
        <v>0</v>
      </c>
      <c r="AX134" s="74">
        <f>Table1[[#This Row],[QUANTITY]]*Table1[[#This Row],[UNITPRICE]]-Table1[[#This Row],[CASHDISCOUNT]]</f>
        <v>0</v>
      </c>
      <c r="AY134" s="72"/>
      <c r="AZ134" s="3"/>
      <c r="BA134" s="3"/>
      <c r="BE134" s="3"/>
      <c r="BF134" s="80" t="s">
        <v>300</v>
      </c>
      <c r="BG134" s="7">
        <v>45566</v>
      </c>
      <c r="BI134" s="5"/>
      <c r="BJ134" s="7"/>
      <c r="BK134" s="3">
        <v>1000</v>
      </c>
      <c r="BL134" s="3"/>
      <c r="BM134" s="5"/>
      <c r="BN134" s="4"/>
      <c r="BO134" s="4"/>
      <c r="BP134" s="4"/>
      <c r="BQ134" s="4"/>
      <c r="BR134" s="16" t="s">
        <v>88</v>
      </c>
      <c r="BU134" s="4" t="s">
        <v>76</v>
      </c>
    </row>
    <row r="135" spans="1:73" x14ac:dyDescent="0.25">
      <c r="A135" s="13">
        <v>11</v>
      </c>
      <c r="B135" s="14">
        <v>999948555</v>
      </c>
      <c r="C135" s="3"/>
      <c r="D135" s="3" t="s">
        <v>71</v>
      </c>
      <c r="E135" s="3" t="s">
        <v>72</v>
      </c>
      <c r="F135" s="15">
        <v>133</v>
      </c>
      <c r="G135" s="2">
        <f>IF(Table1[[#This Row],[INVOICENO]]=AL134,G134,G134+1)</f>
        <v>18</v>
      </c>
      <c r="H135" s="15" t="s">
        <v>72</v>
      </c>
      <c r="I135" s="15">
        <f>IF(Table1[[#This Row],[INVOICENO]]=AL134,I134+1,1)</f>
        <v>43</v>
      </c>
      <c r="J135" t="s">
        <v>141</v>
      </c>
      <c r="K135">
        <v>180</v>
      </c>
      <c r="M135" s="5"/>
      <c r="X135" t="s">
        <v>224</v>
      </c>
      <c r="Y135" s="82">
        <v>0</v>
      </c>
      <c r="Z135">
        <v>0</v>
      </c>
      <c r="AB135">
        <v>39</v>
      </c>
      <c r="AD135" s="4"/>
      <c r="AF135" s="79">
        <f>Table1[[#This Row],[UNITPRICE]]</f>
        <v>0</v>
      </c>
      <c r="AG135" s="5" t="s">
        <v>89</v>
      </c>
      <c r="AH135" s="5"/>
      <c r="AI135" s="5"/>
      <c r="AL135" s="80" t="s">
        <v>273</v>
      </c>
      <c r="AM135" s="78">
        <v>45566</v>
      </c>
      <c r="AS135">
        <v>1</v>
      </c>
      <c r="AT135">
        <v>0</v>
      </c>
      <c r="AU135">
        <v>0</v>
      </c>
      <c r="AV135" s="77">
        <f t="shared" si="3"/>
        <v>0</v>
      </c>
      <c r="AX135" s="74">
        <f>Table1[[#This Row],[QUANTITY]]*Table1[[#This Row],[UNITPRICE]]-Table1[[#This Row],[CASHDISCOUNT]]</f>
        <v>0</v>
      </c>
      <c r="AY135" s="72"/>
      <c r="AZ135" s="3"/>
      <c r="BA135" s="3"/>
      <c r="BE135" s="3"/>
      <c r="BF135" s="80" t="s">
        <v>300</v>
      </c>
      <c r="BG135" s="7">
        <v>45566</v>
      </c>
      <c r="BI135" s="5"/>
      <c r="BJ135" s="7"/>
      <c r="BK135" s="3">
        <v>1000</v>
      </c>
      <c r="BL135" s="3"/>
      <c r="BM135" s="5"/>
      <c r="BN135" s="4"/>
      <c r="BO135" s="4"/>
      <c r="BP135" s="4"/>
      <c r="BQ135" s="4"/>
      <c r="BR135" s="16" t="s">
        <v>88</v>
      </c>
      <c r="BU135" s="4" t="s">
        <v>76</v>
      </c>
    </row>
    <row r="136" spans="1:73" x14ac:dyDescent="0.25">
      <c r="A136" s="13">
        <v>11</v>
      </c>
      <c r="B136" s="14">
        <v>999948555</v>
      </c>
      <c r="C136" s="3"/>
      <c r="D136" s="3" t="s">
        <v>71</v>
      </c>
      <c r="E136" s="3" t="s">
        <v>72</v>
      </c>
      <c r="F136" s="15">
        <v>134</v>
      </c>
      <c r="G136" s="2">
        <f>IF(Table1[[#This Row],[INVOICENO]]=AL135,G135,G135+1)</f>
        <v>18</v>
      </c>
      <c r="H136" s="15" t="s">
        <v>72</v>
      </c>
      <c r="I136" s="15">
        <f>IF(Table1[[#This Row],[INVOICENO]]=AL135,I135+1,1)</f>
        <v>44</v>
      </c>
      <c r="J136" t="s">
        <v>131</v>
      </c>
      <c r="K136">
        <v>9</v>
      </c>
      <c r="M136" s="5"/>
      <c r="X136" t="s">
        <v>214</v>
      </c>
      <c r="Y136" s="82">
        <v>13000</v>
      </c>
      <c r="Z136">
        <v>0</v>
      </c>
      <c r="AD136" s="4"/>
      <c r="AF136" s="79">
        <f>Table1[[#This Row],[UNITPRICE]]</f>
        <v>13000</v>
      </c>
      <c r="AG136" s="5" t="s">
        <v>89</v>
      </c>
      <c r="AH136" s="5"/>
      <c r="AI136" s="5"/>
      <c r="AL136" s="80" t="s">
        <v>273</v>
      </c>
      <c r="AM136" s="78">
        <v>45566</v>
      </c>
      <c r="AS136">
        <v>1</v>
      </c>
      <c r="AT136">
        <v>0</v>
      </c>
      <c r="AU136">
        <v>0</v>
      </c>
      <c r="AV136" s="77">
        <f t="shared" si="3"/>
        <v>0</v>
      </c>
      <c r="AX136" s="74">
        <f>Table1[[#This Row],[QUANTITY]]*Table1[[#This Row],[UNITPRICE]]-Table1[[#This Row],[CASHDISCOUNT]]</f>
        <v>117000</v>
      </c>
      <c r="AY136" s="72"/>
      <c r="AZ136" s="3"/>
      <c r="BA136" s="3"/>
      <c r="BE136" s="3"/>
      <c r="BF136" s="80" t="s">
        <v>320</v>
      </c>
      <c r="BG136" s="7">
        <v>45566</v>
      </c>
      <c r="BI136" s="5"/>
      <c r="BJ136" s="7"/>
      <c r="BK136" s="3">
        <v>1000</v>
      </c>
      <c r="BL136" s="3"/>
      <c r="BM136" s="5"/>
      <c r="BN136" s="4"/>
      <c r="BO136" s="4"/>
      <c r="BP136" s="4"/>
      <c r="BQ136" s="4"/>
      <c r="BR136" s="16" t="s">
        <v>88</v>
      </c>
      <c r="BU136" s="4" t="s">
        <v>76</v>
      </c>
    </row>
    <row r="137" spans="1:73" x14ac:dyDescent="0.25">
      <c r="A137" s="13">
        <v>11</v>
      </c>
      <c r="B137" s="14">
        <v>999948555</v>
      </c>
      <c r="C137" s="3"/>
      <c r="D137" s="3" t="s">
        <v>71</v>
      </c>
      <c r="E137" s="3" t="s">
        <v>72</v>
      </c>
      <c r="F137" s="15">
        <v>135</v>
      </c>
      <c r="G137" s="2">
        <f>IF(Table1[[#This Row],[INVOICENO]]=AL136,G136,G136+1)</f>
        <v>18</v>
      </c>
      <c r="H137" s="15" t="s">
        <v>72</v>
      </c>
      <c r="I137" s="15">
        <f>IF(Table1[[#This Row],[INVOICENO]]=AL136,I136+1,1)</f>
        <v>45</v>
      </c>
      <c r="J137" t="s">
        <v>94</v>
      </c>
      <c r="K137">
        <v>162</v>
      </c>
      <c r="M137" s="5"/>
      <c r="X137" t="s">
        <v>176</v>
      </c>
      <c r="Y137" s="82">
        <v>0</v>
      </c>
      <c r="Z137">
        <v>0</v>
      </c>
      <c r="AB137">
        <v>44</v>
      </c>
      <c r="AD137" s="4"/>
      <c r="AF137" s="79">
        <f>Table1[[#This Row],[UNITPRICE]]</f>
        <v>0</v>
      </c>
      <c r="AG137" s="5" t="s">
        <v>89</v>
      </c>
      <c r="AH137" s="5"/>
      <c r="AI137" s="5"/>
      <c r="AL137" s="80" t="s">
        <v>273</v>
      </c>
      <c r="AM137" s="78">
        <v>45566</v>
      </c>
      <c r="AS137">
        <v>1</v>
      </c>
      <c r="AT137">
        <v>0</v>
      </c>
      <c r="AU137">
        <v>0</v>
      </c>
      <c r="AV137" s="77">
        <f t="shared" si="3"/>
        <v>0</v>
      </c>
      <c r="AX137" s="74">
        <f>Table1[[#This Row],[QUANTITY]]*Table1[[#This Row],[UNITPRICE]]-Table1[[#This Row],[CASHDISCOUNT]]</f>
        <v>0</v>
      </c>
      <c r="AY137" s="72"/>
      <c r="AZ137" s="3"/>
      <c r="BA137" s="3"/>
      <c r="BE137" s="3"/>
      <c r="BF137" s="80" t="s">
        <v>300</v>
      </c>
      <c r="BG137" s="7">
        <v>45566</v>
      </c>
      <c r="BI137" s="5"/>
      <c r="BJ137" s="7"/>
      <c r="BK137" s="3">
        <v>1000</v>
      </c>
      <c r="BL137" s="3"/>
      <c r="BM137" s="5"/>
      <c r="BN137" s="4"/>
      <c r="BO137" s="4"/>
      <c r="BP137" s="4"/>
      <c r="BQ137" s="4"/>
      <c r="BR137" s="16" t="s">
        <v>88</v>
      </c>
      <c r="BU137" s="4" t="s">
        <v>76</v>
      </c>
    </row>
    <row r="138" spans="1:73" x14ac:dyDescent="0.25">
      <c r="A138" s="13">
        <v>11</v>
      </c>
      <c r="B138" s="14">
        <v>999948555</v>
      </c>
      <c r="C138" s="3"/>
      <c r="D138" s="3" t="s">
        <v>71</v>
      </c>
      <c r="E138" s="3" t="s">
        <v>72</v>
      </c>
      <c r="F138" s="15">
        <v>136</v>
      </c>
      <c r="G138" s="2">
        <f>IF(Table1[[#This Row],[INVOICENO]]=AL137,G137,G137+1)</f>
        <v>18</v>
      </c>
      <c r="H138" s="15" t="s">
        <v>72</v>
      </c>
      <c r="I138" s="15">
        <f>IF(Table1[[#This Row],[INVOICENO]]=AL137,I137+1,1)</f>
        <v>46</v>
      </c>
      <c r="J138" t="s">
        <v>95</v>
      </c>
      <c r="K138">
        <v>1350</v>
      </c>
      <c r="M138" s="5"/>
      <c r="X138" t="s">
        <v>177</v>
      </c>
      <c r="Y138" s="82">
        <v>0</v>
      </c>
      <c r="Z138">
        <v>0</v>
      </c>
      <c r="AB138">
        <v>44</v>
      </c>
      <c r="AD138" s="4"/>
      <c r="AF138" s="79">
        <f>Table1[[#This Row],[UNITPRICE]]</f>
        <v>0</v>
      </c>
      <c r="AG138" s="5" t="s">
        <v>89</v>
      </c>
      <c r="AH138" s="5"/>
      <c r="AI138" s="5"/>
      <c r="AL138" s="80" t="s">
        <v>273</v>
      </c>
      <c r="AM138" s="78">
        <v>45566</v>
      </c>
      <c r="AS138">
        <v>1</v>
      </c>
      <c r="AT138">
        <v>0</v>
      </c>
      <c r="AU138">
        <v>0</v>
      </c>
      <c r="AV138" s="77">
        <f t="shared" si="3"/>
        <v>0</v>
      </c>
      <c r="AX138" s="74">
        <f>Table1[[#This Row],[QUANTITY]]*Table1[[#This Row],[UNITPRICE]]-Table1[[#This Row],[CASHDISCOUNT]]</f>
        <v>0</v>
      </c>
      <c r="AY138" s="72"/>
      <c r="AZ138" s="3"/>
      <c r="BA138" s="3"/>
      <c r="BE138" s="3"/>
      <c r="BF138" s="80" t="s">
        <v>300</v>
      </c>
      <c r="BG138" s="7">
        <v>45566</v>
      </c>
      <c r="BI138" s="5"/>
      <c r="BJ138" s="7"/>
      <c r="BK138" s="3">
        <v>1000</v>
      </c>
      <c r="BL138" s="3"/>
      <c r="BM138" s="5"/>
      <c r="BN138" s="4"/>
      <c r="BO138" s="4"/>
      <c r="BP138" s="4"/>
      <c r="BQ138" s="4"/>
      <c r="BR138" s="16" t="s">
        <v>88</v>
      </c>
      <c r="BU138" s="4" t="s">
        <v>76</v>
      </c>
    </row>
    <row r="139" spans="1:73" x14ac:dyDescent="0.25">
      <c r="A139" s="13">
        <v>11</v>
      </c>
      <c r="B139" s="14">
        <v>999948555</v>
      </c>
      <c r="C139" s="3"/>
      <c r="D139" s="3" t="s">
        <v>71</v>
      </c>
      <c r="E139" s="3" t="s">
        <v>72</v>
      </c>
      <c r="F139" s="15">
        <v>137</v>
      </c>
      <c r="G139" s="2">
        <f>IF(Table1[[#This Row],[INVOICENO]]=AL138,G138,G138+1)</f>
        <v>18</v>
      </c>
      <c r="H139" s="15" t="s">
        <v>72</v>
      </c>
      <c r="I139" s="15">
        <f>IF(Table1[[#This Row],[INVOICENO]]=AL138,I138+1,1)</f>
        <v>47</v>
      </c>
      <c r="J139" t="s">
        <v>96</v>
      </c>
      <c r="K139">
        <v>1080</v>
      </c>
      <c r="M139" s="5"/>
      <c r="X139" t="s">
        <v>178</v>
      </c>
      <c r="Y139" s="82">
        <v>0</v>
      </c>
      <c r="Z139">
        <v>0</v>
      </c>
      <c r="AB139">
        <v>44</v>
      </c>
      <c r="AD139" s="4"/>
      <c r="AF139" s="79">
        <f>Table1[[#This Row],[UNITPRICE]]</f>
        <v>0</v>
      </c>
      <c r="AG139" s="5" t="s">
        <v>89</v>
      </c>
      <c r="AH139" s="5"/>
      <c r="AI139" s="5"/>
      <c r="AL139" s="80" t="s">
        <v>273</v>
      </c>
      <c r="AM139" s="78">
        <v>45566</v>
      </c>
      <c r="AS139">
        <v>1</v>
      </c>
      <c r="AT139">
        <v>0</v>
      </c>
      <c r="AU139">
        <v>0</v>
      </c>
      <c r="AV139" s="77">
        <f t="shared" si="3"/>
        <v>0</v>
      </c>
      <c r="AX139" s="74">
        <f>Table1[[#This Row],[QUANTITY]]*Table1[[#This Row],[UNITPRICE]]-Table1[[#This Row],[CASHDISCOUNT]]</f>
        <v>0</v>
      </c>
      <c r="AY139" s="72"/>
      <c r="AZ139" s="3"/>
      <c r="BA139" s="3"/>
      <c r="BE139" s="3"/>
      <c r="BF139" s="80" t="s">
        <v>300</v>
      </c>
      <c r="BG139" s="7">
        <v>45566</v>
      </c>
      <c r="BI139" s="5"/>
      <c r="BJ139" s="7"/>
      <c r="BK139" s="3">
        <v>1000</v>
      </c>
      <c r="BL139" s="3"/>
      <c r="BM139" s="5"/>
      <c r="BN139" s="4"/>
      <c r="BO139" s="4"/>
      <c r="BP139" s="4"/>
      <c r="BQ139" s="4"/>
      <c r="BR139" s="16" t="s">
        <v>88</v>
      </c>
      <c r="BU139" s="4" t="s">
        <v>76</v>
      </c>
    </row>
    <row r="140" spans="1:73" x14ac:dyDescent="0.25">
      <c r="A140" s="13">
        <v>11</v>
      </c>
      <c r="B140" s="14">
        <v>999948555</v>
      </c>
      <c r="C140" s="3"/>
      <c r="D140" s="3" t="s">
        <v>71</v>
      </c>
      <c r="E140" s="3" t="s">
        <v>72</v>
      </c>
      <c r="F140" s="15">
        <v>138</v>
      </c>
      <c r="G140" s="2">
        <f>IF(Table1[[#This Row],[INVOICENO]]=AL139,G139,G139+1)</f>
        <v>18</v>
      </c>
      <c r="H140" s="15" t="s">
        <v>72</v>
      </c>
      <c r="I140" s="15">
        <f>IF(Table1[[#This Row],[INVOICENO]]=AL139,I139+1,1)</f>
        <v>48</v>
      </c>
      <c r="J140" t="s">
        <v>132</v>
      </c>
      <c r="K140">
        <v>540</v>
      </c>
      <c r="M140" s="5"/>
      <c r="X140" t="s">
        <v>215</v>
      </c>
      <c r="Y140" s="82">
        <v>0</v>
      </c>
      <c r="Z140">
        <v>0</v>
      </c>
      <c r="AB140">
        <v>44</v>
      </c>
      <c r="AD140" s="4"/>
      <c r="AF140" s="79">
        <f>Table1[[#This Row],[UNITPRICE]]</f>
        <v>0</v>
      </c>
      <c r="AG140" s="5" t="s">
        <v>89</v>
      </c>
      <c r="AH140" s="5"/>
      <c r="AI140" s="5"/>
      <c r="AL140" s="80" t="s">
        <v>273</v>
      </c>
      <c r="AM140" s="78">
        <v>45566</v>
      </c>
      <c r="AS140">
        <v>1</v>
      </c>
      <c r="AT140">
        <v>0</v>
      </c>
      <c r="AU140">
        <v>0</v>
      </c>
      <c r="AV140" s="77">
        <f t="shared" si="3"/>
        <v>0</v>
      </c>
      <c r="AX140" s="74">
        <f>Table1[[#This Row],[QUANTITY]]*Table1[[#This Row],[UNITPRICE]]-Table1[[#This Row],[CASHDISCOUNT]]</f>
        <v>0</v>
      </c>
      <c r="AY140" s="72"/>
      <c r="AZ140" s="3"/>
      <c r="BA140" s="3"/>
      <c r="BE140" s="3"/>
      <c r="BF140" s="80" t="s">
        <v>300</v>
      </c>
      <c r="BG140" s="7">
        <v>45566</v>
      </c>
      <c r="BI140" s="5"/>
      <c r="BJ140" s="7"/>
      <c r="BK140" s="3">
        <v>1000</v>
      </c>
      <c r="BL140" s="3"/>
      <c r="BM140" s="5"/>
      <c r="BN140" s="4"/>
      <c r="BO140" s="4"/>
      <c r="BP140" s="4"/>
      <c r="BQ140" s="4"/>
      <c r="BR140" s="16" t="s">
        <v>88</v>
      </c>
      <c r="BU140" s="4" t="s">
        <v>76</v>
      </c>
    </row>
    <row r="141" spans="1:73" x14ac:dyDescent="0.25">
      <c r="A141" s="13">
        <v>11</v>
      </c>
      <c r="B141" s="14">
        <v>999948555</v>
      </c>
      <c r="C141" s="3"/>
      <c r="D141" s="3" t="s">
        <v>71</v>
      </c>
      <c r="E141" s="3" t="s">
        <v>72</v>
      </c>
      <c r="F141" s="15">
        <v>139</v>
      </c>
      <c r="G141" s="2">
        <f>IF(Table1[[#This Row],[INVOICENO]]=AL140,G140,G140+1)</f>
        <v>18</v>
      </c>
      <c r="H141" s="15" t="s">
        <v>72</v>
      </c>
      <c r="I141" s="15">
        <f>IF(Table1[[#This Row],[INVOICENO]]=AL140,I140+1,1)</f>
        <v>49</v>
      </c>
      <c r="J141" t="s">
        <v>142</v>
      </c>
      <c r="K141">
        <v>8</v>
      </c>
      <c r="M141" s="5"/>
      <c r="X141" t="s">
        <v>225</v>
      </c>
      <c r="Y141" s="82">
        <v>57000</v>
      </c>
      <c r="Z141">
        <v>0</v>
      </c>
      <c r="AD141" s="4"/>
      <c r="AF141" s="79">
        <f>Table1[[#This Row],[UNITPRICE]]</f>
        <v>57000</v>
      </c>
      <c r="AG141" s="5" t="s">
        <v>89</v>
      </c>
      <c r="AH141" s="5"/>
      <c r="AI141" s="5"/>
      <c r="AL141" s="80" t="s">
        <v>273</v>
      </c>
      <c r="AM141" s="78">
        <v>45566</v>
      </c>
      <c r="AS141">
        <v>1</v>
      </c>
      <c r="AT141">
        <v>0</v>
      </c>
      <c r="AU141">
        <v>0</v>
      </c>
      <c r="AV141" s="77">
        <f t="shared" si="3"/>
        <v>0</v>
      </c>
      <c r="AX141" s="74">
        <f>Table1[[#This Row],[QUANTITY]]*Table1[[#This Row],[UNITPRICE]]-Table1[[#This Row],[CASHDISCOUNT]]</f>
        <v>456000</v>
      </c>
      <c r="AY141" s="72"/>
      <c r="AZ141" s="3"/>
      <c r="BA141" s="3"/>
      <c r="BE141" s="3"/>
      <c r="BF141" s="80" t="s">
        <v>326</v>
      </c>
      <c r="BG141" s="7">
        <v>45566</v>
      </c>
      <c r="BI141" s="5"/>
      <c r="BJ141" s="7"/>
      <c r="BK141" s="3">
        <v>1000</v>
      </c>
      <c r="BL141" s="3"/>
      <c r="BM141" s="5"/>
      <c r="BN141" s="4"/>
      <c r="BO141" s="4"/>
      <c r="BP141" s="4"/>
      <c r="BQ141" s="4"/>
      <c r="BR141" s="16" t="s">
        <v>88</v>
      </c>
      <c r="BU141" s="4" t="s">
        <v>76</v>
      </c>
    </row>
    <row r="142" spans="1:73" x14ac:dyDescent="0.25">
      <c r="A142" s="13">
        <v>11</v>
      </c>
      <c r="B142" s="14">
        <v>999948555</v>
      </c>
      <c r="C142" s="3"/>
      <c r="D142" s="3" t="s">
        <v>71</v>
      </c>
      <c r="E142" s="3" t="s">
        <v>72</v>
      </c>
      <c r="F142" s="15">
        <v>140</v>
      </c>
      <c r="G142" s="2">
        <f>IF(Table1[[#This Row],[INVOICENO]]=AL141,G141,G141+1)</f>
        <v>18</v>
      </c>
      <c r="H142" s="15" t="s">
        <v>72</v>
      </c>
      <c r="I142" s="15">
        <f>IF(Table1[[#This Row],[INVOICENO]]=AL141,I141+1,1)</f>
        <v>50</v>
      </c>
      <c r="J142" t="s">
        <v>143</v>
      </c>
      <c r="K142">
        <v>6</v>
      </c>
      <c r="M142" s="5"/>
      <c r="X142" t="s">
        <v>226</v>
      </c>
      <c r="Y142" s="82">
        <v>38000</v>
      </c>
      <c r="Z142">
        <v>0</v>
      </c>
      <c r="AD142" s="4"/>
      <c r="AF142" s="79">
        <f>Table1[[#This Row],[UNITPRICE]]</f>
        <v>38000</v>
      </c>
      <c r="AG142" s="5" t="s">
        <v>89</v>
      </c>
      <c r="AH142" s="5"/>
      <c r="AI142" s="5"/>
      <c r="AL142" s="80" t="s">
        <v>273</v>
      </c>
      <c r="AM142" s="78">
        <v>45566</v>
      </c>
      <c r="AS142">
        <v>1</v>
      </c>
      <c r="AT142">
        <v>0</v>
      </c>
      <c r="AU142">
        <v>0</v>
      </c>
      <c r="AV142" s="77">
        <f t="shared" si="3"/>
        <v>0</v>
      </c>
      <c r="AX142" s="74">
        <f>Table1[[#This Row],[QUANTITY]]*Table1[[#This Row],[UNITPRICE]]-Table1[[#This Row],[CASHDISCOUNT]]</f>
        <v>228000</v>
      </c>
      <c r="AY142" s="72"/>
      <c r="AZ142" s="3"/>
      <c r="BA142" s="3"/>
      <c r="BE142" s="3"/>
      <c r="BF142" s="80" t="s">
        <v>327</v>
      </c>
      <c r="BG142" s="7">
        <v>45566</v>
      </c>
      <c r="BI142" s="5"/>
      <c r="BJ142" s="7"/>
      <c r="BK142" s="3">
        <v>1000</v>
      </c>
      <c r="BL142" s="3"/>
      <c r="BM142" s="5"/>
      <c r="BN142" s="4"/>
      <c r="BO142" s="4"/>
      <c r="BP142" s="4"/>
      <c r="BQ142" s="4"/>
      <c r="BR142" s="16" t="s">
        <v>88</v>
      </c>
      <c r="BU142" s="4" t="s">
        <v>76</v>
      </c>
    </row>
    <row r="143" spans="1:73" x14ac:dyDescent="0.25">
      <c r="A143" s="13">
        <v>11</v>
      </c>
      <c r="B143" s="14">
        <v>999948555</v>
      </c>
      <c r="C143" s="3"/>
      <c r="D143" s="3" t="s">
        <v>71</v>
      </c>
      <c r="E143" s="3" t="s">
        <v>72</v>
      </c>
      <c r="F143" s="15">
        <v>141</v>
      </c>
      <c r="G143" s="2">
        <f>IF(Table1[[#This Row],[INVOICENO]]=AL142,G142,G142+1)</f>
        <v>18</v>
      </c>
      <c r="H143" s="15" t="s">
        <v>72</v>
      </c>
      <c r="I143" s="15">
        <f>IF(Table1[[#This Row],[INVOICENO]]=AL142,I142+1,1)</f>
        <v>51</v>
      </c>
      <c r="J143" t="s">
        <v>94</v>
      </c>
      <c r="K143">
        <v>108</v>
      </c>
      <c r="M143" s="5"/>
      <c r="X143" t="s">
        <v>176</v>
      </c>
      <c r="Y143" s="82">
        <v>0</v>
      </c>
      <c r="Z143">
        <v>0</v>
      </c>
      <c r="AB143">
        <v>50</v>
      </c>
      <c r="AD143" s="4"/>
      <c r="AF143" s="79">
        <f>Table1[[#This Row],[UNITPRICE]]</f>
        <v>0</v>
      </c>
      <c r="AG143" s="5" t="s">
        <v>89</v>
      </c>
      <c r="AH143" s="5"/>
      <c r="AI143" s="5"/>
      <c r="AL143" s="80" t="s">
        <v>273</v>
      </c>
      <c r="AM143" s="78">
        <v>45566</v>
      </c>
      <c r="AS143">
        <v>1</v>
      </c>
      <c r="AT143">
        <v>0</v>
      </c>
      <c r="AU143">
        <v>0</v>
      </c>
      <c r="AV143" s="77">
        <f t="shared" si="3"/>
        <v>0</v>
      </c>
      <c r="AX143" s="74">
        <f>Table1[[#This Row],[QUANTITY]]*Table1[[#This Row],[UNITPRICE]]-Table1[[#This Row],[CASHDISCOUNT]]</f>
        <v>0</v>
      </c>
      <c r="AY143" s="72"/>
      <c r="AZ143" s="3"/>
      <c r="BA143" s="3"/>
      <c r="BE143" s="3"/>
      <c r="BF143" s="80" t="s">
        <v>300</v>
      </c>
      <c r="BG143" s="7">
        <v>45566</v>
      </c>
      <c r="BI143" s="5"/>
      <c r="BJ143" s="7"/>
      <c r="BK143" s="3">
        <v>1000</v>
      </c>
      <c r="BL143" s="3"/>
      <c r="BM143" s="5"/>
      <c r="BN143" s="4"/>
      <c r="BO143" s="4"/>
      <c r="BP143" s="4"/>
      <c r="BQ143" s="4"/>
      <c r="BR143" s="16" t="s">
        <v>88</v>
      </c>
      <c r="BU143" s="4" t="s">
        <v>76</v>
      </c>
    </row>
    <row r="144" spans="1:73" x14ac:dyDescent="0.25">
      <c r="A144" s="13">
        <v>11</v>
      </c>
      <c r="B144" s="14">
        <v>999948555</v>
      </c>
      <c r="C144" s="3"/>
      <c r="D144" s="3" t="s">
        <v>71</v>
      </c>
      <c r="E144" s="3" t="s">
        <v>72</v>
      </c>
      <c r="F144" s="15">
        <v>142</v>
      </c>
      <c r="G144" s="2">
        <f>IF(Table1[[#This Row],[INVOICENO]]=AL143,G143,G143+1)</f>
        <v>19</v>
      </c>
      <c r="H144" s="15" t="s">
        <v>72</v>
      </c>
      <c r="I144" s="15">
        <f>IF(Table1[[#This Row],[INVOICENO]]=AL143,I143+1,1)</f>
        <v>1</v>
      </c>
      <c r="J144" t="s">
        <v>93</v>
      </c>
      <c r="K144">
        <v>2</v>
      </c>
      <c r="M144" s="5"/>
      <c r="X144" t="s">
        <v>175</v>
      </c>
      <c r="Y144" s="82">
        <v>12000</v>
      </c>
      <c r="Z144">
        <v>0</v>
      </c>
      <c r="AD144" s="4"/>
      <c r="AF144" s="79">
        <f>Table1[[#This Row],[UNITPRICE]]</f>
        <v>12000</v>
      </c>
      <c r="AG144" s="5" t="s">
        <v>89</v>
      </c>
      <c r="AH144" s="5"/>
      <c r="AI144" s="5"/>
      <c r="AL144" s="80" t="s">
        <v>274</v>
      </c>
      <c r="AM144" s="78">
        <v>45566</v>
      </c>
      <c r="AS144">
        <v>1</v>
      </c>
      <c r="AT144">
        <v>0</v>
      </c>
      <c r="AU144">
        <v>0</v>
      </c>
      <c r="AV144" s="77">
        <f t="shared" si="3"/>
        <v>0</v>
      </c>
      <c r="AX144" s="74">
        <f>Table1[[#This Row],[QUANTITY]]*Table1[[#This Row],[UNITPRICE]]-Table1[[#This Row],[CASHDISCOUNT]]</f>
        <v>24000</v>
      </c>
      <c r="AY144" s="72"/>
      <c r="AZ144" s="3"/>
      <c r="BA144" s="3"/>
      <c r="BE144" s="3"/>
      <c r="BF144" s="80" t="s">
        <v>299</v>
      </c>
      <c r="BG144" s="7">
        <v>45566</v>
      </c>
      <c r="BI144" s="5"/>
      <c r="BJ144" s="7"/>
      <c r="BK144" s="3">
        <v>1000</v>
      </c>
      <c r="BL144" s="3"/>
      <c r="BM144" s="5"/>
      <c r="BN144" s="4"/>
      <c r="BO144" s="4"/>
      <c r="BP144" s="4"/>
      <c r="BQ144" s="4"/>
      <c r="BR144" s="16" t="s">
        <v>88</v>
      </c>
      <c r="BU144" s="4" t="s">
        <v>76</v>
      </c>
    </row>
    <row r="145" spans="1:73" x14ac:dyDescent="0.25">
      <c r="A145" s="13">
        <v>11</v>
      </c>
      <c r="B145" s="14">
        <v>999948555</v>
      </c>
      <c r="C145" s="3"/>
      <c r="D145" s="3" t="s">
        <v>71</v>
      </c>
      <c r="E145" s="3" t="s">
        <v>72</v>
      </c>
      <c r="F145" s="15">
        <v>143</v>
      </c>
      <c r="G145" s="2">
        <f>IF(Table1[[#This Row],[INVOICENO]]=AL144,G144,G144+1)</f>
        <v>19</v>
      </c>
      <c r="H145" s="15" t="s">
        <v>72</v>
      </c>
      <c r="I145" s="15">
        <f>IF(Table1[[#This Row],[INVOICENO]]=AL144,I144+1,1)</f>
        <v>2</v>
      </c>
      <c r="J145" t="s">
        <v>94</v>
      </c>
      <c r="K145">
        <v>40</v>
      </c>
      <c r="M145" s="5"/>
      <c r="X145" t="s">
        <v>176</v>
      </c>
      <c r="Y145" s="82">
        <v>0</v>
      </c>
      <c r="Z145">
        <v>0</v>
      </c>
      <c r="AB145">
        <v>1</v>
      </c>
      <c r="AD145" s="4"/>
      <c r="AF145" s="79">
        <f>Table1[[#This Row],[UNITPRICE]]</f>
        <v>0</v>
      </c>
      <c r="AG145" s="5" t="s">
        <v>89</v>
      </c>
      <c r="AH145" s="5"/>
      <c r="AI145" s="5"/>
      <c r="AL145" s="80" t="s">
        <v>274</v>
      </c>
      <c r="AM145" s="78">
        <v>45566</v>
      </c>
      <c r="AS145">
        <v>1</v>
      </c>
      <c r="AT145">
        <v>0</v>
      </c>
      <c r="AU145">
        <v>0</v>
      </c>
      <c r="AV145" s="77">
        <f t="shared" si="3"/>
        <v>0</v>
      </c>
      <c r="AX145" s="74">
        <f>Table1[[#This Row],[QUANTITY]]*Table1[[#This Row],[UNITPRICE]]-Table1[[#This Row],[CASHDISCOUNT]]</f>
        <v>0</v>
      </c>
      <c r="AY145" s="72"/>
      <c r="AZ145" s="3"/>
      <c r="BA145" s="3"/>
      <c r="BE145" s="3"/>
      <c r="BF145" s="80" t="s">
        <v>300</v>
      </c>
      <c r="BG145" s="7">
        <v>45566</v>
      </c>
      <c r="BI145" s="5"/>
      <c r="BJ145" s="7"/>
      <c r="BK145" s="3">
        <v>1000</v>
      </c>
      <c r="BL145" s="3"/>
      <c r="BM145" s="5"/>
      <c r="BN145" s="4"/>
      <c r="BO145" s="4"/>
      <c r="BP145" s="4"/>
      <c r="BQ145" s="4"/>
      <c r="BR145" s="16" t="s">
        <v>88</v>
      </c>
      <c r="BU145" s="4" t="s">
        <v>76</v>
      </c>
    </row>
    <row r="146" spans="1:73" x14ac:dyDescent="0.25">
      <c r="A146" s="13">
        <v>11</v>
      </c>
      <c r="B146" s="14">
        <v>999948555</v>
      </c>
      <c r="C146" s="3"/>
      <c r="D146" s="3" t="s">
        <v>71</v>
      </c>
      <c r="E146" s="3" t="s">
        <v>72</v>
      </c>
      <c r="F146" s="15">
        <v>144</v>
      </c>
      <c r="G146" s="2">
        <f>IF(Table1[[#This Row],[INVOICENO]]=AL145,G145,G145+1)</f>
        <v>19</v>
      </c>
      <c r="H146" s="15" t="s">
        <v>72</v>
      </c>
      <c r="I146" s="15">
        <f>IF(Table1[[#This Row],[INVOICENO]]=AL145,I145+1,1)</f>
        <v>3</v>
      </c>
      <c r="J146" t="s">
        <v>95</v>
      </c>
      <c r="K146">
        <v>400</v>
      </c>
      <c r="M146" s="5"/>
      <c r="X146" t="s">
        <v>177</v>
      </c>
      <c r="Y146" s="82">
        <v>0</v>
      </c>
      <c r="Z146">
        <v>0</v>
      </c>
      <c r="AB146">
        <v>1</v>
      </c>
      <c r="AD146" s="4"/>
      <c r="AF146" s="79">
        <f>Table1[[#This Row],[UNITPRICE]]</f>
        <v>0</v>
      </c>
      <c r="AG146" s="5" t="s">
        <v>89</v>
      </c>
      <c r="AH146" s="5"/>
      <c r="AI146" s="5"/>
      <c r="AL146" s="80" t="s">
        <v>274</v>
      </c>
      <c r="AM146" s="78">
        <v>45566</v>
      </c>
      <c r="AS146">
        <v>1</v>
      </c>
      <c r="AT146">
        <v>0</v>
      </c>
      <c r="AU146">
        <v>0</v>
      </c>
      <c r="AV146" s="77">
        <f t="shared" si="3"/>
        <v>0</v>
      </c>
      <c r="AX146" s="74">
        <f>Table1[[#This Row],[QUANTITY]]*Table1[[#This Row],[UNITPRICE]]-Table1[[#This Row],[CASHDISCOUNT]]</f>
        <v>0</v>
      </c>
      <c r="AY146" s="72"/>
      <c r="AZ146" s="3"/>
      <c r="BA146" s="3"/>
      <c r="BE146" s="3"/>
      <c r="BF146" s="80" t="s">
        <v>300</v>
      </c>
      <c r="BG146" s="7">
        <v>45566</v>
      </c>
      <c r="BI146" s="5"/>
      <c r="BJ146" s="7"/>
      <c r="BK146" s="3">
        <v>1000</v>
      </c>
      <c r="BL146" s="3"/>
      <c r="BM146" s="5"/>
      <c r="BN146" s="4"/>
      <c r="BO146" s="4"/>
      <c r="BP146" s="4"/>
      <c r="BQ146" s="4"/>
      <c r="BR146" s="16" t="s">
        <v>88</v>
      </c>
      <c r="BU146" s="4" t="s">
        <v>76</v>
      </c>
    </row>
    <row r="147" spans="1:73" x14ac:dyDescent="0.25">
      <c r="A147" s="13">
        <v>11</v>
      </c>
      <c r="B147" s="14">
        <v>999948555</v>
      </c>
      <c r="C147" s="3"/>
      <c r="D147" s="3" t="s">
        <v>71</v>
      </c>
      <c r="E147" s="3" t="s">
        <v>72</v>
      </c>
      <c r="F147" s="15">
        <v>145</v>
      </c>
      <c r="G147" s="2">
        <f>IF(Table1[[#This Row],[INVOICENO]]=AL146,G146,G146+1)</f>
        <v>19</v>
      </c>
      <c r="H147" s="15" t="s">
        <v>72</v>
      </c>
      <c r="I147" s="15">
        <f>IF(Table1[[#This Row],[INVOICENO]]=AL146,I146+1,1)</f>
        <v>4</v>
      </c>
      <c r="J147" t="s">
        <v>96</v>
      </c>
      <c r="K147">
        <v>240</v>
      </c>
      <c r="M147" s="5"/>
      <c r="X147" t="s">
        <v>178</v>
      </c>
      <c r="Y147" s="82">
        <v>0</v>
      </c>
      <c r="Z147">
        <v>0</v>
      </c>
      <c r="AB147">
        <v>1</v>
      </c>
      <c r="AD147" s="4"/>
      <c r="AF147" s="79">
        <f>Table1[[#This Row],[UNITPRICE]]</f>
        <v>0</v>
      </c>
      <c r="AG147" s="5" t="s">
        <v>89</v>
      </c>
      <c r="AH147" s="5"/>
      <c r="AI147" s="5"/>
      <c r="AL147" s="80" t="s">
        <v>274</v>
      </c>
      <c r="AM147" s="78">
        <v>45566</v>
      </c>
      <c r="AS147">
        <v>1</v>
      </c>
      <c r="AT147">
        <v>0</v>
      </c>
      <c r="AU147">
        <v>0</v>
      </c>
      <c r="AV147" s="77">
        <f t="shared" si="3"/>
        <v>0</v>
      </c>
      <c r="AX147" s="74">
        <f>Table1[[#This Row],[QUANTITY]]*Table1[[#This Row],[UNITPRICE]]-Table1[[#This Row],[CASHDISCOUNT]]</f>
        <v>0</v>
      </c>
      <c r="AY147" s="72"/>
      <c r="AZ147" s="3"/>
      <c r="BA147" s="3"/>
      <c r="BE147" s="3"/>
      <c r="BF147" s="80" t="s">
        <v>300</v>
      </c>
      <c r="BG147" s="7">
        <v>45566</v>
      </c>
      <c r="BI147" s="5"/>
      <c r="BJ147" s="7"/>
      <c r="BK147" s="3">
        <v>1000</v>
      </c>
      <c r="BL147" s="3"/>
      <c r="BM147" s="5"/>
      <c r="BN147" s="4"/>
      <c r="BO147" s="4"/>
      <c r="BP147" s="4"/>
      <c r="BQ147" s="4"/>
      <c r="BR147" s="16" t="s">
        <v>88</v>
      </c>
      <c r="BU147" s="4" t="s">
        <v>76</v>
      </c>
    </row>
    <row r="148" spans="1:73" x14ac:dyDescent="0.25">
      <c r="A148" s="13">
        <v>11</v>
      </c>
      <c r="B148" s="14">
        <v>999948555</v>
      </c>
      <c r="C148" s="3"/>
      <c r="D148" s="3" t="s">
        <v>71</v>
      </c>
      <c r="E148" s="3" t="s">
        <v>72</v>
      </c>
      <c r="F148" s="15">
        <v>146</v>
      </c>
      <c r="G148" s="2">
        <f>IF(Table1[[#This Row],[INVOICENO]]=AL147,G147,G147+1)</f>
        <v>20</v>
      </c>
      <c r="H148" s="15" t="s">
        <v>72</v>
      </c>
      <c r="I148" s="15">
        <f>IF(Table1[[#This Row],[INVOICENO]]=AL147,I147+1,1)</f>
        <v>1</v>
      </c>
      <c r="J148" t="s">
        <v>140</v>
      </c>
      <c r="K148">
        <v>8</v>
      </c>
      <c r="M148" s="5"/>
      <c r="X148" t="s">
        <v>223</v>
      </c>
      <c r="Y148" s="82">
        <v>27000</v>
      </c>
      <c r="Z148">
        <v>0</v>
      </c>
      <c r="AD148" s="4"/>
      <c r="AF148" s="79">
        <f>Table1[[#This Row],[UNITPRICE]]</f>
        <v>27000</v>
      </c>
      <c r="AG148" s="5" t="s">
        <v>89</v>
      </c>
      <c r="AH148" s="5"/>
      <c r="AI148" s="5"/>
      <c r="AL148" s="80" t="s">
        <v>275</v>
      </c>
      <c r="AM148" s="78">
        <v>45566</v>
      </c>
      <c r="AS148">
        <v>1</v>
      </c>
      <c r="AT148">
        <v>0</v>
      </c>
      <c r="AU148">
        <v>0</v>
      </c>
      <c r="AV148" s="77">
        <f t="shared" si="3"/>
        <v>0</v>
      </c>
      <c r="AX148" s="74">
        <f>Table1[[#This Row],[QUANTITY]]*Table1[[#This Row],[UNITPRICE]]-Table1[[#This Row],[CASHDISCOUNT]]</f>
        <v>216000</v>
      </c>
      <c r="AY148" s="72"/>
      <c r="AZ148" s="3"/>
      <c r="BA148" s="3"/>
      <c r="BE148" s="3"/>
      <c r="BF148" s="80" t="s">
        <v>325</v>
      </c>
      <c r="BG148" s="7">
        <v>45566</v>
      </c>
      <c r="BI148" s="5"/>
      <c r="BJ148" s="7"/>
      <c r="BK148" s="3">
        <v>1000</v>
      </c>
      <c r="BL148" s="3"/>
      <c r="BM148" s="5"/>
      <c r="BN148" s="4"/>
      <c r="BO148" s="4"/>
      <c r="BP148" s="4"/>
      <c r="BQ148" s="4"/>
      <c r="BR148" s="16" t="s">
        <v>88</v>
      </c>
      <c r="BU148" s="4" t="s">
        <v>76</v>
      </c>
    </row>
    <row r="149" spans="1:73" x14ac:dyDescent="0.25">
      <c r="A149" s="13">
        <v>11</v>
      </c>
      <c r="B149" s="14">
        <v>999948555</v>
      </c>
      <c r="C149" s="3"/>
      <c r="D149" s="3" t="s">
        <v>71</v>
      </c>
      <c r="E149" s="3" t="s">
        <v>72</v>
      </c>
      <c r="F149" s="15">
        <v>147</v>
      </c>
      <c r="G149" s="2">
        <f>IF(Table1[[#This Row],[INVOICENO]]=AL148,G148,G148+1)</f>
        <v>20</v>
      </c>
      <c r="H149" s="15" t="s">
        <v>72</v>
      </c>
      <c r="I149" s="15">
        <f>IF(Table1[[#This Row],[INVOICENO]]=AL148,I148+1,1)</f>
        <v>2</v>
      </c>
      <c r="J149" t="s">
        <v>95</v>
      </c>
      <c r="K149">
        <v>1200</v>
      </c>
      <c r="M149" s="5"/>
      <c r="X149" t="s">
        <v>177</v>
      </c>
      <c r="Y149" s="82">
        <v>0</v>
      </c>
      <c r="Z149">
        <v>0</v>
      </c>
      <c r="AB149">
        <v>1</v>
      </c>
      <c r="AD149" s="4"/>
      <c r="AF149" s="79">
        <f>Table1[[#This Row],[UNITPRICE]]</f>
        <v>0</v>
      </c>
      <c r="AG149" s="5" t="s">
        <v>89</v>
      </c>
      <c r="AH149" s="5"/>
      <c r="AI149" s="5"/>
      <c r="AL149" s="80" t="s">
        <v>275</v>
      </c>
      <c r="AM149" s="78">
        <v>45566</v>
      </c>
      <c r="AS149">
        <v>1</v>
      </c>
      <c r="AT149">
        <v>0</v>
      </c>
      <c r="AU149">
        <v>0</v>
      </c>
      <c r="AV149" s="77">
        <f t="shared" si="3"/>
        <v>0</v>
      </c>
      <c r="AX149" s="74">
        <f>Table1[[#This Row],[QUANTITY]]*Table1[[#This Row],[UNITPRICE]]-Table1[[#This Row],[CASHDISCOUNT]]</f>
        <v>0</v>
      </c>
      <c r="AY149" s="72"/>
      <c r="AZ149" s="3"/>
      <c r="BA149" s="3"/>
      <c r="BE149" s="3"/>
      <c r="BF149" s="80" t="s">
        <v>300</v>
      </c>
      <c r="BG149" s="7">
        <v>45566</v>
      </c>
      <c r="BI149" s="5"/>
      <c r="BJ149" s="7"/>
      <c r="BK149" s="3">
        <v>1000</v>
      </c>
      <c r="BL149" s="3"/>
      <c r="BM149" s="5"/>
      <c r="BN149" s="4"/>
      <c r="BO149" s="4"/>
      <c r="BP149" s="4"/>
      <c r="BQ149" s="4"/>
      <c r="BR149" s="16" t="s">
        <v>88</v>
      </c>
      <c r="BU149" s="4" t="s">
        <v>76</v>
      </c>
    </row>
    <row r="150" spans="1:73" x14ac:dyDescent="0.25">
      <c r="A150" s="13">
        <v>11</v>
      </c>
      <c r="B150" s="14">
        <v>999948555</v>
      </c>
      <c r="C150" s="3"/>
      <c r="D150" s="3" t="s">
        <v>71</v>
      </c>
      <c r="E150" s="3" t="s">
        <v>72</v>
      </c>
      <c r="F150" s="15">
        <v>148</v>
      </c>
      <c r="G150" s="2">
        <f>IF(Table1[[#This Row],[INVOICENO]]=AL149,G149,G149+1)</f>
        <v>20</v>
      </c>
      <c r="H150" s="15" t="s">
        <v>72</v>
      </c>
      <c r="I150" s="15">
        <f>IF(Table1[[#This Row],[INVOICENO]]=AL149,I149+1,1)</f>
        <v>3</v>
      </c>
      <c r="J150" t="s">
        <v>96</v>
      </c>
      <c r="K150">
        <v>960</v>
      </c>
      <c r="M150" s="5"/>
      <c r="X150" t="s">
        <v>178</v>
      </c>
      <c r="Y150" s="82">
        <v>0</v>
      </c>
      <c r="Z150">
        <v>0</v>
      </c>
      <c r="AB150">
        <v>1</v>
      </c>
      <c r="AD150" s="4"/>
      <c r="AF150" s="79">
        <f>Table1[[#This Row],[UNITPRICE]]</f>
        <v>0</v>
      </c>
      <c r="AG150" s="5" t="s">
        <v>89</v>
      </c>
      <c r="AH150" s="5"/>
      <c r="AI150" s="5"/>
      <c r="AL150" s="80" t="s">
        <v>275</v>
      </c>
      <c r="AM150" s="78">
        <v>45566</v>
      </c>
      <c r="AS150">
        <v>1</v>
      </c>
      <c r="AT150">
        <v>0</v>
      </c>
      <c r="AU150">
        <v>0</v>
      </c>
      <c r="AV150" s="77">
        <f t="shared" si="3"/>
        <v>0</v>
      </c>
      <c r="AX150" s="74">
        <f>Table1[[#This Row],[QUANTITY]]*Table1[[#This Row],[UNITPRICE]]-Table1[[#This Row],[CASHDISCOUNT]]</f>
        <v>0</v>
      </c>
      <c r="AY150" s="72"/>
      <c r="AZ150" s="3"/>
      <c r="BA150" s="3"/>
      <c r="BE150" s="3"/>
      <c r="BF150" s="80" t="s">
        <v>300</v>
      </c>
      <c r="BG150" s="7">
        <v>45566</v>
      </c>
      <c r="BI150" s="5"/>
      <c r="BJ150" s="7"/>
      <c r="BK150" s="3">
        <v>1000</v>
      </c>
      <c r="BL150" s="3"/>
      <c r="BM150" s="5"/>
      <c r="BN150" s="4"/>
      <c r="BO150" s="4"/>
      <c r="BP150" s="4"/>
      <c r="BQ150" s="4"/>
      <c r="BR150" s="16" t="s">
        <v>88</v>
      </c>
      <c r="BU150" s="4" t="s">
        <v>76</v>
      </c>
    </row>
    <row r="151" spans="1:73" x14ac:dyDescent="0.25">
      <c r="A151" s="13">
        <v>11</v>
      </c>
      <c r="B151" s="14">
        <v>999948555</v>
      </c>
      <c r="C151" s="3"/>
      <c r="D151" s="3" t="s">
        <v>71</v>
      </c>
      <c r="E151" s="3" t="s">
        <v>72</v>
      </c>
      <c r="F151" s="15">
        <v>149</v>
      </c>
      <c r="G151" s="2">
        <f>IF(Table1[[#This Row],[INVOICENO]]=AL150,G150,G150+1)</f>
        <v>20</v>
      </c>
      <c r="H151" s="15" t="s">
        <v>72</v>
      </c>
      <c r="I151" s="15">
        <f>IF(Table1[[#This Row],[INVOICENO]]=AL150,I150+1,1)</f>
        <v>4</v>
      </c>
      <c r="J151" t="s">
        <v>110</v>
      </c>
      <c r="K151">
        <v>160</v>
      </c>
      <c r="M151" s="5"/>
      <c r="X151" t="s">
        <v>192</v>
      </c>
      <c r="Y151" s="82">
        <v>0</v>
      </c>
      <c r="Z151">
        <v>0</v>
      </c>
      <c r="AB151">
        <v>1</v>
      </c>
      <c r="AD151" s="4"/>
      <c r="AF151" s="79">
        <f>Table1[[#This Row],[UNITPRICE]]</f>
        <v>0</v>
      </c>
      <c r="AG151" s="5" t="s">
        <v>89</v>
      </c>
      <c r="AH151" s="5"/>
      <c r="AI151" s="5"/>
      <c r="AL151" s="80" t="s">
        <v>275</v>
      </c>
      <c r="AM151" s="78">
        <v>45566</v>
      </c>
      <c r="AS151">
        <v>1</v>
      </c>
      <c r="AT151">
        <v>0</v>
      </c>
      <c r="AU151">
        <v>0</v>
      </c>
      <c r="AV151" s="77">
        <f t="shared" si="3"/>
        <v>0</v>
      </c>
      <c r="AX151" s="74">
        <f>Table1[[#This Row],[QUANTITY]]*Table1[[#This Row],[UNITPRICE]]-Table1[[#This Row],[CASHDISCOUNT]]</f>
        <v>0</v>
      </c>
      <c r="AY151" s="72"/>
      <c r="AZ151" s="3"/>
      <c r="BA151" s="3"/>
      <c r="BE151" s="3"/>
      <c r="BF151" s="80" t="s">
        <v>300</v>
      </c>
      <c r="BG151" s="7">
        <v>45566</v>
      </c>
      <c r="BI151" s="5"/>
      <c r="BJ151" s="7"/>
      <c r="BK151" s="3">
        <v>1000</v>
      </c>
      <c r="BL151" s="3"/>
      <c r="BM151" s="5"/>
      <c r="BN151" s="4"/>
      <c r="BO151" s="4"/>
      <c r="BP151" s="4"/>
      <c r="BQ151" s="4"/>
      <c r="BR151" s="16" t="s">
        <v>88</v>
      </c>
      <c r="BU151" s="4" t="s">
        <v>76</v>
      </c>
    </row>
    <row r="152" spans="1:73" x14ac:dyDescent="0.25">
      <c r="A152" s="13">
        <v>11</v>
      </c>
      <c r="B152" s="14">
        <v>999948555</v>
      </c>
      <c r="C152" s="3"/>
      <c r="D152" s="3" t="s">
        <v>71</v>
      </c>
      <c r="E152" s="3" t="s">
        <v>72</v>
      </c>
      <c r="F152" s="15">
        <v>150</v>
      </c>
      <c r="G152" s="2">
        <f>IF(Table1[[#This Row],[INVOICENO]]=AL151,G151,G151+1)</f>
        <v>20</v>
      </c>
      <c r="H152" s="15" t="s">
        <v>72</v>
      </c>
      <c r="I152" s="15">
        <f>IF(Table1[[#This Row],[INVOICENO]]=AL151,I151+1,1)</f>
        <v>5</v>
      </c>
      <c r="J152" t="s">
        <v>141</v>
      </c>
      <c r="K152">
        <v>240</v>
      </c>
      <c r="M152" s="5"/>
      <c r="X152" t="s">
        <v>224</v>
      </c>
      <c r="Y152" s="82">
        <v>0</v>
      </c>
      <c r="Z152">
        <v>0</v>
      </c>
      <c r="AB152">
        <v>1</v>
      </c>
      <c r="AD152" s="4"/>
      <c r="AF152" s="79">
        <f>Table1[[#This Row],[UNITPRICE]]</f>
        <v>0</v>
      </c>
      <c r="AG152" s="5" t="s">
        <v>89</v>
      </c>
      <c r="AH152" s="5"/>
      <c r="AI152" s="5"/>
      <c r="AL152" s="80" t="s">
        <v>275</v>
      </c>
      <c r="AM152" s="78">
        <v>45566</v>
      </c>
      <c r="AS152">
        <v>1</v>
      </c>
      <c r="AT152">
        <v>0</v>
      </c>
      <c r="AU152">
        <v>0</v>
      </c>
      <c r="AV152" s="77">
        <f t="shared" si="3"/>
        <v>0</v>
      </c>
      <c r="AX152" s="74">
        <f>Table1[[#This Row],[QUANTITY]]*Table1[[#This Row],[UNITPRICE]]-Table1[[#This Row],[CASHDISCOUNT]]</f>
        <v>0</v>
      </c>
      <c r="AY152" s="72"/>
      <c r="AZ152" s="3"/>
      <c r="BA152" s="3"/>
      <c r="BE152" s="3"/>
      <c r="BF152" s="80" t="s">
        <v>300</v>
      </c>
      <c r="BG152" s="7">
        <v>45566</v>
      </c>
      <c r="BI152" s="5"/>
      <c r="BJ152" s="7"/>
      <c r="BK152" s="3">
        <v>1000</v>
      </c>
      <c r="BL152" s="3"/>
      <c r="BM152" s="5"/>
      <c r="BN152" s="4"/>
      <c r="BO152" s="4"/>
      <c r="BP152" s="4"/>
      <c r="BQ152" s="4"/>
      <c r="BR152" s="16" t="s">
        <v>88</v>
      </c>
      <c r="BU152" s="4" t="s">
        <v>76</v>
      </c>
    </row>
    <row r="153" spans="1:73" x14ac:dyDescent="0.25">
      <c r="A153" s="13">
        <v>11</v>
      </c>
      <c r="B153" s="14">
        <v>999948555</v>
      </c>
      <c r="C153" s="3"/>
      <c r="D153" s="3" t="s">
        <v>71</v>
      </c>
      <c r="E153" s="3" t="s">
        <v>72</v>
      </c>
      <c r="F153" s="15">
        <v>151</v>
      </c>
      <c r="G153" s="2">
        <f>IF(Table1[[#This Row],[INVOICENO]]=AL152,G152,G152+1)</f>
        <v>20</v>
      </c>
      <c r="H153" s="15" t="s">
        <v>72</v>
      </c>
      <c r="I153" s="15">
        <f>IF(Table1[[#This Row],[INVOICENO]]=AL152,I152+1,1)</f>
        <v>6</v>
      </c>
      <c r="J153" t="s">
        <v>142</v>
      </c>
      <c r="K153">
        <v>6</v>
      </c>
      <c r="M153" s="5"/>
      <c r="X153" t="s">
        <v>225</v>
      </c>
      <c r="Y153" s="82">
        <v>57000</v>
      </c>
      <c r="Z153">
        <v>0</v>
      </c>
      <c r="AD153" s="4"/>
      <c r="AF153" s="79">
        <f>Table1[[#This Row],[UNITPRICE]]</f>
        <v>57000</v>
      </c>
      <c r="AG153" s="5" t="s">
        <v>89</v>
      </c>
      <c r="AH153" s="5"/>
      <c r="AI153" s="5"/>
      <c r="AL153" s="80" t="s">
        <v>275</v>
      </c>
      <c r="AM153" s="78">
        <v>45566</v>
      </c>
      <c r="AS153">
        <v>1</v>
      </c>
      <c r="AT153">
        <v>0</v>
      </c>
      <c r="AU153">
        <v>0</v>
      </c>
      <c r="AV153" s="77">
        <f t="shared" si="3"/>
        <v>0</v>
      </c>
      <c r="AX153" s="74">
        <f>Table1[[#This Row],[QUANTITY]]*Table1[[#This Row],[UNITPRICE]]-Table1[[#This Row],[CASHDISCOUNT]]</f>
        <v>342000</v>
      </c>
      <c r="AY153" s="72"/>
      <c r="AZ153" s="3"/>
      <c r="BA153" s="3"/>
      <c r="BE153" s="3"/>
      <c r="BF153" s="80" t="s">
        <v>326</v>
      </c>
      <c r="BG153" s="7">
        <v>45566</v>
      </c>
      <c r="BI153" s="5"/>
      <c r="BJ153" s="7"/>
      <c r="BK153" s="3">
        <v>1000</v>
      </c>
      <c r="BL153" s="3"/>
      <c r="BM153" s="5"/>
      <c r="BN153" s="4"/>
      <c r="BO153" s="4"/>
      <c r="BP153" s="4"/>
      <c r="BQ153" s="4"/>
      <c r="BR153" s="16" t="s">
        <v>88</v>
      </c>
      <c r="BU153" s="4" t="s">
        <v>76</v>
      </c>
    </row>
    <row r="154" spans="1:73" x14ac:dyDescent="0.25">
      <c r="A154" s="13">
        <v>11</v>
      </c>
      <c r="B154" s="14">
        <v>999948555</v>
      </c>
      <c r="C154" s="3"/>
      <c r="D154" s="3" t="s">
        <v>71</v>
      </c>
      <c r="E154" s="3" t="s">
        <v>72</v>
      </c>
      <c r="F154" s="15">
        <v>152</v>
      </c>
      <c r="G154" s="2">
        <f>IF(Table1[[#This Row],[INVOICENO]]=AL153,G153,G153+1)</f>
        <v>20</v>
      </c>
      <c r="H154" s="15" t="s">
        <v>72</v>
      </c>
      <c r="I154" s="15">
        <f>IF(Table1[[#This Row],[INVOICENO]]=AL153,I153+1,1)</f>
        <v>7</v>
      </c>
      <c r="J154" t="s">
        <v>144</v>
      </c>
      <c r="K154">
        <v>5</v>
      </c>
      <c r="M154" s="5"/>
      <c r="X154" t="s">
        <v>227</v>
      </c>
      <c r="Y154" s="82">
        <v>58000</v>
      </c>
      <c r="Z154">
        <v>0</v>
      </c>
      <c r="AD154" s="4"/>
      <c r="AF154" s="79">
        <f>Table1[[#This Row],[UNITPRICE]]</f>
        <v>58000</v>
      </c>
      <c r="AG154" s="5" t="s">
        <v>89</v>
      </c>
      <c r="AH154" s="5"/>
      <c r="AI154" s="5"/>
      <c r="AL154" s="80" t="s">
        <v>275</v>
      </c>
      <c r="AM154" s="78">
        <v>45566</v>
      </c>
      <c r="AS154">
        <v>1</v>
      </c>
      <c r="AT154">
        <v>0</v>
      </c>
      <c r="AU154">
        <v>0</v>
      </c>
      <c r="AV154" s="77">
        <f t="shared" si="3"/>
        <v>0</v>
      </c>
      <c r="AX154" s="74">
        <f>Table1[[#This Row],[QUANTITY]]*Table1[[#This Row],[UNITPRICE]]-Table1[[#This Row],[CASHDISCOUNT]]</f>
        <v>290000</v>
      </c>
      <c r="AY154" s="72"/>
      <c r="AZ154" s="3"/>
      <c r="BA154" s="3"/>
      <c r="BE154" s="3"/>
      <c r="BF154" s="80" t="s">
        <v>328</v>
      </c>
      <c r="BG154" s="7">
        <v>45566</v>
      </c>
      <c r="BI154" s="5"/>
      <c r="BJ154" s="7"/>
      <c r="BK154" s="3">
        <v>1000</v>
      </c>
      <c r="BL154" s="3"/>
      <c r="BM154" s="5"/>
      <c r="BN154" s="4"/>
      <c r="BO154" s="4"/>
      <c r="BP154" s="4"/>
      <c r="BQ154" s="4"/>
      <c r="BR154" s="16" t="s">
        <v>88</v>
      </c>
      <c r="BU154" s="4" t="s">
        <v>76</v>
      </c>
    </row>
    <row r="155" spans="1:73" x14ac:dyDescent="0.25">
      <c r="A155" s="13">
        <v>11</v>
      </c>
      <c r="B155" s="14">
        <v>999948555</v>
      </c>
      <c r="C155" s="3"/>
      <c r="D155" s="3" t="s">
        <v>71</v>
      </c>
      <c r="E155" s="3" t="s">
        <v>72</v>
      </c>
      <c r="F155" s="15">
        <v>153</v>
      </c>
      <c r="G155" s="2">
        <f>IF(Table1[[#This Row],[INVOICENO]]=AL154,G154,G154+1)</f>
        <v>20</v>
      </c>
      <c r="H155" s="15" t="s">
        <v>72</v>
      </c>
      <c r="I155" s="15">
        <f>IF(Table1[[#This Row],[INVOICENO]]=AL154,I154+1,1)</f>
        <v>8</v>
      </c>
      <c r="J155" t="s">
        <v>145</v>
      </c>
      <c r="K155">
        <v>6</v>
      </c>
      <c r="M155" s="5"/>
      <c r="X155" t="s">
        <v>228</v>
      </c>
      <c r="Y155" s="82">
        <v>59000</v>
      </c>
      <c r="Z155">
        <v>0</v>
      </c>
      <c r="AD155" s="4"/>
      <c r="AF155" s="79">
        <f>Table1[[#This Row],[UNITPRICE]]</f>
        <v>59000</v>
      </c>
      <c r="AG155" s="5" t="s">
        <v>89</v>
      </c>
      <c r="AH155" s="5"/>
      <c r="AI155" s="5"/>
      <c r="AL155" s="80" t="s">
        <v>275</v>
      </c>
      <c r="AM155" s="78">
        <v>45566</v>
      </c>
      <c r="AS155">
        <v>1</v>
      </c>
      <c r="AT155">
        <v>0</v>
      </c>
      <c r="AU155">
        <v>0</v>
      </c>
      <c r="AV155" s="77">
        <f t="shared" si="3"/>
        <v>0</v>
      </c>
      <c r="AX155" s="74">
        <f>Table1[[#This Row],[QUANTITY]]*Table1[[#This Row],[UNITPRICE]]-Table1[[#This Row],[CASHDISCOUNT]]</f>
        <v>354000</v>
      </c>
      <c r="AY155" s="72"/>
      <c r="AZ155" s="3"/>
      <c r="BA155" s="3"/>
      <c r="BE155" s="3"/>
      <c r="BF155" s="80" t="s">
        <v>329</v>
      </c>
      <c r="BG155" s="7">
        <v>45566</v>
      </c>
      <c r="BI155" s="5"/>
      <c r="BJ155" s="7"/>
      <c r="BK155" s="3">
        <v>1000</v>
      </c>
      <c r="BL155" s="3"/>
      <c r="BM155" s="5"/>
      <c r="BN155" s="4"/>
      <c r="BO155" s="4"/>
      <c r="BP155" s="4"/>
      <c r="BQ155" s="4"/>
      <c r="BR155" s="16" t="s">
        <v>88</v>
      </c>
      <c r="BU155" s="4" t="s">
        <v>76</v>
      </c>
    </row>
    <row r="156" spans="1:73" x14ac:dyDescent="0.25">
      <c r="A156" s="13">
        <v>11</v>
      </c>
      <c r="B156" s="14">
        <v>999948555</v>
      </c>
      <c r="C156" s="3"/>
      <c r="D156" s="3" t="s">
        <v>71</v>
      </c>
      <c r="E156" s="3" t="s">
        <v>72</v>
      </c>
      <c r="F156" s="15">
        <v>154</v>
      </c>
      <c r="G156" s="2">
        <f>IF(Table1[[#This Row],[INVOICENO]]=AL155,G155,G155+1)</f>
        <v>21</v>
      </c>
      <c r="H156" s="15" t="s">
        <v>72</v>
      </c>
      <c r="I156" s="15">
        <f>IF(Table1[[#This Row],[INVOICENO]]=AL155,I155+1,1)</f>
        <v>1</v>
      </c>
      <c r="J156" t="s">
        <v>93</v>
      </c>
      <c r="K156">
        <v>7</v>
      </c>
      <c r="M156" s="5"/>
      <c r="X156" t="s">
        <v>175</v>
      </c>
      <c r="Y156" s="82">
        <v>12000</v>
      </c>
      <c r="Z156">
        <v>0</v>
      </c>
      <c r="AD156" s="4"/>
      <c r="AF156" s="79">
        <f>Table1[[#This Row],[UNITPRICE]]</f>
        <v>12000</v>
      </c>
      <c r="AG156" s="5" t="s">
        <v>89</v>
      </c>
      <c r="AH156" s="5"/>
      <c r="AI156" s="5"/>
      <c r="AL156" s="80" t="s">
        <v>276</v>
      </c>
      <c r="AM156" s="78">
        <v>45566</v>
      </c>
      <c r="AS156">
        <v>1</v>
      </c>
      <c r="AT156">
        <v>0</v>
      </c>
      <c r="AU156">
        <v>0</v>
      </c>
      <c r="AV156" s="77">
        <f t="shared" si="3"/>
        <v>0</v>
      </c>
      <c r="AX156" s="74">
        <f>Table1[[#This Row],[QUANTITY]]*Table1[[#This Row],[UNITPRICE]]-Table1[[#This Row],[CASHDISCOUNT]]</f>
        <v>84000</v>
      </c>
      <c r="AY156" s="72"/>
      <c r="AZ156" s="3"/>
      <c r="BA156" s="3"/>
      <c r="BE156" s="3"/>
      <c r="BF156" s="80" t="s">
        <v>299</v>
      </c>
      <c r="BG156" s="7">
        <v>45566</v>
      </c>
      <c r="BI156" s="5"/>
      <c r="BJ156" s="7"/>
      <c r="BK156" s="3">
        <v>1000</v>
      </c>
      <c r="BL156" s="3"/>
      <c r="BM156" s="5"/>
      <c r="BN156" s="4"/>
      <c r="BO156" s="4"/>
      <c r="BP156" s="4"/>
      <c r="BQ156" s="4"/>
      <c r="BR156" s="16" t="s">
        <v>88</v>
      </c>
      <c r="BU156" s="4" t="s">
        <v>76</v>
      </c>
    </row>
    <row r="157" spans="1:73" x14ac:dyDescent="0.25">
      <c r="A157" s="13">
        <v>11</v>
      </c>
      <c r="B157" s="14">
        <v>999948555</v>
      </c>
      <c r="C157" s="3"/>
      <c r="D157" s="3" t="s">
        <v>71</v>
      </c>
      <c r="E157" s="3" t="s">
        <v>72</v>
      </c>
      <c r="F157" s="15">
        <v>155</v>
      </c>
      <c r="G157" s="2">
        <f>IF(Table1[[#This Row],[INVOICENO]]=AL156,G156,G156+1)</f>
        <v>21</v>
      </c>
      <c r="H157" s="15" t="s">
        <v>72</v>
      </c>
      <c r="I157" s="15">
        <f>IF(Table1[[#This Row],[INVOICENO]]=AL156,I156+1,1)</f>
        <v>2</v>
      </c>
      <c r="J157" t="s">
        <v>94</v>
      </c>
      <c r="K157">
        <v>140</v>
      </c>
      <c r="M157" s="5"/>
      <c r="X157" t="s">
        <v>176</v>
      </c>
      <c r="Y157" s="82">
        <v>0</v>
      </c>
      <c r="Z157">
        <v>0</v>
      </c>
      <c r="AB157">
        <v>1</v>
      </c>
      <c r="AD157" s="4"/>
      <c r="AF157" s="79">
        <f>Table1[[#This Row],[UNITPRICE]]</f>
        <v>0</v>
      </c>
      <c r="AG157" s="5" t="s">
        <v>89</v>
      </c>
      <c r="AH157" s="5"/>
      <c r="AI157" s="5"/>
      <c r="AL157" s="80" t="s">
        <v>276</v>
      </c>
      <c r="AM157" s="78">
        <v>45566</v>
      </c>
      <c r="AS157">
        <v>1</v>
      </c>
      <c r="AT157">
        <v>0</v>
      </c>
      <c r="AU157">
        <v>0</v>
      </c>
      <c r="AV157" s="77">
        <f t="shared" si="3"/>
        <v>0</v>
      </c>
      <c r="AX157" s="74">
        <f>Table1[[#This Row],[QUANTITY]]*Table1[[#This Row],[UNITPRICE]]-Table1[[#This Row],[CASHDISCOUNT]]</f>
        <v>0</v>
      </c>
      <c r="AY157" s="72"/>
      <c r="AZ157" s="3"/>
      <c r="BA157" s="3"/>
      <c r="BE157" s="3"/>
      <c r="BF157" s="80" t="s">
        <v>300</v>
      </c>
      <c r="BG157" s="7">
        <v>45566</v>
      </c>
      <c r="BI157" s="5"/>
      <c r="BJ157" s="7"/>
      <c r="BK157" s="3">
        <v>1000</v>
      </c>
      <c r="BL157" s="3"/>
      <c r="BM157" s="5"/>
      <c r="BN157" s="4"/>
      <c r="BO157" s="4"/>
      <c r="BP157" s="4"/>
      <c r="BQ157" s="4"/>
      <c r="BR157" s="16" t="s">
        <v>88</v>
      </c>
      <c r="BU157" s="4" t="s">
        <v>76</v>
      </c>
    </row>
    <row r="158" spans="1:73" x14ac:dyDescent="0.25">
      <c r="A158" s="13">
        <v>11</v>
      </c>
      <c r="B158" s="14">
        <v>999948555</v>
      </c>
      <c r="C158" s="3"/>
      <c r="D158" s="3" t="s">
        <v>71</v>
      </c>
      <c r="E158" s="3" t="s">
        <v>72</v>
      </c>
      <c r="F158" s="15">
        <v>156</v>
      </c>
      <c r="G158" s="2">
        <f>IF(Table1[[#This Row],[INVOICENO]]=AL157,G157,G157+1)</f>
        <v>21</v>
      </c>
      <c r="H158" s="15" t="s">
        <v>72</v>
      </c>
      <c r="I158" s="15">
        <f>IF(Table1[[#This Row],[INVOICENO]]=AL157,I157+1,1)</f>
        <v>3</v>
      </c>
      <c r="J158" t="s">
        <v>95</v>
      </c>
      <c r="K158">
        <v>1400</v>
      </c>
      <c r="M158" s="5"/>
      <c r="X158" t="s">
        <v>177</v>
      </c>
      <c r="Y158" s="82">
        <v>0</v>
      </c>
      <c r="Z158">
        <v>0</v>
      </c>
      <c r="AB158">
        <v>1</v>
      </c>
      <c r="AD158" s="4"/>
      <c r="AF158" s="79">
        <f>Table1[[#This Row],[UNITPRICE]]</f>
        <v>0</v>
      </c>
      <c r="AG158" s="5" t="s">
        <v>89</v>
      </c>
      <c r="AH158" s="5"/>
      <c r="AI158" s="5"/>
      <c r="AL158" s="80" t="s">
        <v>276</v>
      </c>
      <c r="AM158" s="78">
        <v>45566</v>
      </c>
      <c r="AS158">
        <v>1</v>
      </c>
      <c r="AT158">
        <v>0</v>
      </c>
      <c r="AU158">
        <v>0</v>
      </c>
      <c r="AV158" s="77">
        <f t="shared" si="3"/>
        <v>0</v>
      </c>
      <c r="AX158" s="74">
        <f>Table1[[#This Row],[QUANTITY]]*Table1[[#This Row],[UNITPRICE]]-Table1[[#This Row],[CASHDISCOUNT]]</f>
        <v>0</v>
      </c>
      <c r="AY158" s="72"/>
      <c r="AZ158" s="3"/>
      <c r="BA158" s="3"/>
      <c r="BE158" s="3"/>
      <c r="BF158" s="80" t="s">
        <v>300</v>
      </c>
      <c r="BG158" s="7">
        <v>45566</v>
      </c>
      <c r="BI158" s="5"/>
      <c r="BJ158" s="7"/>
      <c r="BK158" s="3">
        <v>1000</v>
      </c>
      <c r="BL158" s="3"/>
      <c r="BM158" s="5"/>
      <c r="BN158" s="4"/>
      <c r="BO158" s="4"/>
      <c r="BP158" s="4"/>
      <c r="BQ158" s="4"/>
      <c r="BR158" s="16" t="s">
        <v>88</v>
      </c>
      <c r="BU158" s="4" t="s">
        <v>76</v>
      </c>
    </row>
    <row r="159" spans="1:73" x14ac:dyDescent="0.25">
      <c r="A159" s="13">
        <v>11</v>
      </c>
      <c r="B159" s="14">
        <v>999948555</v>
      </c>
      <c r="C159" s="3"/>
      <c r="D159" s="3" t="s">
        <v>71</v>
      </c>
      <c r="E159" s="3" t="s">
        <v>72</v>
      </c>
      <c r="F159" s="15">
        <v>157</v>
      </c>
      <c r="G159" s="2">
        <f>IF(Table1[[#This Row],[INVOICENO]]=AL158,G158,G158+1)</f>
        <v>21</v>
      </c>
      <c r="H159" s="15" t="s">
        <v>72</v>
      </c>
      <c r="I159" s="15">
        <f>IF(Table1[[#This Row],[INVOICENO]]=AL158,I158+1,1)</f>
        <v>4</v>
      </c>
      <c r="J159" t="s">
        <v>96</v>
      </c>
      <c r="K159">
        <v>840</v>
      </c>
      <c r="M159" s="5"/>
      <c r="X159" t="s">
        <v>178</v>
      </c>
      <c r="Y159" s="82">
        <v>0</v>
      </c>
      <c r="Z159">
        <v>0</v>
      </c>
      <c r="AB159">
        <v>1</v>
      </c>
      <c r="AD159" s="4"/>
      <c r="AF159" s="79">
        <f>Table1[[#This Row],[UNITPRICE]]</f>
        <v>0</v>
      </c>
      <c r="AG159" s="5" t="s">
        <v>89</v>
      </c>
      <c r="AH159" s="5"/>
      <c r="AI159" s="5"/>
      <c r="AL159" s="80" t="s">
        <v>276</v>
      </c>
      <c r="AM159" s="78">
        <v>45566</v>
      </c>
      <c r="AS159">
        <v>1</v>
      </c>
      <c r="AT159">
        <v>0</v>
      </c>
      <c r="AU159">
        <v>0</v>
      </c>
      <c r="AV159" s="77">
        <f t="shared" si="3"/>
        <v>0</v>
      </c>
      <c r="AX159" s="74">
        <f>Table1[[#This Row],[QUANTITY]]*Table1[[#This Row],[UNITPRICE]]-Table1[[#This Row],[CASHDISCOUNT]]</f>
        <v>0</v>
      </c>
      <c r="AY159" s="72"/>
      <c r="AZ159" s="3"/>
      <c r="BA159" s="3"/>
      <c r="BE159" s="3"/>
      <c r="BF159" s="80" t="s">
        <v>300</v>
      </c>
      <c r="BG159" s="7">
        <v>45566</v>
      </c>
      <c r="BI159" s="5"/>
      <c r="BJ159" s="7"/>
      <c r="BK159" s="3">
        <v>1000</v>
      </c>
      <c r="BL159" s="3"/>
      <c r="BM159" s="5"/>
      <c r="BN159" s="4"/>
      <c r="BO159" s="4"/>
      <c r="BP159" s="4"/>
      <c r="BQ159" s="4"/>
      <c r="BR159" s="16" t="s">
        <v>88</v>
      </c>
      <c r="BU159" s="4" t="s">
        <v>76</v>
      </c>
    </row>
    <row r="160" spans="1:73" x14ac:dyDescent="0.25">
      <c r="A160" s="13">
        <v>11</v>
      </c>
      <c r="B160" s="14">
        <v>999948555</v>
      </c>
      <c r="C160" s="3"/>
      <c r="D160" s="3" t="s">
        <v>71</v>
      </c>
      <c r="E160" s="3" t="s">
        <v>72</v>
      </c>
      <c r="F160" s="15">
        <v>158</v>
      </c>
      <c r="G160" s="2">
        <f>IF(Table1[[#This Row],[INVOICENO]]=AL159,G159,G159+1)</f>
        <v>22</v>
      </c>
      <c r="H160" s="15" t="s">
        <v>72</v>
      </c>
      <c r="I160" s="15">
        <f>IF(Table1[[#This Row],[INVOICENO]]=AL159,I159+1,1)</f>
        <v>1</v>
      </c>
      <c r="J160" t="s">
        <v>146</v>
      </c>
      <c r="K160">
        <v>5</v>
      </c>
      <c r="M160" s="5"/>
      <c r="X160" t="s">
        <v>229</v>
      </c>
      <c r="Y160" s="82">
        <v>42000</v>
      </c>
      <c r="Z160">
        <v>0</v>
      </c>
      <c r="AD160" s="4"/>
      <c r="AF160" s="79">
        <f>Table1[[#This Row],[UNITPRICE]]</f>
        <v>42000</v>
      </c>
      <c r="AG160" s="5" t="s">
        <v>89</v>
      </c>
      <c r="AH160" s="5"/>
      <c r="AI160" s="5"/>
      <c r="AL160" s="80" t="s">
        <v>277</v>
      </c>
      <c r="AM160" s="78">
        <v>45566</v>
      </c>
      <c r="AS160">
        <v>1</v>
      </c>
      <c r="AT160">
        <v>0</v>
      </c>
      <c r="AU160">
        <v>0</v>
      </c>
      <c r="AV160" s="77">
        <f t="shared" si="3"/>
        <v>0</v>
      </c>
      <c r="AX160" s="74">
        <f>Table1[[#This Row],[QUANTITY]]*Table1[[#This Row],[UNITPRICE]]-Table1[[#This Row],[CASHDISCOUNT]]</f>
        <v>210000</v>
      </c>
      <c r="AY160" s="72"/>
      <c r="AZ160" s="3"/>
      <c r="BA160" s="3"/>
      <c r="BE160" s="3"/>
      <c r="BF160" s="80" t="s">
        <v>330</v>
      </c>
      <c r="BG160" s="7">
        <v>45566</v>
      </c>
      <c r="BI160" s="5"/>
      <c r="BJ160" s="7"/>
      <c r="BK160" s="3">
        <v>1000</v>
      </c>
      <c r="BL160" s="3"/>
      <c r="BM160" s="5"/>
      <c r="BN160" s="4"/>
      <c r="BO160" s="4"/>
      <c r="BP160" s="4"/>
      <c r="BQ160" s="4"/>
      <c r="BR160" s="16" t="s">
        <v>88</v>
      </c>
      <c r="BU160" s="4" t="s">
        <v>76</v>
      </c>
    </row>
    <row r="161" spans="1:73" x14ac:dyDescent="0.25">
      <c r="A161" s="13">
        <v>11</v>
      </c>
      <c r="B161" s="14">
        <v>999948555</v>
      </c>
      <c r="C161" s="3"/>
      <c r="D161" s="3" t="s">
        <v>71</v>
      </c>
      <c r="E161" s="3" t="s">
        <v>72</v>
      </c>
      <c r="F161" s="15">
        <v>159</v>
      </c>
      <c r="G161" s="2">
        <f>IF(Table1[[#This Row],[INVOICENO]]=AL160,G160,G160+1)</f>
        <v>22</v>
      </c>
      <c r="H161" s="15" t="s">
        <v>72</v>
      </c>
      <c r="I161" s="15">
        <f>IF(Table1[[#This Row],[INVOICENO]]=AL160,I160+1,1)</f>
        <v>2</v>
      </c>
      <c r="J161" t="s">
        <v>96</v>
      </c>
      <c r="K161">
        <v>600</v>
      </c>
      <c r="M161" s="5"/>
      <c r="X161" t="s">
        <v>178</v>
      </c>
      <c r="Y161" s="82">
        <v>0</v>
      </c>
      <c r="Z161">
        <v>0</v>
      </c>
      <c r="AB161">
        <v>1</v>
      </c>
      <c r="AD161" s="4"/>
      <c r="AF161" s="79">
        <f>Table1[[#This Row],[UNITPRICE]]</f>
        <v>0</v>
      </c>
      <c r="AG161" s="5" t="s">
        <v>89</v>
      </c>
      <c r="AH161" s="5"/>
      <c r="AI161" s="5"/>
      <c r="AL161" s="80" t="s">
        <v>277</v>
      </c>
      <c r="AM161" s="78">
        <v>45566</v>
      </c>
      <c r="AS161">
        <v>1</v>
      </c>
      <c r="AT161">
        <v>0</v>
      </c>
      <c r="AU161">
        <v>0</v>
      </c>
      <c r="AV161" s="77">
        <f t="shared" si="3"/>
        <v>0</v>
      </c>
      <c r="AX161" s="74">
        <f>Table1[[#This Row],[QUANTITY]]*Table1[[#This Row],[UNITPRICE]]-Table1[[#This Row],[CASHDISCOUNT]]</f>
        <v>0</v>
      </c>
      <c r="AY161" s="72"/>
      <c r="AZ161" s="3"/>
      <c r="BA161" s="3"/>
      <c r="BE161" s="3"/>
      <c r="BF161" s="80" t="s">
        <v>300</v>
      </c>
      <c r="BG161" s="7">
        <v>45566</v>
      </c>
      <c r="BI161" s="5"/>
      <c r="BJ161" s="7"/>
      <c r="BK161" s="3">
        <v>1000</v>
      </c>
      <c r="BL161" s="3"/>
      <c r="BM161" s="5"/>
      <c r="BN161" s="4"/>
      <c r="BO161" s="4"/>
      <c r="BP161" s="4"/>
      <c r="BQ161" s="4"/>
      <c r="BR161" s="16" t="s">
        <v>88</v>
      </c>
      <c r="BU161" s="4" t="s">
        <v>76</v>
      </c>
    </row>
    <row r="162" spans="1:73" x14ac:dyDescent="0.25">
      <c r="A162" s="13">
        <v>11</v>
      </c>
      <c r="B162" s="14">
        <v>999948555</v>
      </c>
      <c r="C162" s="3"/>
      <c r="D162" s="3" t="s">
        <v>71</v>
      </c>
      <c r="E162" s="3" t="s">
        <v>72</v>
      </c>
      <c r="F162" s="15">
        <v>160</v>
      </c>
      <c r="G162" s="2">
        <f>IF(Table1[[#This Row],[INVOICENO]]=AL161,G161,G161+1)</f>
        <v>22</v>
      </c>
      <c r="H162" s="15" t="s">
        <v>72</v>
      </c>
      <c r="I162" s="15">
        <f>IF(Table1[[#This Row],[INVOICENO]]=AL161,I161+1,1)</f>
        <v>3</v>
      </c>
      <c r="J162" t="s">
        <v>147</v>
      </c>
      <c r="K162">
        <v>150</v>
      </c>
      <c r="M162" s="5"/>
      <c r="X162" t="s">
        <v>230</v>
      </c>
      <c r="Y162" s="82">
        <v>0</v>
      </c>
      <c r="Z162">
        <v>0</v>
      </c>
      <c r="AB162">
        <v>1</v>
      </c>
      <c r="AD162" s="4"/>
      <c r="AF162" s="79">
        <f>Table1[[#This Row],[UNITPRICE]]</f>
        <v>0</v>
      </c>
      <c r="AG162" s="5" t="s">
        <v>89</v>
      </c>
      <c r="AH162" s="5"/>
      <c r="AI162" s="5"/>
      <c r="AL162" s="80" t="s">
        <v>277</v>
      </c>
      <c r="AM162" s="78">
        <v>45566</v>
      </c>
      <c r="AS162">
        <v>1</v>
      </c>
      <c r="AT162">
        <v>0</v>
      </c>
      <c r="AU162">
        <v>0</v>
      </c>
      <c r="AV162" s="77">
        <f t="shared" si="3"/>
        <v>0</v>
      </c>
      <c r="AX162" s="74">
        <f>Table1[[#This Row],[QUANTITY]]*Table1[[#This Row],[UNITPRICE]]-Table1[[#This Row],[CASHDISCOUNT]]</f>
        <v>0</v>
      </c>
      <c r="AY162" s="72"/>
      <c r="AZ162" s="3"/>
      <c r="BA162" s="3"/>
      <c r="BE162" s="3"/>
      <c r="BF162" s="80" t="s">
        <v>300</v>
      </c>
      <c r="BG162" s="7">
        <v>45566</v>
      </c>
      <c r="BI162" s="5"/>
      <c r="BJ162" s="7"/>
      <c r="BK162" s="3">
        <v>1000</v>
      </c>
      <c r="BL162" s="3"/>
      <c r="BM162" s="5"/>
      <c r="BN162" s="4"/>
      <c r="BO162" s="4"/>
      <c r="BP162" s="4"/>
      <c r="BQ162" s="4"/>
      <c r="BR162" s="16" t="s">
        <v>88</v>
      </c>
      <c r="BU162" s="4" t="s">
        <v>76</v>
      </c>
    </row>
    <row r="163" spans="1:73" x14ac:dyDescent="0.25">
      <c r="A163" s="13">
        <v>11</v>
      </c>
      <c r="B163" s="14">
        <v>999948555</v>
      </c>
      <c r="C163" s="3"/>
      <c r="D163" s="3" t="s">
        <v>71</v>
      </c>
      <c r="E163" s="3" t="s">
        <v>72</v>
      </c>
      <c r="F163" s="15">
        <v>161</v>
      </c>
      <c r="G163" s="2">
        <f>IF(Table1[[#This Row],[INVOICENO]]=AL162,G162,G162+1)</f>
        <v>22</v>
      </c>
      <c r="H163" s="15" t="s">
        <v>72</v>
      </c>
      <c r="I163" s="15">
        <f>IF(Table1[[#This Row],[INVOICENO]]=AL162,I162+1,1)</f>
        <v>4</v>
      </c>
      <c r="J163" t="s">
        <v>148</v>
      </c>
      <c r="K163">
        <v>5</v>
      </c>
      <c r="M163" s="5"/>
      <c r="X163" t="s">
        <v>231</v>
      </c>
      <c r="Y163" s="82">
        <v>0</v>
      </c>
      <c r="Z163">
        <v>0</v>
      </c>
      <c r="AB163">
        <v>1</v>
      </c>
      <c r="AD163" s="4"/>
      <c r="AF163" s="79">
        <f>Table1[[#This Row],[UNITPRICE]]</f>
        <v>0</v>
      </c>
      <c r="AG163" s="5" t="s">
        <v>89</v>
      </c>
      <c r="AH163" s="5"/>
      <c r="AI163" s="5"/>
      <c r="AL163" s="80" t="s">
        <v>277</v>
      </c>
      <c r="AM163" s="78">
        <v>45566</v>
      </c>
      <c r="AS163">
        <v>1</v>
      </c>
      <c r="AT163">
        <v>0</v>
      </c>
      <c r="AU163">
        <v>0</v>
      </c>
      <c r="AV163" s="77">
        <f t="shared" si="3"/>
        <v>0</v>
      </c>
      <c r="AX163" s="74">
        <f>Table1[[#This Row],[QUANTITY]]*Table1[[#This Row],[UNITPRICE]]-Table1[[#This Row],[CASHDISCOUNT]]</f>
        <v>0</v>
      </c>
      <c r="AY163" s="72"/>
      <c r="AZ163" s="3"/>
      <c r="BA163" s="3"/>
      <c r="BE163" s="3"/>
      <c r="BF163" s="80" t="s">
        <v>300</v>
      </c>
      <c r="BG163" s="7">
        <v>45566</v>
      </c>
      <c r="BI163" s="5"/>
      <c r="BJ163" s="7"/>
      <c r="BK163" s="3">
        <v>1000</v>
      </c>
      <c r="BL163" s="3"/>
      <c r="BM163" s="5"/>
      <c r="BN163" s="4"/>
      <c r="BO163" s="4"/>
      <c r="BP163" s="4"/>
      <c r="BQ163" s="4"/>
      <c r="BR163" s="16" t="s">
        <v>88</v>
      </c>
      <c r="BU163" s="4" t="s">
        <v>76</v>
      </c>
    </row>
    <row r="164" spans="1:73" x14ac:dyDescent="0.25">
      <c r="A164" s="13">
        <v>11</v>
      </c>
      <c r="B164" s="14">
        <v>999948555</v>
      </c>
      <c r="C164" s="3"/>
      <c r="D164" s="3" t="s">
        <v>71</v>
      </c>
      <c r="E164" s="3" t="s">
        <v>72</v>
      </c>
      <c r="F164" s="15">
        <v>162</v>
      </c>
      <c r="G164" s="2">
        <f>IF(Table1[[#This Row],[INVOICENO]]=AL163,G163,G163+1)</f>
        <v>23</v>
      </c>
      <c r="H164" s="15" t="s">
        <v>72</v>
      </c>
      <c r="I164" s="15">
        <f>IF(Table1[[#This Row],[INVOICENO]]=AL163,I163+1,1)</f>
        <v>1</v>
      </c>
      <c r="J164" t="s">
        <v>149</v>
      </c>
      <c r="K164">
        <v>5</v>
      </c>
      <c r="M164" s="5"/>
      <c r="X164" t="s">
        <v>232</v>
      </c>
      <c r="Y164" s="82">
        <v>36000</v>
      </c>
      <c r="Z164">
        <v>0</v>
      </c>
      <c r="AD164" s="4"/>
      <c r="AF164" s="79">
        <f>Table1[[#This Row],[UNITPRICE]]</f>
        <v>36000</v>
      </c>
      <c r="AG164" s="5" t="s">
        <v>89</v>
      </c>
      <c r="AH164" s="5"/>
      <c r="AI164" s="5"/>
      <c r="AL164" s="80" t="s">
        <v>278</v>
      </c>
      <c r="AM164" s="78">
        <v>45566</v>
      </c>
      <c r="AS164">
        <v>1</v>
      </c>
      <c r="AT164">
        <v>0</v>
      </c>
      <c r="AU164">
        <v>0</v>
      </c>
      <c r="AV164" s="77">
        <f t="shared" si="3"/>
        <v>0</v>
      </c>
      <c r="AX164" s="74">
        <f>Table1[[#This Row],[QUANTITY]]*Table1[[#This Row],[UNITPRICE]]-Table1[[#This Row],[CASHDISCOUNT]]</f>
        <v>180000</v>
      </c>
      <c r="AY164" s="72"/>
      <c r="AZ164" s="3"/>
      <c r="BA164" s="3"/>
      <c r="BE164" s="3"/>
      <c r="BF164" s="80" t="s">
        <v>331</v>
      </c>
      <c r="BG164" s="7">
        <v>45566</v>
      </c>
      <c r="BI164" s="5"/>
      <c r="BJ164" s="7"/>
      <c r="BK164" s="3">
        <v>1000</v>
      </c>
      <c r="BL164" s="3"/>
      <c r="BM164" s="5"/>
      <c r="BN164" s="4"/>
      <c r="BO164" s="4"/>
      <c r="BP164" s="4"/>
      <c r="BQ164" s="4"/>
      <c r="BR164" s="16" t="s">
        <v>88</v>
      </c>
      <c r="BU164" s="4" t="s">
        <v>76</v>
      </c>
    </row>
    <row r="165" spans="1:73" x14ac:dyDescent="0.25">
      <c r="A165" s="13">
        <v>11</v>
      </c>
      <c r="B165" s="14">
        <v>999948555</v>
      </c>
      <c r="C165" s="3"/>
      <c r="D165" s="3" t="s">
        <v>71</v>
      </c>
      <c r="E165" s="3" t="s">
        <v>72</v>
      </c>
      <c r="F165" s="15">
        <v>163</v>
      </c>
      <c r="G165" s="2">
        <f>IF(Table1[[#This Row],[INVOICENO]]=AL164,G164,G164+1)</f>
        <v>23</v>
      </c>
      <c r="H165" s="15" t="s">
        <v>72</v>
      </c>
      <c r="I165" s="15">
        <f>IF(Table1[[#This Row],[INVOICENO]]=AL164,I164+1,1)</f>
        <v>2</v>
      </c>
      <c r="J165" t="s">
        <v>96</v>
      </c>
      <c r="K165">
        <v>500</v>
      </c>
      <c r="M165" s="5"/>
      <c r="X165" t="s">
        <v>178</v>
      </c>
      <c r="Y165" s="82">
        <v>0</v>
      </c>
      <c r="Z165">
        <v>0</v>
      </c>
      <c r="AB165">
        <v>1</v>
      </c>
      <c r="AD165" s="4"/>
      <c r="AF165" s="79">
        <f>Table1[[#This Row],[UNITPRICE]]</f>
        <v>0</v>
      </c>
      <c r="AG165" s="5" t="s">
        <v>89</v>
      </c>
      <c r="AH165" s="5"/>
      <c r="AI165" s="5"/>
      <c r="AL165" s="80" t="s">
        <v>278</v>
      </c>
      <c r="AM165" s="78">
        <v>45566</v>
      </c>
      <c r="AS165">
        <v>1</v>
      </c>
      <c r="AT165">
        <v>0</v>
      </c>
      <c r="AU165">
        <v>0</v>
      </c>
      <c r="AV165" s="77">
        <f t="shared" si="3"/>
        <v>0</v>
      </c>
      <c r="AX165" s="74">
        <f>Table1[[#This Row],[QUANTITY]]*Table1[[#This Row],[UNITPRICE]]-Table1[[#This Row],[CASHDISCOUNT]]</f>
        <v>0</v>
      </c>
      <c r="AY165" s="72"/>
      <c r="AZ165" s="3"/>
      <c r="BA165" s="3"/>
      <c r="BE165" s="3"/>
      <c r="BF165" s="80" t="s">
        <v>300</v>
      </c>
      <c r="BG165" s="7">
        <v>45566</v>
      </c>
      <c r="BI165" s="5"/>
      <c r="BJ165" s="7"/>
      <c r="BK165" s="3">
        <v>1000</v>
      </c>
      <c r="BL165" s="3"/>
      <c r="BM165" s="5"/>
      <c r="BN165" s="4"/>
      <c r="BO165" s="4"/>
      <c r="BP165" s="4"/>
      <c r="BQ165" s="4"/>
      <c r="BR165" s="16" t="s">
        <v>88</v>
      </c>
      <c r="BU165" s="4" t="s">
        <v>76</v>
      </c>
    </row>
    <row r="166" spans="1:73" x14ac:dyDescent="0.25">
      <c r="A166" s="13">
        <v>11</v>
      </c>
      <c r="B166" s="14">
        <v>999948555</v>
      </c>
      <c r="C166" s="3"/>
      <c r="D166" s="3" t="s">
        <v>71</v>
      </c>
      <c r="E166" s="3" t="s">
        <v>72</v>
      </c>
      <c r="F166" s="15">
        <v>164</v>
      </c>
      <c r="G166" s="2">
        <f>IF(Table1[[#This Row],[INVOICENO]]=AL165,G165,G165+1)</f>
        <v>23</v>
      </c>
      <c r="H166" s="15" t="s">
        <v>72</v>
      </c>
      <c r="I166" s="15">
        <f>IF(Table1[[#This Row],[INVOICENO]]=AL165,I165+1,1)</f>
        <v>3</v>
      </c>
      <c r="J166" t="s">
        <v>150</v>
      </c>
      <c r="K166">
        <v>75</v>
      </c>
      <c r="M166" s="5"/>
      <c r="X166" t="s">
        <v>233</v>
      </c>
      <c r="Y166" s="82">
        <v>0</v>
      </c>
      <c r="Z166">
        <v>0</v>
      </c>
      <c r="AB166">
        <v>1</v>
      </c>
      <c r="AD166" s="4"/>
      <c r="AF166" s="79">
        <f>Table1[[#This Row],[UNITPRICE]]</f>
        <v>0</v>
      </c>
      <c r="AG166" s="5" t="s">
        <v>89</v>
      </c>
      <c r="AH166" s="5"/>
      <c r="AI166" s="5"/>
      <c r="AL166" s="80" t="s">
        <v>278</v>
      </c>
      <c r="AM166" s="78">
        <v>45566</v>
      </c>
      <c r="AS166">
        <v>1</v>
      </c>
      <c r="AT166">
        <v>0</v>
      </c>
      <c r="AU166">
        <v>0</v>
      </c>
      <c r="AV166" s="77">
        <f t="shared" si="3"/>
        <v>0</v>
      </c>
      <c r="AX166" s="74">
        <f>Table1[[#This Row],[QUANTITY]]*Table1[[#This Row],[UNITPRICE]]-Table1[[#This Row],[CASHDISCOUNT]]</f>
        <v>0</v>
      </c>
      <c r="AY166" s="72"/>
      <c r="AZ166" s="3"/>
      <c r="BA166" s="3"/>
      <c r="BE166" s="3"/>
      <c r="BF166" s="80" t="s">
        <v>300</v>
      </c>
      <c r="BG166" s="7">
        <v>45566</v>
      </c>
      <c r="BI166" s="5"/>
      <c r="BJ166" s="7"/>
      <c r="BK166" s="3">
        <v>1000</v>
      </c>
      <c r="BL166" s="3"/>
      <c r="BM166" s="5"/>
      <c r="BN166" s="4"/>
      <c r="BO166" s="4"/>
      <c r="BP166" s="4"/>
      <c r="BQ166" s="4"/>
      <c r="BR166" s="16" t="s">
        <v>88</v>
      </c>
      <c r="BU166" s="4" t="s">
        <v>76</v>
      </c>
    </row>
    <row r="167" spans="1:73" x14ac:dyDescent="0.25">
      <c r="A167" s="13">
        <v>11</v>
      </c>
      <c r="B167" s="14">
        <v>999948555</v>
      </c>
      <c r="C167" s="3"/>
      <c r="D167" s="3" t="s">
        <v>71</v>
      </c>
      <c r="E167" s="3" t="s">
        <v>72</v>
      </c>
      <c r="F167" s="15">
        <v>165</v>
      </c>
      <c r="G167" s="2">
        <f>IF(Table1[[#This Row],[INVOICENO]]=AL166,G166,G166+1)</f>
        <v>24</v>
      </c>
      <c r="H167" s="15" t="s">
        <v>72</v>
      </c>
      <c r="I167" s="15">
        <f>IF(Table1[[#This Row],[INVOICENO]]=AL166,I166+1,1)</f>
        <v>1</v>
      </c>
      <c r="J167" t="s">
        <v>145</v>
      </c>
      <c r="K167">
        <v>9</v>
      </c>
      <c r="M167" s="5"/>
      <c r="X167" t="s">
        <v>228</v>
      </c>
      <c r="Y167" s="82">
        <v>59000</v>
      </c>
      <c r="Z167">
        <v>0</v>
      </c>
      <c r="AD167" s="4"/>
      <c r="AF167" s="79">
        <f>Table1[[#This Row],[UNITPRICE]]</f>
        <v>59000</v>
      </c>
      <c r="AG167" s="5" t="s">
        <v>89</v>
      </c>
      <c r="AH167" s="5"/>
      <c r="AI167" s="5"/>
      <c r="AL167" s="80" t="s">
        <v>279</v>
      </c>
      <c r="AM167" s="78">
        <v>45566</v>
      </c>
      <c r="AS167">
        <v>1</v>
      </c>
      <c r="AT167">
        <v>0</v>
      </c>
      <c r="AU167">
        <v>0</v>
      </c>
      <c r="AV167" s="77">
        <f t="shared" si="3"/>
        <v>0</v>
      </c>
      <c r="AX167" s="74">
        <f>Table1[[#This Row],[QUANTITY]]*Table1[[#This Row],[UNITPRICE]]-Table1[[#This Row],[CASHDISCOUNT]]</f>
        <v>531000</v>
      </c>
      <c r="AY167" s="72"/>
      <c r="AZ167" s="3"/>
      <c r="BA167" s="3"/>
      <c r="BE167" s="3"/>
      <c r="BF167" s="80" t="s">
        <v>329</v>
      </c>
      <c r="BG167" s="7">
        <v>45566</v>
      </c>
      <c r="BI167" s="5"/>
      <c r="BJ167" s="7"/>
      <c r="BK167" s="3">
        <v>1000</v>
      </c>
      <c r="BL167" s="3"/>
      <c r="BM167" s="5"/>
      <c r="BN167" s="4"/>
      <c r="BO167" s="4"/>
      <c r="BP167" s="4"/>
      <c r="BQ167" s="4"/>
      <c r="BR167" s="16" t="s">
        <v>88</v>
      </c>
      <c r="BU167" s="4" t="s">
        <v>76</v>
      </c>
    </row>
    <row r="168" spans="1:73" x14ac:dyDescent="0.25">
      <c r="A168" s="13">
        <v>11</v>
      </c>
      <c r="B168" s="14">
        <v>999948555</v>
      </c>
      <c r="C168" s="3"/>
      <c r="D168" s="3" t="s">
        <v>71</v>
      </c>
      <c r="E168" s="3" t="s">
        <v>72</v>
      </c>
      <c r="F168" s="15">
        <v>166</v>
      </c>
      <c r="G168" s="2">
        <f>IF(Table1[[#This Row],[INVOICENO]]=AL167,G167,G167+1)</f>
        <v>24</v>
      </c>
      <c r="H168" s="15" t="s">
        <v>72</v>
      </c>
      <c r="I168" s="15">
        <f>IF(Table1[[#This Row],[INVOICENO]]=AL167,I167+1,1)</f>
        <v>2</v>
      </c>
      <c r="J168" t="s">
        <v>131</v>
      </c>
      <c r="K168">
        <v>7</v>
      </c>
      <c r="M168" s="5"/>
      <c r="X168" t="s">
        <v>214</v>
      </c>
      <c r="Y168" s="82">
        <v>13000</v>
      </c>
      <c r="Z168">
        <v>0</v>
      </c>
      <c r="AD168" s="4"/>
      <c r="AF168" s="79">
        <f>Table1[[#This Row],[UNITPRICE]]</f>
        <v>13000</v>
      </c>
      <c r="AG168" s="5" t="s">
        <v>89</v>
      </c>
      <c r="AH168" s="5"/>
      <c r="AI168" s="5"/>
      <c r="AL168" s="80" t="s">
        <v>279</v>
      </c>
      <c r="AM168" s="78">
        <v>45566</v>
      </c>
      <c r="AS168">
        <v>1</v>
      </c>
      <c r="AT168">
        <v>0</v>
      </c>
      <c r="AU168">
        <v>0</v>
      </c>
      <c r="AV168" s="77">
        <f t="shared" si="3"/>
        <v>0</v>
      </c>
      <c r="AX168" s="74">
        <f>Table1[[#This Row],[QUANTITY]]*Table1[[#This Row],[UNITPRICE]]-Table1[[#This Row],[CASHDISCOUNT]]</f>
        <v>91000</v>
      </c>
      <c r="AY168" s="72"/>
      <c r="AZ168" s="3"/>
      <c r="BA168" s="3"/>
      <c r="BE168" s="3"/>
      <c r="BF168" s="80" t="s">
        <v>320</v>
      </c>
      <c r="BG168" s="7">
        <v>45566</v>
      </c>
      <c r="BI168" s="5"/>
      <c r="BJ168" s="7"/>
      <c r="BK168" s="3">
        <v>1000</v>
      </c>
      <c r="BL168" s="3"/>
      <c r="BM168" s="5"/>
      <c r="BN168" s="4"/>
      <c r="BO168" s="4"/>
      <c r="BP168" s="4"/>
      <c r="BQ168" s="4"/>
      <c r="BR168" s="16" t="s">
        <v>88</v>
      </c>
      <c r="BU168" s="4" t="s">
        <v>76</v>
      </c>
    </row>
    <row r="169" spans="1:73" x14ac:dyDescent="0.25">
      <c r="A169" s="13">
        <v>11</v>
      </c>
      <c r="B169" s="14">
        <v>999948555</v>
      </c>
      <c r="C169" s="3"/>
      <c r="D169" s="3" t="s">
        <v>71</v>
      </c>
      <c r="E169" s="3" t="s">
        <v>72</v>
      </c>
      <c r="F169" s="15">
        <v>167</v>
      </c>
      <c r="G169" s="2">
        <f>IF(Table1[[#This Row],[INVOICENO]]=AL168,G168,G168+1)</f>
        <v>24</v>
      </c>
      <c r="H169" s="15" t="s">
        <v>72</v>
      </c>
      <c r="I169" s="15">
        <f>IF(Table1[[#This Row],[INVOICENO]]=AL168,I168+1,1)</f>
        <v>3</v>
      </c>
      <c r="J169" t="s">
        <v>94</v>
      </c>
      <c r="K169">
        <v>126</v>
      </c>
      <c r="M169" s="5"/>
      <c r="X169" t="s">
        <v>176</v>
      </c>
      <c r="Y169" s="82">
        <v>0</v>
      </c>
      <c r="Z169">
        <v>0</v>
      </c>
      <c r="AB169">
        <v>2</v>
      </c>
      <c r="AD169" s="4"/>
      <c r="AF169" s="79">
        <f>Table1[[#This Row],[UNITPRICE]]</f>
        <v>0</v>
      </c>
      <c r="AG169" s="5" t="s">
        <v>89</v>
      </c>
      <c r="AH169" s="5"/>
      <c r="AI169" s="5"/>
      <c r="AL169" s="80" t="s">
        <v>279</v>
      </c>
      <c r="AM169" s="78">
        <v>45566</v>
      </c>
      <c r="AS169">
        <v>1</v>
      </c>
      <c r="AT169">
        <v>0</v>
      </c>
      <c r="AU169">
        <v>0</v>
      </c>
      <c r="AV169" s="77">
        <f t="shared" si="3"/>
        <v>0</v>
      </c>
      <c r="AX169" s="74">
        <f>Table1[[#This Row],[QUANTITY]]*Table1[[#This Row],[UNITPRICE]]-Table1[[#This Row],[CASHDISCOUNT]]</f>
        <v>0</v>
      </c>
      <c r="AY169" s="72"/>
      <c r="AZ169" s="3"/>
      <c r="BA169" s="3"/>
      <c r="BE169" s="3"/>
      <c r="BF169" s="80" t="s">
        <v>300</v>
      </c>
      <c r="BG169" s="7">
        <v>45566</v>
      </c>
      <c r="BI169" s="5"/>
      <c r="BJ169" s="7"/>
      <c r="BK169" s="3">
        <v>1000</v>
      </c>
      <c r="BL169" s="3"/>
      <c r="BM169" s="5"/>
      <c r="BN169" s="4"/>
      <c r="BO169" s="4"/>
      <c r="BP169" s="4"/>
      <c r="BQ169" s="4"/>
      <c r="BR169" s="16" t="s">
        <v>88</v>
      </c>
      <c r="BU169" s="4" t="s">
        <v>76</v>
      </c>
    </row>
    <row r="170" spans="1:73" x14ac:dyDescent="0.25">
      <c r="A170" s="13">
        <v>11</v>
      </c>
      <c r="B170" s="14">
        <v>999948555</v>
      </c>
      <c r="C170" s="3"/>
      <c r="D170" s="3" t="s">
        <v>71</v>
      </c>
      <c r="E170" s="3" t="s">
        <v>72</v>
      </c>
      <c r="F170" s="15">
        <v>168</v>
      </c>
      <c r="G170" s="2">
        <f>IF(Table1[[#This Row],[INVOICENO]]=AL169,G169,G169+1)</f>
        <v>24</v>
      </c>
      <c r="H170" s="15" t="s">
        <v>72</v>
      </c>
      <c r="I170" s="15">
        <f>IF(Table1[[#This Row],[INVOICENO]]=AL169,I169+1,1)</f>
        <v>4</v>
      </c>
      <c r="J170" t="s">
        <v>95</v>
      </c>
      <c r="K170">
        <v>1050</v>
      </c>
      <c r="M170" s="5"/>
      <c r="X170" t="s">
        <v>177</v>
      </c>
      <c r="Y170" s="82">
        <v>0</v>
      </c>
      <c r="Z170">
        <v>0</v>
      </c>
      <c r="AB170">
        <v>2</v>
      </c>
      <c r="AD170" s="4"/>
      <c r="AF170" s="79">
        <f>Table1[[#This Row],[UNITPRICE]]</f>
        <v>0</v>
      </c>
      <c r="AG170" s="5" t="s">
        <v>89</v>
      </c>
      <c r="AH170" s="5"/>
      <c r="AI170" s="5"/>
      <c r="AL170" s="80" t="s">
        <v>279</v>
      </c>
      <c r="AM170" s="78">
        <v>45566</v>
      </c>
      <c r="AS170">
        <v>1</v>
      </c>
      <c r="AT170">
        <v>0</v>
      </c>
      <c r="AU170">
        <v>0</v>
      </c>
      <c r="AV170" s="77">
        <f t="shared" si="3"/>
        <v>0</v>
      </c>
      <c r="AX170" s="74">
        <f>Table1[[#This Row],[QUANTITY]]*Table1[[#This Row],[UNITPRICE]]-Table1[[#This Row],[CASHDISCOUNT]]</f>
        <v>0</v>
      </c>
      <c r="AY170" s="72"/>
      <c r="AZ170" s="3"/>
      <c r="BA170" s="3"/>
      <c r="BE170" s="3"/>
      <c r="BF170" s="80" t="s">
        <v>300</v>
      </c>
      <c r="BG170" s="7">
        <v>45566</v>
      </c>
      <c r="BI170" s="5"/>
      <c r="BJ170" s="7"/>
      <c r="BK170" s="3">
        <v>1000</v>
      </c>
      <c r="BL170" s="3"/>
      <c r="BM170" s="5"/>
      <c r="BN170" s="4"/>
      <c r="BO170" s="4"/>
      <c r="BP170" s="4"/>
      <c r="BQ170" s="4"/>
      <c r="BR170" s="16" t="s">
        <v>88</v>
      </c>
      <c r="BU170" s="4" t="s">
        <v>76</v>
      </c>
    </row>
    <row r="171" spans="1:73" x14ac:dyDescent="0.25">
      <c r="A171" s="13">
        <v>11</v>
      </c>
      <c r="B171" s="14">
        <v>999948555</v>
      </c>
      <c r="C171" s="3"/>
      <c r="D171" s="3" t="s">
        <v>71</v>
      </c>
      <c r="E171" s="3" t="s">
        <v>72</v>
      </c>
      <c r="F171" s="15">
        <v>169</v>
      </c>
      <c r="G171" s="2">
        <f>IF(Table1[[#This Row],[INVOICENO]]=AL170,G170,G170+1)</f>
        <v>24</v>
      </c>
      <c r="H171" s="15" t="s">
        <v>72</v>
      </c>
      <c r="I171" s="15">
        <f>IF(Table1[[#This Row],[INVOICENO]]=AL170,I170+1,1)</f>
        <v>5</v>
      </c>
      <c r="J171" t="s">
        <v>96</v>
      </c>
      <c r="K171">
        <v>840</v>
      </c>
      <c r="M171" s="5"/>
      <c r="X171" t="s">
        <v>178</v>
      </c>
      <c r="Y171" s="82">
        <v>0</v>
      </c>
      <c r="Z171">
        <v>0</v>
      </c>
      <c r="AB171">
        <v>2</v>
      </c>
      <c r="AD171" s="4"/>
      <c r="AF171" s="79">
        <f>Table1[[#This Row],[UNITPRICE]]</f>
        <v>0</v>
      </c>
      <c r="AG171" s="5" t="s">
        <v>89</v>
      </c>
      <c r="AH171" s="5"/>
      <c r="AI171" s="5"/>
      <c r="AL171" s="80" t="s">
        <v>279</v>
      </c>
      <c r="AM171" s="78">
        <v>45566</v>
      </c>
      <c r="AS171">
        <v>1</v>
      </c>
      <c r="AT171">
        <v>0</v>
      </c>
      <c r="AU171">
        <v>0</v>
      </c>
      <c r="AV171" s="77">
        <f t="shared" si="3"/>
        <v>0</v>
      </c>
      <c r="AX171" s="74">
        <f>Table1[[#This Row],[QUANTITY]]*Table1[[#This Row],[UNITPRICE]]-Table1[[#This Row],[CASHDISCOUNT]]</f>
        <v>0</v>
      </c>
      <c r="AY171" s="72"/>
      <c r="AZ171" s="3"/>
      <c r="BA171" s="3"/>
      <c r="BE171" s="3"/>
      <c r="BF171" s="80" t="s">
        <v>300</v>
      </c>
      <c r="BG171" s="7">
        <v>45566</v>
      </c>
      <c r="BI171" s="5"/>
      <c r="BJ171" s="7"/>
      <c r="BK171" s="3">
        <v>1000</v>
      </c>
      <c r="BL171" s="3"/>
      <c r="BM171" s="5"/>
      <c r="BN171" s="4"/>
      <c r="BO171" s="4"/>
      <c r="BP171" s="4"/>
      <c r="BQ171" s="4"/>
      <c r="BR171" s="16" t="s">
        <v>88</v>
      </c>
      <c r="BU171" s="4" t="s">
        <v>76</v>
      </c>
    </row>
    <row r="172" spans="1:73" x14ac:dyDescent="0.25">
      <c r="A172" s="13">
        <v>11</v>
      </c>
      <c r="B172" s="14">
        <v>999948555</v>
      </c>
      <c r="C172" s="3"/>
      <c r="D172" s="3" t="s">
        <v>71</v>
      </c>
      <c r="E172" s="3" t="s">
        <v>72</v>
      </c>
      <c r="F172" s="15">
        <v>170</v>
      </c>
      <c r="G172" s="2">
        <f>IF(Table1[[#This Row],[INVOICENO]]=AL171,G171,G171+1)</f>
        <v>24</v>
      </c>
      <c r="H172" s="15" t="s">
        <v>72</v>
      </c>
      <c r="I172" s="15">
        <f>IF(Table1[[#This Row],[INVOICENO]]=AL171,I171+1,1)</f>
        <v>6</v>
      </c>
      <c r="J172" t="s">
        <v>132</v>
      </c>
      <c r="K172">
        <v>420</v>
      </c>
      <c r="M172" s="5"/>
      <c r="X172" t="s">
        <v>215</v>
      </c>
      <c r="Y172" s="82">
        <v>0</v>
      </c>
      <c r="Z172">
        <v>0</v>
      </c>
      <c r="AB172">
        <v>2</v>
      </c>
      <c r="AD172" s="4"/>
      <c r="AF172" s="79">
        <f>Table1[[#This Row],[UNITPRICE]]</f>
        <v>0</v>
      </c>
      <c r="AG172" s="5" t="s">
        <v>89</v>
      </c>
      <c r="AH172" s="5"/>
      <c r="AI172" s="5"/>
      <c r="AL172" s="80" t="s">
        <v>279</v>
      </c>
      <c r="AM172" s="78">
        <v>45566</v>
      </c>
      <c r="AS172">
        <v>1</v>
      </c>
      <c r="AT172">
        <v>0</v>
      </c>
      <c r="AU172">
        <v>0</v>
      </c>
      <c r="AV172" s="77">
        <f t="shared" si="3"/>
        <v>0</v>
      </c>
      <c r="AX172" s="74">
        <f>Table1[[#This Row],[QUANTITY]]*Table1[[#This Row],[UNITPRICE]]-Table1[[#This Row],[CASHDISCOUNT]]</f>
        <v>0</v>
      </c>
      <c r="AY172" s="72"/>
      <c r="AZ172" s="3"/>
      <c r="BA172" s="3"/>
      <c r="BE172" s="3"/>
      <c r="BF172" s="80" t="s">
        <v>300</v>
      </c>
      <c r="BG172" s="7">
        <v>45566</v>
      </c>
      <c r="BI172" s="5"/>
      <c r="BJ172" s="7"/>
      <c r="BK172" s="3">
        <v>1000</v>
      </c>
      <c r="BL172" s="3"/>
      <c r="BM172" s="5"/>
      <c r="BN172" s="4"/>
      <c r="BO172" s="4"/>
      <c r="BP172" s="4"/>
      <c r="BQ172" s="4"/>
      <c r="BR172" s="16" t="s">
        <v>88</v>
      </c>
      <c r="BU172" s="4" t="s">
        <v>76</v>
      </c>
    </row>
    <row r="173" spans="1:73" x14ac:dyDescent="0.25">
      <c r="A173" s="13">
        <v>11</v>
      </c>
      <c r="B173" s="14">
        <v>999948555</v>
      </c>
      <c r="C173" s="3"/>
      <c r="D173" s="3" t="s">
        <v>71</v>
      </c>
      <c r="E173" s="3" t="s">
        <v>72</v>
      </c>
      <c r="F173" s="15">
        <v>171</v>
      </c>
      <c r="G173" s="2">
        <f>IF(Table1[[#This Row],[INVOICENO]]=AL172,G172,G172+1)</f>
        <v>24</v>
      </c>
      <c r="H173" s="15" t="s">
        <v>72</v>
      </c>
      <c r="I173" s="15">
        <f>IF(Table1[[#This Row],[INVOICENO]]=AL172,I172+1,1)</f>
        <v>7</v>
      </c>
      <c r="J173" t="s">
        <v>151</v>
      </c>
      <c r="K173">
        <v>6</v>
      </c>
      <c r="M173" s="5"/>
      <c r="X173" t="s">
        <v>234</v>
      </c>
      <c r="Y173" s="82">
        <v>31000</v>
      </c>
      <c r="Z173">
        <v>0</v>
      </c>
      <c r="AD173" s="4"/>
      <c r="AF173" s="79">
        <f>Table1[[#This Row],[UNITPRICE]]</f>
        <v>31000</v>
      </c>
      <c r="AG173" s="5" t="s">
        <v>89</v>
      </c>
      <c r="AH173" s="5"/>
      <c r="AI173" s="5"/>
      <c r="AL173" s="80" t="s">
        <v>279</v>
      </c>
      <c r="AM173" s="78">
        <v>45566</v>
      </c>
      <c r="AS173">
        <v>1</v>
      </c>
      <c r="AT173">
        <v>0</v>
      </c>
      <c r="AU173">
        <v>0</v>
      </c>
      <c r="AV173" s="77">
        <f t="shared" si="3"/>
        <v>0</v>
      </c>
      <c r="AX173" s="74">
        <f>Table1[[#This Row],[QUANTITY]]*Table1[[#This Row],[UNITPRICE]]-Table1[[#This Row],[CASHDISCOUNT]]</f>
        <v>186000</v>
      </c>
      <c r="AY173" s="72"/>
      <c r="AZ173" s="3"/>
      <c r="BA173" s="3"/>
      <c r="BE173" s="3"/>
      <c r="BF173" s="80" t="s">
        <v>332</v>
      </c>
      <c r="BG173" s="7">
        <v>45566</v>
      </c>
      <c r="BI173" s="5"/>
      <c r="BJ173" s="7"/>
      <c r="BK173" s="3">
        <v>1000</v>
      </c>
      <c r="BL173" s="3"/>
      <c r="BM173" s="5"/>
      <c r="BN173" s="4"/>
      <c r="BO173" s="4"/>
      <c r="BP173" s="4"/>
      <c r="BQ173" s="4"/>
      <c r="BR173" s="16" t="s">
        <v>88</v>
      </c>
      <c r="BU173" s="4" t="s">
        <v>76</v>
      </c>
    </row>
    <row r="174" spans="1:73" x14ac:dyDescent="0.25">
      <c r="A174" s="13">
        <v>11</v>
      </c>
      <c r="B174" s="14">
        <v>999948555</v>
      </c>
      <c r="C174" s="3"/>
      <c r="D174" s="3" t="s">
        <v>71</v>
      </c>
      <c r="E174" s="3" t="s">
        <v>72</v>
      </c>
      <c r="F174" s="15">
        <v>172</v>
      </c>
      <c r="G174" s="2">
        <f>IF(Table1[[#This Row],[INVOICENO]]=AL173,G173,G173+1)</f>
        <v>24</v>
      </c>
      <c r="H174" s="15" t="s">
        <v>72</v>
      </c>
      <c r="I174" s="15">
        <f>IF(Table1[[#This Row],[INVOICENO]]=AL173,I173+1,1)</f>
        <v>8</v>
      </c>
      <c r="J174" t="s">
        <v>96</v>
      </c>
      <c r="K174">
        <v>600</v>
      </c>
      <c r="M174" s="5"/>
      <c r="X174" t="s">
        <v>178</v>
      </c>
      <c r="Y174" s="82">
        <v>0</v>
      </c>
      <c r="Z174">
        <v>0</v>
      </c>
      <c r="AB174">
        <v>7</v>
      </c>
      <c r="AD174" s="4"/>
      <c r="AF174" s="79">
        <f>Table1[[#This Row],[UNITPRICE]]</f>
        <v>0</v>
      </c>
      <c r="AG174" s="5" t="s">
        <v>89</v>
      </c>
      <c r="AH174" s="5"/>
      <c r="AI174" s="5"/>
      <c r="AL174" s="80" t="s">
        <v>279</v>
      </c>
      <c r="AM174" s="78">
        <v>45566</v>
      </c>
      <c r="AS174">
        <v>1</v>
      </c>
      <c r="AT174">
        <v>0</v>
      </c>
      <c r="AU174">
        <v>0</v>
      </c>
      <c r="AV174" s="77">
        <f t="shared" si="3"/>
        <v>0</v>
      </c>
      <c r="AX174" s="74">
        <f>Table1[[#This Row],[QUANTITY]]*Table1[[#This Row],[UNITPRICE]]-Table1[[#This Row],[CASHDISCOUNT]]</f>
        <v>0</v>
      </c>
      <c r="AY174" s="72"/>
      <c r="AZ174" s="3"/>
      <c r="BA174" s="3"/>
      <c r="BE174" s="3"/>
      <c r="BF174" s="80" t="s">
        <v>300</v>
      </c>
      <c r="BG174" s="7">
        <v>45566</v>
      </c>
      <c r="BI174" s="5"/>
      <c r="BJ174" s="7"/>
      <c r="BK174" s="3">
        <v>1000</v>
      </c>
      <c r="BL174" s="3"/>
      <c r="BM174" s="5"/>
      <c r="BN174" s="4"/>
      <c r="BO174" s="4"/>
      <c r="BP174" s="4"/>
      <c r="BQ174" s="4"/>
      <c r="BR174" s="16" t="s">
        <v>88</v>
      </c>
      <c r="BU174" s="4" t="s">
        <v>76</v>
      </c>
    </row>
    <row r="175" spans="1:73" x14ac:dyDescent="0.25">
      <c r="A175" s="13">
        <v>11</v>
      </c>
      <c r="B175" s="14">
        <v>999948555</v>
      </c>
      <c r="C175" s="3"/>
      <c r="D175" s="3" t="s">
        <v>71</v>
      </c>
      <c r="E175" s="3" t="s">
        <v>72</v>
      </c>
      <c r="F175" s="15">
        <v>173</v>
      </c>
      <c r="G175" s="2">
        <f>IF(Table1[[#This Row],[INVOICENO]]=AL174,G174,G174+1)</f>
        <v>24</v>
      </c>
      <c r="H175" s="15" t="s">
        <v>72</v>
      </c>
      <c r="I175" s="15">
        <f>IF(Table1[[#This Row],[INVOICENO]]=AL174,I174+1,1)</f>
        <v>9</v>
      </c>
      <c r="J175" t="s">
        <v>141</v>
      </c>
      <c r="K175">
        <v>180</v>
      </c>
      <c r="M175" s="5"/>
      <c r="X175" t="s">
        <v>224</v>
      </c>
      <c r="Y175" s="82">
        <v>0</v>
      </c>
      <c r="Z175">
        <v>0</v>
      </c>
      <c r="AB175">
        <v>7</v>
      </c>
      <c r="AD175" s="4"/>
      <c r="AF175" s="79">
        <f>Table1[[#This Row],[UNITPRICE]]</f>
        <v>0</v>
      </c>
      <c r="AG175" s="5" t="s">
        <v>89</v>
      </c>
      <c r="AH175" s="5"/>
      <c r="AI175" s="5"/>
      <c r="AL175" s="80" t="s">
        <v>279</v>
      </c>
      <c r="AM175" s="78">
        <v>45566</v>
      </c>
      <c r="AS175">
        <v>1</v>
      </c>
      <c r="AT175">
        <v>0</v>
      </c>
      <c r="AU175">
        <v>0</v>
      </c>
      <c r="AV175" s="77">
        <f t="shared" si="3"/>
        <v>0</v>
      </c>
      <c r="AX175" s="74">
        <f>Table1[[#This Row],[QUANTITY]]*Table1[[#This Row],[UNITPRICE]]-Table1[[#This Row],[CASHDISCOUNT]]</f>
        <v>0</v>
      </c>
      <c r="AY175" s="72"/>
      <c r="AZ175" s="3"/>
      <c r="BA175" s="3"/>
      <c r="BE175" s="3"/>
      <c r="BF175" s="80" t="s">
        <v>300</v>
      </c>
      <c r="BG175" s="7">
        <v>45566</v>
      </c>
      <c r="BI175" s="5"/>
      <c r="BJ175" s="7"/>
      <c r="BK175" s="3">
        <v>1000</v>
      </c>
      <c r="BL175" s="3"/>
      <c r="BM175" s="5"/>
      <c r="BN175" s="4"/>
      <c r="BO175" s="4"/>
      <c r="BP175" s="4"/>
      <c r="BQ175" s="4"/>
      <c r="BR175" s="16" t="s">
        <v>88</v>
      </c>
      <c r="BU175" s="4" t="s">
        <v>76</v>
      </c>
    </row>
    <row r="176" spans="1:73" x14ac:dyDescent="0.25">
      <c r="A176" s="13">
        <v>11</v>
      </c>
      <c r="B176" s="14">
        <v>999948555</v>
      </c>
      <c r="C176" s="3"/>
      <c r="D176" s="3" t="s">
        <v>71</v>
      </c>
      <c r="E176" s="3" t="s">
        <v>72</v>
      </c>
      <c r="F176" s="15">
        <v>174</v>
      </c>
      <c r="G176" s="2">
        <f>IF(Table1[[#This Row],[INVOICENO]]=AL175,G175,G175+1)</f>
        <v>24</v>
      </c>
      <c r="H176" s="15" t="s">
        <v>72</v>
      </c>
      <c r="I176" s="15">
        <f>IF(Table1[[#This Row],[INVOICENO]]=AL175,I175+1,1)</f>
        <v>10</v>
      </c>
      <c r="J176" t="s">
        <v>98</v>
      </c>
      <c r="K176">
        <v>90</v>
      </c>
      <c r="M176" s="5"/>
      <c r="X176" t="s">
        <v>180</v>
      </c>
      <c r="Y176" s="82">
        <v>0</v>
      </c>
      <c r="Z176">
        <v>0</v>
      </c>
      <c r="AB176">
        <v>7</v>
      </c>
      <c r="AD176" s="4"/>
      <c r="AF176" s="79">
        <f>Table1[[#This Row],[UNITPRICE]]</f>
        <v>0</v>
      </c>
      <c r="AG176" s="5" t="s">
        <v>89</v>
      </c>
      <c r="AH176" s="5"/>
      <c r="AI176" s="5"/>
      <c r="AL176" s="80" t="s">
        <v>279</v>
      </c>
      <c r="AM176" s="78">
        <v>45566</v>
      </c>
      <c r="AS176">
        <v>1</v>
      </c>
      <c r="AT176">
        <v>0</v>
      </c>
      <c r="AU176">
        <v>0</v>
      </c>
      <c r="AV176" s="77">
        <f t="shared" si="3"/>
        <v>0</v>
      </c>
      <c r="AX176" s="74">
        <f>Table1[[#This Row],[QUANTITY]]*Table1[[#This Row],[UNITPRICE]]-Table1[[#This Row],[CASHDISCOUNT]]</f>
        <v>0</v>
      </c>
      <c r="AY176" s="72"/>
      <c r="AZ176" s="3"/>
      <c r="BA176" s="3"/>
      <c r="BE176" s="3"/>
      <c r="BF176" s="80" t="s">
        <v>300</v>
      </c>
      <c r="BG176" s="7">
        <v>45566</v>
      </c>
      <c r="BI176" s="5"/>
      <c r="BJ176" s="7"/>
      <c r="BK176" s="3">
        <v>1000</v>
      </c>
      <c r="BL176" s="3"/>
      <c r="BM176" s="5"/>
      <c r="BN176" s="4"/>
      <c r="BO176" s="4"/>
      <c r="BP176" s="4"/>
      <c r="BQ176" s="4"/>
      <c r="BR176" s="16" t="s">
        <v>88</v>
      </c>
      <c r="BU176" s="4" t="s">
        <v>76</v>
      </c>
    </row>
    <row r="177" spans="1:73" x14ac:dyDescent="0.25">
      <c r="A177" s="13">
        <v>11</v>
      </c>
      <c r="B177" s="14">
        <v>999948555</v>
      </c>
      <c r="C177" s="3"/>
      <c r="D177" s="3" t="s">
        <v>71</v>
      </c>
      <c r="E177" s="3" t="s">
        <v>72</v>
      </c>
      <c r="F177" s="15">
        <v>175</v>
      </c>
      <c r="G177" s="2">
        <f>IF(Table1[[#This Row],[INVOICENO]]=AL176,G176,G176+1)</f>
        <v>24</v>
      </c>
      <c r="H177" s="15" t="s">
        <v>72</v>
      </c>
      <c r="I177" s="15">
        <f>IF(Table1[[#This Row],[INVOICENO]]=AL176,I176+1,1)</f>
        <v>11</v>
      </c>
      <c r="J177" t="s">
        <v>100</v>
      </c>
      <c r="K177">
        <v>30</v>
      </c>
      <c r="M177" s="5"/>
      <c r="X177" t="s">
        <v>182</v>
      </c>
      <c r="Y177" s="82">
        <v>0</v>
      </c>
      <c r="Z177">
        <v>0</v>
      </c>
      <c r="AB177">
        <v>7</v>
      </c>
      <c r="AD177" s="4"/>
      <c r="AF177" s="79">
        <f>Table1[[#This Row],[UNITPRICE]]</f>
        <v>0</v>
      </c>
      <c r="AG177" s="5" t="s">
        <v>89</v>
      </c>
      <c r="AH177" s="5"/>
      <c r="AI177" s="5"/>
      <c r="AL177" s="80" t="s">
        <v>279</v>
      </c>
      <c r="AM177" s="78">
        <v>45566</v>
      </c>
      <c r="AS177">
        <v>1</v>
      </c>
      <c r="AT177">
        <v>0</v>
      </c>
      <c r="AU177">
        <v>0</v>
      </c>
      <c r="AV177" s="77">
        <f t="shared" si="3"/>
        <v>0</v>
      </c>
      <c r="AX177" s="74">
        <f>Table1[[#This Row],[QUANTITY]]*Table1[[#This Row],[UNITPRICE]]-Table1[[#This Row],[CASHDISCOUNT]]</f>
        <v>0</v>
      </c>
      <c r="AY177" s="72"/>
      <c r="AZ177" s="3"/>
      <c r="BA177" s="3"/>
      <c r="BE177" s="3"/>
      <c r="BF177" s="80" t="s">
        <v>300</v>
      </c>
      <c r="BG177" s="7">
        <v>45566</v>
      </c>
      <c r="BI177" s="5"/>
      <c r="BJ177" s="7"/>
      <c r="BK177" s="3">
        <v>1000</v>
      </c>
      <c r="BL177" s="3"/>
      <c r="BM177" s="5"/>
      <c r="BN177" s="4"/>
      <c r="BO177" s="4"/>
      <c r="BP177" s="4"/>
      <c r="BQ177" s="4"/>
      <c r="BR177" s="16" t="s">
        <v>88</v>
      </c>
      <c r="BU177" s="4" t="s">
        <v>76</v>
      </c>
    </row>
    <row r="178" spans="1:73" x14ac:dyDescent="0.25">
      <c r="A178" s="13">
        <v>11</v>
      </c>
      <c r="B178" s="14">
        <v>999948555</v>
      </c>
      <c r="C178" s="3"/>
      <c r="D178" s="3" t="s">
        <v>71</v>
      </c>
      <c r="E178" s="3" t="s">
        <v>72</v>
      </c>
      <c r="F178" s="15">
        <v>176</v>
      </c>
      <c r="G178" s="2">
        <f>IF(Table1[[#This Row],[INVOICENO]]=AL177,G177,G177+1)</f>
        <v>24</v>
      </c>
      <c r="H178" s="15" t="s">
        <v>72</v>
      </c>
      <c r="I178" s="15">
        <f>IF(Table1[[#This Row],[INVOICENO]]=AL177,I177+1,1)</f>
        <v>12</v>
      </c>
      <c r="J178" t="s">
        <v>101</v>
      </c>
      <c r="K178">
        <v>6</v>
      </c>
      <c r="M178" s="5"/>
      <c r="X178" t="s">
        <v>183</v>
      </c>
      <c r="Y178" s="82">
        <v>0</v>
      </c>
      <c r="Z178">
        <v>0</v>
      </c>
      <c r="AB178">
        <v>7</v>
      </c>
      <c r="AD178" s="4"/>
      <c r="AF178" s="79">
        <f>Table1[[#This Row],[UNITPRICE]]</f>
        <v>0</v>
      </c>
      <c r="AG178" s="5" t="s">
        <v>89</v>
      </c>
      <c r="AH178" s="5"/>
      <c r="AI178" s="5"/>
      <c r="AL178" s="80" t="s">
        <v>279</v>
      </c>
      <c r="AM178" s="78">
        <v>45566</v>
      </c>
      <c r="AS178">
        <v>1</v>
      </c>
      <c r="AT178">
        <v>0</v>
      </c>
      <c r="AU178">
        <v>0</v>
      </c>
      <c r="AV178" s="77">
        <f t="shared" si="3"/>
        <v>0</v>
      </c>
      <c r="AX178" s="74">
        <f>Table1[[#This Row],[QUANTITY]]*Table1[[#This Row],[UNITPRICE]]-Table1[[#This Row],[CASHDISCOUNT]]</f>
        <v>0</v>
      </c>
      <c r="AY178" s="72"/>
      <c r="AZ178" s="3"/>
      <c r="BA178" s="3"/>
      <c r="BE178" s="3"/>
      <c r="BF178" s="80" t="s">
        <v>300</v>
      </c>
      <c r="BG178" s="7">
        <v>45566</v>
      </c>
      <c r="BI178" s="5"/>
      <c r="BJ178" s="7"/>
      <c r="BK178" s="3">
        <v>1000</v>
      </c>
      <c r="BL178" s="3"/>
      <c r="BM178" s="5"/>
      <c r="BN178" s="4"/>
      <c r="BO178" s="4"/>
      <c r="BP178" s="4"/>
      <c r="BQ178" s="4"/>
      <c r="BR178" s="16" t="s">
        <v>88</v>
      </c>
      <c r="BU178" s="4" t="s">
        <v>76</v>
      </c>
    </row>
    <row r="179" spans="1:73" x14ac:dyDescent="0.25">
      <c r="A179" s="13">
        <v>11</v>
      </c>
      <c r="B179" s="14">
        <v>999948555</v>
      </c>
      <c r="C179" s="3"/>
      <c r="D179" s="3" t="s">
        <v>71</v>
      </c>
      <c r="E179" s="3" t="s">
        <v>72</v>
      </c>
      <c r="F179" s="15">
        <v>177</v>
      </c>
      <c r="G179" s="2">
        <f>IF(Table1[[#This Row],[INVOICENO]]=AL178,G178,G178+1)</f>
        <v>24</v>
      </c>
      <c r="H179" s="15" t="s">
        <v>72</v>
      </c>
      <c r="I179" s="15">
        <f>IF(Table1[[#This Row],[INVOICENO]]=AL178,I178+1,1)</f>
        <v>13</v>
      </c>
      <c r="J179" t="s">
        <v>152</v>
      </c>
      <c r="K179">
        <v>9</v>
      </c>
      <c r="M179" s="5"/>
      <c r="X179" t="s">
        <v>235</v>
      </c>
      <c r="Y179" s="82">
        <v>60000</v>
      </c>
      <c r="Z179">
        <v>0</v>
      </c>
      <c r="AD179" s="4"/>
      <c r="AF179" s="79">
        <f>Table1[[#This Row],[UNITPRICE]]</f>
        <v>60000</v>
      </c>
      <c r="AG179" s="5" t="s">
        <v>89</v>
      </c>
      <c r="AH179" s="5"/>
      <c r="AI179" s="5"/>
      <c r="AL179" s="80" t="s">
        <v>279</v>
      </c>
      <c r="AM179" s="78">
        <v>45566</v>
      </c>
      <c r="AS179">
        <v>1</v>
      </c>
      <c r="AT179">
        <v>0</v>
      </c>
      <c r="AU179">
        <v>0</v>
      </c>
      <c r="AV179" s="77">
        <f t="shared" si="3"/>
        <v>0</v>
      </c>
      <c r="AX179" s="74">
        <f>Table1[[#This Row],[QUANTITY]]*Table1[[#This Row],[UNITPRICE]]-Table1[[#This Row],[CASHDISCOUNT]]</f>
        <v>540000</v>
      </c>
      <c r="AY179" s="72"/>
      <c r="AZ179" s="3"/>
      <c r="BA179" s="3"/>
      <c r="BE179" s="3"/>
      <c r="BF179" s="80" t="s">
        <v>333</v>
      </c>
      <c r="BG179" s="7">
        <v>45566</v>
      </c>
      <c r="BI179" s="5"/>
      <c r="BJ179" s="7"/>
      <c r="BK179" s="3">
        <v>1000</v>
      </c>
      <c r="BL179" s="3"/>
      <c r="BM179" s="5"/>
      <c r="BN179" s="4"/>
      <c r="BO179" s="4"/>
      <c r="BP179" s="4"/>
      <c r="BQ179" s="4"/>
      <c r="BR179" s="16" t="s">
        <v>88</v>
      </c>
      <c r="BU179" s="4" t="s">
        <v>76</v>
      </c>
    </row>
    <row r="180" spans="1:73" x14ac:dyDescent="0.25">
      <c r="A180" s="13">
        <v>11</v>
      </c>
      <c r="B180" s="14">
        <v>999948555</v>
      </c>
      <c r="C180" s="3"/>
      <c r="D180" s="3" t="s">
        <v>71</v>
      </c>
      <c r="E180" s="3" t="s">
        <v>72</v>
      </c>
      <c r="F180" s="15">
        <v>178</v>
      </c>
      <c r="G180" s="2">
        <f>IF(Table1[[#This Row],[INVOICENO]]=AL179,G179,G179+1)</f>
        <v>25</v>
      </c>
      <c r="H180" s="15" t="s">
        <v>72</v>
      </c>
      <c r="I180" s="15">
        <f>IF(Table1[[#This Row],[INVOICENO]]=AL179,I179+1,1)</f>
        <v>1</v>
      </c>
      <c r="J180" t="s">
        <v>153</v>
      </c>
      <c r="K180">
        <v>8</v>
      </c>
      <c r="M180" s="5"/>
      <c r="X180" t="s">
        <v>236</v>
      </c>
      <c r="Y180" s="82">
        <v>40000</v>
      </c>
      <c r="Z180">
        <v>0</v>
      </c>
      <c r="AD180" s="4"/>
      <c r="AF180" s="79">
        <f>Table1[[#This Row],[UNITPRICE]]</f>
        <v>40000</v>
      </c>
      <c r="AG180" s="5" t="s">
        <v>89</v>
      </c>
      <c r="AH180" s="5"/>
      <c r="AI180" s="5"/>
      <c r="AL180" s="80" t="s">
        <v>280</v>
      </c>
      <c r="AM180" s="78">
        <v>45566</v>
      </c>
      <c r="AS180">
        <v>1</v>
      </c>
      <c r="AT180">
        <v>0</v>
      </c>
      <c r="AU180">
        <v>0</v>
      </c>
      <c r="AV180" s="77">
        <f t="shared" si="3"/>
        <v>0</v>
      </c>
      <c r="AX180" s="74">
        <f>Table1[[#This Row],[QUANTITY]]*Table1[[#This Row],[UNITPRICE]]-Table1[[#This Row],[CASHDISCOUNT]]</f>
        <v>320000</v>
      </c>
      <c r="AY180" s="72"/>
      <c r="AZ180" s="3"/>
      <c r="BA180" s="3"/>
      <c r="BE180" s="3"/>
      <c r="BF180" s="80" t="s">
        <v>334</v>
      </c>
      <c r="BG180" s="7">
        <v>45566</v>
      </c>
      <c r="BI180" s="5"/>
      <c r="BJ180" s="7"/>
      <c r="BK180" s="3">
        <v>1000</v>
      </c>
      <c r="BL180" s="3"/>
      <c r="BM180" s="5"/>
      <c r="BN180" s="4"/>
      <c r="BO180" s="4"/>
      <c r="BP180" s="4"/>
      <c r="BQ180" s="4"/>
      <c r="BR180" s="16" t="s">
        <v>88</v>
      </c>
      <c r="BU180" s="4" t="s">
        <v>76</v>
      </c>
    </row>
    <row r="181" spans="1:73" x14ac:dyDescent="0.25">
      <c r="A181" s="13">
        <v>11</v>
      </c>
      <c r="B181" s="14">
        <v>999948555</v>
      </c>
      <c r="C181" s="3"/>
      <c r="D181" s="3" t="s">
        <v>71</v>
      </c>
      <c r="E181" s="3" t="s">
        <v>72</v>
      </c>
      <c r="F181" s="15">
        <v>179</v>
      </c>
      <c r="G181" s="2">
        <f>IF(Table1[[#This Row],[INVOICENO]]=AL180,G180,G180+1)</f>
        <v>25</v>
      </c>
      <c r="H181" s="15" t="s">
        <v>72</v>
      </c>
      <c r="I181" s="15">
        <f>IF(Table1[[#This Row],[INVOICENO]]=AL180,I180+1,1)</f>
        <v>2</v>
      </c>
      <c r="J181" t="s">
        <v>94</v>
      </c>
      <c r="K181">
        <v>144</v>
      </c>
      <c r="M181" s="5"/>
      <c r="X181" t="s">
        <v>176</v>
      </c>
      <c r="Y181" s="82">
        <v>0</v>
      </c>
      <c r="Z181">
        <v>0</v>
      </c>
      <c r="AB181">
        <v>1</v>
      </c>
      <c r="AD181" s="4"/>
      <c r="AF181" s="79">
        <f>Table1[[#This Row],[UNITPRICE]]</f>
        <v>0</v>
      </c>
      <c r="AG181" s="5" t="s">
        <v>89</v>
      </c>
      <c r="AH181" s="5"/>
      <c r="AI181" s="5"/>
      <c r="AL181" s="80" t="s">
        <v>280</v>
      </c>
      <c r="AM181" s="78">
        <v>45566</v>
      </c>
      <c r="AS181">
        <v>1</v>
      </c>
      <c r="AT181">
        <v>0</v>
      </c>
      <c r="AU181">
        <v>0</v>
      </c>
      <c r="AV181" s="77">
        <f t="shared" si="3"/>
        <v>0</v>
      </c>
      <c r="AX181" s="74">
        <f>Table1[[#This Row],[QUANTITY]]*Table1[[#This Row],[UNITPRICE]]-Table1[[#This Row],[CASHDISCOUNT]]</f>
        <v>0</v>
      </c>
      <c r="AY181" s="72"/>
      <c r="AZ181" s="3"/>
      <c r="BA181" s="3"/>
      <c r="BE181" s="3"/>
      <c r="BF181" s="80" t="s">
        <v>300</v>
      </c>
      <c r="BG181" s="7">
        <v>45566</v>
      </c>
      <c r="BI181" s="5"/>
      <c r="BJ181" s="7"/>
      <c r="BK181" s="3">
        <v>1000</v>
      </c>
      <c r="BL181" s="3"/>
      <c r="BM181" s="5"/>
      <c r="BN181" s="4"/>
      <c r="BO181" s="4"/>
      <c r="BP181" s="4"/>
      <c r="BQ181" s="4"/>
      <c r="BR181" s="16" t="s">
        <v>88</v>
      </c>
      <c r="BU181" s="4" t="s">
        <v>76</v>
      </c>
    </row>
    <row r="182" spans="1:73" x14ac:dyDescent="0.25">
      <c r="A182" s="13">
        <v>11</v>
      </c>
      <c r="B182" s="14">
        <v>999948555</v>
      </c>
      <c r="C182" s="3"/>
      <c r="D182" s="3" t="s">
        <v>71</v>
      </c>
      <c r="E182" s="3" t="s">
        <v>72</v>
      </c>
      <c r="F182" s="15">
        <v>180</v>
      </c>
      <c r="G182" s="2">
        <f>IF(Table1[[#This Row],[INVOICENO]]=AL181,G181,G181+1)</f>
        <v>25</v>
      </c>
      <c r="H182" s="15" t="s">
        <v>72</v>
      </c>
      <c r="I182" s="15">
        <f>IF(Table1[[#This Row],[INVOICENO]]=AL181,I181+1,1)</f>
        <v>3</v>
      </c>
      <c r="J182" t="s">
        <v>95</v>
      </c>
      <c r="K182">
        <v>1200</v>
      </c>
      <c r="M182" s="5"/>
      <c r="X182" t="s">
        <v>177</v>
      </c>
      <c r="Y182" s="82">
        <v>0</v>
      </c>
      <c r="Z182">
        <v>0</v>
      </c>
      <c r="AB182">
        <v>1</v>
      </c>
      <c r="AD182" s="4"/>
      <c r="AF182" s="79">
        <f>Table1[[#This Row],[UNITPRICE]]</f>
        <v>0</v>
      </c>
      <c r="AG182" s="5" t="s">
        <v>89</v>
      </c>
      <c r="AH182" s="5"/>
      <c r="AI182" s="5"/>
      <c r="AL182" s="80" t="s">
        <v>280</v>
      </c>
      <c r="AM182" s="78">
        <v>45566</v>
      </c>
      <c r="AS182">
        <v>1</v>
      </c>
      <c r="AT182">
        <v>0</v>
      </c>
      <c r="AU182">
        <v>0</v>
      </c>
      <c r="AV182" s="77">
        <f t="shared" si="3"/>
        <v>0</v>
      </c>
      <c r="AX182" s="74">
        <f>Table1[[#This Row],[QUANTITY]]*Table1[[#This Row],[UNITPRICE]]-Table1[[#This Row],[CASHDISCOUNT]]</f>
        <v>0</v>
      </c>
      <c r="AY182" s="72"/>
      <c r="AZ182" s="3"/>
      <c r="BA182" s="3"/>
      <c r="BE182" s="3"/>
      <c r="BF182" s="80" t="s">
        <v>300</v>
      </c>
      <c r="BG182" s="7">
        <v>45566</v>
      </c>
      <c r="BI182" s="5"/>
      <c r="BJ182" s="7"/>
      <c r="BK182" s="3">
        <v>1000</v>
      </c>
      <c r="BL182" s="3"/>
      <c r="BM182" s="5"/>
      <c r="BN182" s="4"/>
      <c r="BO182" s="4"/>
      <c r="BP182" s="4"/>
      <c r="BQ182" s="4"/>
      <c r="BR182" s="16" t="s">
        <v>88</v>
      </c>
      <c r="BU182" s="4" t="s">
        <v>76</v>
      </c>
    </row>
    <row r="183" spans="1:73" x14ac:dyDescent="0.25">
      <c r="A183" s="13">
        <v>11</v>
      </c>
      <c r="B183" s="14">
        <v>999948555</v>
      </c>
      <c r="C183" s="3"/>
      <c r="D183" s="3" t="s">
        <v>71</v>
      </c>
      <c r="E183" s="3" t="s">
        <v>72</v>
      </c>
      <c r="F183" s="15">
        <v>181</v>
      </c>
      <c r="G183" s="2">
        <f>IF(Table1[[#This Row],[INVOICENO]]=AL182,G182,G182+1)</f>
        <v>25</v>
      </c>
      <c r="H183" s="15" t="s">
        <v>72</v>
      </c>
      <c r="I183" s="15">
        <f>IF(Table1[[#This Row],[INVOICENO]]=AL182,I182+1,1)</f>
        <v>4</v>
      </c>
      <c r="J183" t="s">
        <v>96</v>
      </c>
      <c r="K183">
        <v>960</v>
      </c>
      <c r="M183" s="5"/>
      <c r="X183" t="s">
        <v>178</v>
      </c>
      <c r="Y183" s="82">
        <v>0</v>
      </c>
      <c r="Z183">
        <v>0</v>
      </c>
      <c r="AB183">
        <v>1</v>
      </c>
      <c r="AD183" s="4"/>
      <c r="AF183" s="79">
        <f>Table1[[#This Row],[UNITPRICE]]</f>
        <v>0</v>
      </c>
      <c r="AG183" s="5" t="s">
        <v>89</v>
      </c>
      <c r="AH183" s="5"/>
      <c r="AI183" s="5"/>
      <c r="AL183" s="80" t="s">
        <v>280</v>
      </c>
      <c r="AM183" s="78">
        <v>45566</v>
      </c>
      <c r="AS183">
        <v>1</v>
      </c>
      <c r="AT183">
        <v>0</v>
      </c>
      <c r="AU183">
        <v>0</v>
      </c>
      <c r="AV183" s="77">
        <f t="shared" si="3"/>
        <v>0</v>
      </c>
      <c r="AX183" s="74">
        <f>Table1[[#This Row],[QUANTITY]]*Table1[[#This Row],[UNITPRICE]]-Table1[[#This Row],[CASHDISCOUNT]]</f>
        <v>0</v>
      </c>
      <c r="AY183" s="72"/>
      <c r="AZ183" s="3"/>
      <c r="BA183" s="3"/>
      <c r="BE183" s="3"/>
      <c r="BF183" s="80" t="s">
        <v>300</v>
      </c>
      <c r="BG183" s="7">
        <v>45566</v>
      </c>
      <c r="BI183" s="5"/>
      <c r="BJ183" s="7"/>
      <c r="BK183" s="3">
        <v>1000</v>
      </c>
      <c r="BL183" s="3"/>
      <c r="BM183" s="5"/>
      <c r="BN183" s="4"/>
      <c r="BO183" s="4"/>
      <c r="BP183" s="4"/>
      <c r="BQ183" s="4"/>
      <c r="BR183" s="16" t="s">
        <v>88</v>
      </c>
      <c r="BU183" s="4" t="s">
        <v>76</v>
      </c>
    </row>
    <row r="184" spans="1:73" x14ac:dyDescent="0.25">
      <c r="A184" s="13">
        <v>11</v>
      </c>
      <c r="B184" s="14">
        <v>999948555</v>
      </c>
      <c r="C184" s="3"/>
      <c r="D184" s="3" t="s">
        <v>71</v>
      </c>
      <c r="E184" s="3" t="s">
        <v>72</v>
      </c>
      <c r="F184" s="15">
        <v>182</v>
      </c>
      <c r="G184" s="2">
        <f>IF(Table1[[#This Row],[INVOICENO]]=AL183,G183,G183+1)</f>
        <v>25</v>
      </c>
      <c r="H184" s="15" t="s">
        <v>72</v>
      </c>
      <c r="I184" s="15">
        <f>IF(Table1[[#This Row],[INVOICENO]]=AL183,I183+1,1)</f>
        <v>5</v>
      </c>
      <c r="J184" t="s">
        <v>114</v>
      </c>
      <c r="K184">
        <v>240</v>
      </c>
      <c r="M184" s="5"/>
      <c r="X184" t="s">
        <v>196</v>
      </c>
      <c r="Y184" s="82">
        <v>0</v>
      </c>
      <c r="Z184">
        <v>0</v>
      </c>
      <c r="AB184">
        <v>1</v>
      </c>
      <c r="AD184" s="4"/>
      <c r="AF184" s="79">
        <f>Table1[[#This Row],[UNITPRICE]]</f>
        <v>0</v>
      </c>
      <c r="AG184" s="5" t="s">
        <v>89</v>
      </c>
      <c r="AH184" s="5"/>
      <c r="AI184" s="5"/>
      <c r="AL184" s="80" t="s">
        <v>280</v>
      </c>
      <c r="AM184" s="78">
        <v>45566</v>
      </c>
      <c r="AS184">
        <v>1</v>
      </c>
      <c r="AT184">
        <v>0</v>
      </c>
      <c r="AU184">
        <v>0</v>
      </c>
      <c r="AV184" s="77">
        <f t="shared" si="3"/>
        <v>0</v>
      </c>
      <c r="AX184" s="74">
        <f>Table1[[#This Row],[QUANTITY]]*Table1[[#This Row],[UNITPRICE]]-Table1[[#This Row],[CASHDISCOUNT]]</f>
        <v>0</v>
      </c>
      <c r="AY184" s="72"/>
      <c r="AZ184" s="3"/>
      <c r="BA184" s="3"/>
      <c r="BE184" s="3"/>
      <c r="BF184" s="80" t="s">
        <v>300</v>
      </c>
      <c r="BG184" s="7">
        <v>45566</v>
      </c>
      <c r="BI184" s="5"/>
      <c r="BJ184" s="7"/>
      <c r="BK184" s="3">
        <v>1000</v>
      </c>
      <c r="BL184" s="3"/>
      <c r="BM184" s="5"/>
      <c r="BN184" s="4"/>
      <c r="BO184" s="4"/>
      <c r="BP184" s="4"/>
      <c r="BQ184" s="4"/>
      <c r="BR184" s="16" t="s">
        <v>88</v>
      </c>
      <c r="BU184" s="4" t="s">
        <v>76</v>
      </c>
    </row>
    <row r="185" spans="1:73" x14ac:dyDescent="0.25">
      <c r="A185" s="13">
        <v>11</v>
      </c>
      <c r="B185" s="14">
        <v>999948555</v>
      </c>
      <c r="C185" s="3"/>
      <c r="D185" s="3" t="s">
        <v>71</v>
      </c>
      <c r="E185" s="3" t="s">
        <v>72</v>
      </c>
      <c r="F185" s="15">
        <v>183</v>
      </c>
      <c r="G185" s="2">
        <f>IF(Table1[[#This Row],[INVOICENO]]=AL184,G184,G184+1)</f>
        <v>26</v>
      </c>
      <c r="H185" s="15" t="s">
        <v>72</v>
      </c>
      <c r="I185" s="15">
        <f>IF(Table1[[#This Row],[INVOICENO]]=AL184,I184+1,1)</f>
        <v>1</v>
      </c>
      <c r="J185" t="s">
        <v>120</v>
      </c>
      <c r="K185">
        <v>3</v>
      </c>
      <c r="M185" s="5"/>
      <c r="X185" t="s">
        <v>202</v>
      </c>
      <c r="Y185" s="82">
        <v>43000</v>
      </c>
      <c r="Z185">
        <v>0</v>
      </c>
      <c r="AD185" s="4"/>
      <c r="AF185" s="79">
        <f>Table1[[#This Row],[UNITPRICE]]</f>
        <v>43000</v>
      </c>
      <c r="AG185" s="5" t="s">
        <v>89</v>
      </c>
      <c r="AH185" s="5"/>
      <c r="AI185" s="5"/>
      <c r="AL185" s="80" t="s">
        <v>281</v>
      </c>
      <c r="AM185" s="78">
        <v>45566</v>
      </c>
      <c r="AS185">
        <v>1</v>
      </c>
      <c r="AT185">
        <v>0</v>
      </c>
      <c r="AU185">
        <v>0</v>
      </c>
      <c r="AV185" s="77">
        <f t="shared" si="3"/>
        <v>0</v>
      </c>
      <c r="AX185" s="74">
        <f>Table1[[#This Row],[QUANTITY]]*Table1[[#This Row],[UNITPRICE]]-Table1[[#This Row],[CASHDISCOUNT]]</f>
        <v>129000</v>
      </c>
      <c r="AY185" s="72"/>
      <c r="AZ185" s="3"/>
      <c r="BA185" s="3"/>
      <c r="BE185" s="3"/>
      <c r="BF185" s="80" t="s">
        <v>313</v>
      </c>
      <c r="BG185" s="7">
        <v>45566</v>
      </c>
      <c r="BI185" s="5"/>
      <c r="BJ185" s="7"/>
      <c r="BK185" s="3">
        <v>1000</v>
      </c>
      <c r="BL185" s="3"/>
      <c r="BM185" s="5"/>
      <c r="BN185" s="4"/>
      <c r="BO185" s="4"/>
      <c r="BP185" s="4"/>
      <c r="BQ185" s="4"/>
      <c r="BR185" s="16" t="s">
        <v>88</v>
      </c>
      <c r="BU185" s="4" t="s">
        <v>76</v>
      </c>
    </row>
    <row r="186" spans="1:73" x14ac:dyDescent="0.25">
      <c r="A186" s="13">
        <v>11</v>
      </c>
      <c r="B186" s="14">
        <v>999948555</v>
      </c>
      <c r="C186" s="3"/>
      <c r="D186" s="3" t="s">
        <v>71</v>
      </c>
      <c r="E186" s="3" t="s">
        <v>72</v>
      </c>
      <c r="F186" s="15">
        <v>184</v>
      </c>
      <c r="G186" s="2">
        <f>IF(Table1[[#This Row],[INVOICENO]]=AL185,G185,G185+1)</f>
        <v>26</v>
      </c>
      <c r="H186" s="15" t="s">
        <v>72</v>
      </c>
      <c r="I186" s="15">
        <f>IF(Table1[[#This Row],[INVOICENO]]=AL185,I185+1,1)</f>
        <v>2</v>
      </c>
      <c r="J186" t="s">
        <v>94</v>
      </c>
      <c r="K186">
        <v>54</v>
      </c>
      <c r="M186" s="5"/>
      <c r="X186" t="s">
        <v>176</v>
      </c>
      <c r="Y186" s="82">
        <v>0</v>
      </c>
      <c r="Z186">
        <v>0</v>
      </c>
      <c r="AB186">
        <v>1</v>
      </c>
      <c r="AD186" s="4"/>
      <c r="AF186" s="79">
        <f>Table1[[#This Row],[UNITPRICE]]</f>
        <v>0</v>
      </c>
      <c r="AG186" s="5" t="s">
        <v>89</v>
      </c>
      <c r="AH186" s="5"/>
      <c r="AI186" s="5"/>
      <c r="AL186" s="80" t="s">
        <v>281</v>
      </c>
      <c r="AM186" s="78">
        <v>45566</v>
      </c>
      <c r="AS186">
        <v>1</v>
      </c>
      <c r="AT186">
        <v>0</v>
      </c>
      <c r="AU186">
        <v>0</v>
      </c>
      <c r="AV186" s="77">
        <f t="shared" si="3"/>
        <v>0</v>
      </c>
      <c r="AX186" s="74">
        <f>Table1[[#This Row],[QUANTITY]]*Table1[[#This Row],[UNITPRICE]]-Table1[[#This Row],[CASHDISCOUNT]]</f>
        <v>0</v>
      </c>
      <c r="AY186" s="72"/>
      <c r="AZ186" s="3"/>
      <c r="BA186" s="3"/>
      <c r="BE186" s="3"/>
      <c r="BF186" s="80" t="s">
        <v>300</v>
      </c>
      <c r="BG186" s="7">
        <v>45566</v>
      </c>
      <c r="BI186" s="5"/>
      <c r="BJ186" s="7"/>
      <c r="BK186" s="3">
        <v>1000</v>
      </c>
      <c r="BL186" s="3"/>
      <c r="BM186" s="5"/>
      <c r="BN186" s="4"/>
      <c r="BO186" s="4"/>
      <c r="BP186" s="4"/>
      <c r="BQ186" s="4"/>
      <c r="BR186" s="16" t="s">
        <v>88</v>
      </c>
      <c r="BU186" s="4" t="s">
        <v>76</v>
      </c>
    </row>
    <row r="187" spans="1:73" x14ac:dyDescent="0.25">
      <c r="A187" s="13">
        <v>11</v>
      </c>
      <c r="B187" s="14">
        <v>999948555</v>
      </c>
      <c r="C187" s="3"/>
      <c r="D187" s="3" t="s">
        <v>71</v>
      </c>
      <c r="E187" s="3" t="s">
        <v>72</v>
      </c>
      <c r="F187" s="15">
        <v>185</v>
      </c>
      <c r="G187" s="2">
        <f>IF(Table1[[#This Row],[INVOICENO]]=AL186,G186,G186+1)</f>
        <v>26</v>
      </c>
      <c r="H187" s="15" t="s">
        <v>72</v>
      </c>
      <c r="I187" s="15">
        <f>IF(Table1[[#This Row],[INVOICENO]]=AL186,I186+1,1)</f>
        <v>3</v>
      </c>
      <c r="J187" t="s">
        <v>98</v>
      </c>
      <c r="K187">
        <v>45</v>
      </c>
      <c r="M187" s="5"/>
      <c r="X187" t="s">
        <v>180</v>
      </c>
      <c r="Y187" s="82">
        <v>0</v>
      </c>
      <c r="Z187">
        <v>0</v>
      </c>
      <c r="AB187">
        <v>1</v>
      </c>
      <c r="AD187" s="4"/>
      <c r="AF187" s="79">
        <f>Table1[[#This Row],[UNITPRICE]]</f>
        <v>0</v>
      </c>
      <c r="AG187" s="5" t="s">
        <v>89</v>
      </c>
      <c r="AH187" s="5"/>
      <c r="AI187" s="5"/>
      <c r="AL187" s="80" t="s">
        <v>281</v>
      </c>
      <c r="AM187" s="78">
        <v>45566</v>
      </c>
      <c r="AS187">
        <v>1</v>
      </c>
      <c r="AT187">
        <v>0</v>
      </c>
      <c r="AU187">
        <v>0</v>
      </c>
      <c r="AV187" s="77">
        <f t="shared" si="3"/>
        <v>0</v>
      </c>
      <c r="AX187" s="74">
        <f>Table1[[#This Row],[QUANTITY]]*Table1[[#This Row],[UNITPRICE]]-Table1[[#This Row],[CASHDISCOUNT]]</f>
        <v>0</v>
      </c>
      <c r="AY187" s="72"/>
      <c r="AZ187" s="3"/>
      <c r="BA187" s="3"/>
      <c r="BE187" s="3"/>
      <c r="BF187" s="80" t="s">
        <v>300</v>
      </c>
      <c r="BG187" s="7">
        <v>45566</v>
      </c>
      <c r="BI187" s="5"/>
      <c r="BJ187" s="7"/>
      <c r="BK187" s="3">
        <v>1000</v>
      </c>
      <c r="BL187" s="3"/>
      <c r="BM187" s="5"/>
      <c r="BN187" s="4"/>
      <c r="BO187" s="4"/>
      <c r="BP187" s="4"/>
      <c r="BQ187" s="4"/>
      <c r="BR187" s="16" t="s">
        <v>88</v>
      </c>
      <c r="BU187" s="4" t="s">
        <v>76</v>
      </c>
    </row>
    <row r="188" spans="1:73" x14ac:dyDescent="0.25">
      <c r="A188" s="13">
        <v>11</v>
      </c>
      <c r="B188" s="14">
        <v>999948555</v>
      </c>
      <c r="C188" s="3"/>
      <c r="D188" s="3" t="s">
        <v>71</v>
      </c>
      <c r="E188" s="3" t="s">
        <v>72</v>
      </c>
      <c r="F188" s="15">
        <v>186</v>
      </c>
      <c r="G188" s="2">
        <f>IF(Table1[[#This Row],[INVOICENO]]=AL187,G187,G187+1)</f>
        <v>26</v>
      </c>
      <c r="H188" s="15" t="s">
        <v>72</v>
      </c>
      <c r="I188" s="15">
        <f>IF(Table1[[#This Row],[INVOICENO]]=AL187,I187+1,1)</f>
        <v>4</v>
      </c>
      <c r="J188" t="s">
        <v>101</v>
      </c>
      <c r="K188">
        <v>6</v>
      </c>
      <c r="M188" s="5"/>
      <c r="X188" t="s">
        <v>183</v>
      </c>
      <c r="Y188" s="82">
        <v>0</v>
      </c>
      <c r="Z188">
        <v>0</v>
      </c>
      <c r="AB188">
        <v>1</v>
      </c>
      <c r="AD188" s="4"/>
      <c r="AF188" s="79">
        <f>Table1[[#This Row],[UNITPRICE]]</f>
        <v>0</v>
      </c>
      <c r="AG188" s="5" t="s">
        <v>89</v>
      </c>
      <c r="AH188" s="5"/>
      <c r="AI188" s="5"/>
      <c r="AL188" s="80" t="s">
        <v>281</v>
      </c>
      <c r="AM188" s="78">
        <v>45566</v>
      </c>
      <c r="AS188">
        <v>1</v>
      </c>
      <c r="AT188">
        <v>0</v>
      </c>
      <c r="AU188">
        <v>0</v>
      </c>
      <c r="AV188" s="77">
        <f t="shared" si="3"/>
        <v>0</v>
      </c>
      <c r="AX188" s="74">
        <f>Table1[[#This Row],[QUANTITY]]*Table1[[#This Row],[UNITPRICE]]-Table1[[#This Row],[CASHDISCOUNT]]</f>
        <v>0</v>
      </c>
      <c r="AY188" s="72"/>
      <c r="AZ188" s="3"/>
      <c r="BA188" s="3"/>
      <c r="BE188" s="3"/>
      <c r="BF188" s="80" t="s">
        <v>300</v>
      </c>
      <c r="BG188" s="7">
        <v>45566</v>
      </c>
      <c r="BI188" s="5"/>
      <c r="BJ188" s="7"/>
      <c r="BK188" s="3">
        <v>1000</v>
      </c>
      <c r="BL188" s="3"/>
      <c r="BM188" s="5"/>
      <c r="BN188" s="4"/>
      <c r="BO188" s="4"/>
      <c r="BP188" s="4"/>
      <c r="BQ188" s="4"/>
      <c r="BR188" s="16" t="s">
        <v>88</v>
      </c>
      <c r="BU188" s="4" t="s">
        <v>76</v>
      </c>
    </row>
    <row r="189" spans="1:73" x14ac:dyDescent="0.25">
      <c r="A189" s="13">
        <v>11</v>
      </c>
      <c r="B189" s="14">
        <v>999948555</v>
      </c>
      <c r="C189" s="3"/>
      <c r="D189" s="3" t="s">
        <v>71</v>
      </c>
      <c r="E189" s="3" t="s">
        <v>72</v>
      </c>
      <c r="F189" s="15">
        <v>187</v>
      </c>
      <c r="G189" s="2">
        <f>IF(Table1[[#This Row],[INVOICENO]]=AL188,G188,G188+1)</f>
        <v>26</v>
      </c>
      <c r="H189" s="15" t="s">
        <v>72</v>
      </c>
      <c r="I189" s="15">
        <f>IF(Table1[[#This Row],[INVOICENO]]=AL188,I188+1,1)</f>
        <v>5</v>
      </c>
      <c r="J189" t="s">
        <v>121</v>
      </c>
      <c r="K189">
        <v>30</v>
      </c>
      <c r="M189" s="5"/>
      <c r="X189" t="s">
        <v>203</v>
      </c>
      <c r="Y189" s="82">
        <v>0</v>
      </c>
      <c r="Z189">
        <v>0</v>
      </c>
      <c r="AB189">
        <v>1</v>
      </c>
      <c r="AD189" s="4"/>
      <c r="AF189" s="79">
        <f>Table1[[#This Row],[UNITPRICE]]</f>
        <v>0</v>
      </c>
      <c r="AG189" s="5" t="s">
        <v>89</v>
      </c>
      <c r="AH189" s="5"/>
      <c r="AI189" s="5"/>
      <c r="AL189" s="80" t="s">
        <v>281</v>
      </c>
      <c r="AM189" s="78">
        <v>45566</v>
      </c>
      <c r="AS189">
        <v>1</v>
      </c>
      <c r="AT189">
        <v>0</v>
      </c>
      <c r="AU189">
        <v>0</v>
      </c>
      <c r="AV189" s="77">
        <f t="shared" si="3"/>
        <v>0</v>
      </c>
      <c r="AX189" s="74">
        <f>Table1[[#This Row],[QUANTITY]]*Table1[[#This Row],[UNITPRICE]]-Table1[[#This Row],[CASHDISCOUNT]]</f>
        <v>0</v>
      </c>
      <c r="AY189" s="72"/>
      <c r="AZ189" s="3"/>
      <c r="BA189" s="3"/>
      <c r="BE189" s="3"/>
      <c r="BF189" s="80" t="s">
        <v>300</v>
      </c>
      <c r="BG189" s="7">
        <v>45566</v>
      </c>
      <c r="BI189" s="5"/>
      <c r="BJ189" s="7"/>
      <c r="BK189" s="3">
        <v>1000</v>
      </c>
      <c r="BL189" s="3"/>
      <c r="BM189" s="5"/>
      <c r="BN189" s="4"/>
      <c r="BO189" s="4"/>
      <c r="BP189" s="4"/>
      <c r="BQ189" s="4"/>
      <c r="BR189" s="16" t="s">
        <v>88</v>
      </c>
      <c r="BU189" s="4" t="s">
        <v>76</v>
      </c>
    </row>
    <row r="190" spans="1:73" x14ac:dyDescent="0.25">
      <c r="A190" s="13">
        <v>11</v>
      </c>
      <c r="B190" s="14">
        <v>999948555</v>
      </c>
      <c r="C190" s="3"/>
      <c r="D190" s="3" t="s">
        <v>71</v>
      </c>
      <c r="E190" s="3" t="s">
        <v>72</v>
      </c>
      <c r="F190" s="15">
        <v>188</v>
      </c>
      <c r="G190" s="2">
        <f>IF(Table1[[#This Row],[INVOICENO]]=AL189,G189,G189+1)</f>
        <v>26</v>
      </c>
      <c r="H190" s="15" t="s">
        <v>72</v>
      </c>
      <c r="I190" s="15">
        <f>IF(Table1[[#This Row],[INVOICENO]]=AL189,I189+1,1)</f>
        <v>6</v>
      </c>
      <c r="J190" t="s">
        <v>122</v>
      </c>
      <c r="K190">
        <v>30</v>
      </c>
      <c r="M190" s="5"/>
      <c r="X190" t="s">
        <v>204</v>
      </c>
      <c r="Y190" s="82">
        <v>0</v>
      </c>
      <c r="Z190">
        <v>0</v>
      </c>
      <c r="AB190">
        <v>1</v>
      </c>
      <c r="AD190" s="4"/>
      <c r="AF190" s="79">
        <f>Table1[[#This Row],[UNITPRICE]]</f>
        <v>0</v>
      </c>
      <c r="AG190" s="5" t="s">
        <v>89</v>
      </c>
      <c r="AH190" s="5"/>
      <c r="AI190" s="5"/>
      <c r="AL190" s="80" t="s">
        <v>281</v>
      </c>
      <c r="AM190" s="78">
        <v>45566</v>
      </c>
      <c r="AS190">
        <v>1</v>
      </c>
      <c r="AT190">
        <v>0</v>
      </c>
      <c r="AU190">
        <v>0</v>
      </c>
      <c r="AV190" s="77">
        <f t="shared" si="3"/>
        <v>0</v>
      </c>
      <c r="AX190" s="74">
        <f>Table1[[#This Row],[QUANTITY]]*Table1[[#This Row],[UNITPRICE]]-Table1[[#This Row],[CASHDISCOUNT]]</f>
        <v>0</v>
      </c>
      <c r="AY190" s="72"/>
      <c r="AZ190" s="3"/>
      <c r="BA190" s="3"/>
      <c r="BE190" s="3"/>
      <c r="BF190" s="80" t="s">
        <v>300</v>
      </c>
      <c r="BG190" s="7">
        <v>45566</v>
      </c>
      <c r="BI190" s="5"/>
      <c r="BJ190" s="7"/>
      <c r="BK190" s="3">
        <v>1000</v>
      </c>
      <c r="BL190" s="3"/>
      <c r="BM190" s="5"/>
      <c r="BN190" s="4"/>
      <c r="BO190" s="4"/>
      <c r="BP190" s="4"/>
      <c r="BQ190" s="4"/>
      <c r="BR190" s="16" t="s">
        <v>88</v>
      </c>
      <c r="BU190" s="4" t="s">
        <v>76</v>
      </c>
    </row>
    <row r="191" spans="1:73" x14ac:dyDescent="0.25">
      <c r="A191" s="13">
        <v>11</v>
      </c>
      <c r="B191" s="14">
        <v>999948555</v>
      </c>
      <c r="C191" s="3"/>
      <c r="D191" s="3" t="s">
        <v>71</v>
      </c>
      <c r="E191" s="3" t="s">
        <v>72</v>
      </c>
      <c r="F191" s="15">
        <v>189</v>
      </c>
      <c r="G191" s="2">
        <f>IF(Table1[[#This Row],[INVOICENO]]=AL190,G190,G190+1)</f>
        <v>26</v>
      </c>
      <c r="H191" s="15" t="s">
        <v>72</v>
      </c>
      <c r="I191" s="15">
        <f>IF(Table1[[#This Row],[INVOICENO]]=AL190,I190+1,1)</f>
        <v>7</v>
      </c>
      <c r="J191" t="s">
        <v>152</v>
      </c>
      <c r="K191">
        <v>5</v>
      </c>
      <c r="M191" s="5"/>
      <c r="X191" t="s">
        <v>235</v>
      </c>
      <c r="Y191" s="82">
        <v>60000</v>
      </c>
      <c r="Z191">
        <v>0</v>
      </c>
      <c r="AD191" s="4"/>
      <c r="AF191" s="79">
        <f>Table1[[#This Row],[UNITPRICE]]</f>
        <v>60000</v>
      </c>
      <c r="AG191" s="5" t="s">
        <v>89</v>
      </c>
      <c r="AH191" s="5"/>
      <c r="AI191" s="5"/>
      <c r="AL191" s="80" t="s">
        <v>281</v>
      </c>
      <c r="AM191" s="78">
        <v>45566</v>
      </c>
      <c r="AS191">
        <v>1</v>
      </c>
      <c r="AT191">
        <v>0</v>
      </c>
      <c r="AU191">
        <v>0</v>
      </c>
      <c r="AV191" s="77">
        <f t="shared" si="3"/>
        <v>0</v>
      </c>
      <c r="AX191" s="74">
        <f>Table1[[#This Row],[QUANTITY]]*Table1[[#This Row],[UNITPRICE]]-Table1[[#This Row],[CASHDISCOUNT]]</f>
        <v>300000</v>
      </c>
      <c r="AY191" s="72"/>
      <c r="AZ191" s="3"/>
      <c r="BA191" s="3"/>
      <c r="BE191" s="3"/>
      <c r="BF191" s="80" t="s">
        <v>333</v>
      </c>
      <c r="BG191" s="7">
        <v>45566</v>
      </c>
      <c r="BI191" s="5"/>
      <c r="BJ191" s="7"/>
      <c r="BK191" s="3">
        <v>1000</v>
      </c>
      <c r="BL191" s="3"/>
      <c r="BM191" s="5"/>
      <c r="BN191" s="4"/>
      <c r="BO191" s="4"/>
      <c r="BP191" s="4"/>
      <c r="BQ191" s="4"/>
      <c r="BR191" s="16" t="s">
        <v>88</v>
      </c>
      <c r="BU191" s="4" t="s">
        <v>76</v>
      </c>
    </row>
    <row r="192" spans="1:73" x14ac:dyDescent="0.25">
      <c r="A192" s="13">
        <v>11</v>
      </c>
      <c r="B192" s="14">
        <v>999948555</v>
      </c>
      <c r="C192" s="3"/>
      <c r="D192" s="3" t="s">
        <v>71</v>
      </c>
      <c r="E192" s="3" t="s">
        <v>72</v>
      </c>
      <c r="F192" s="15">
        <v>190</v>
      </c>
      <c r="G192" s="2">
        <f>IF(Table1[[#This Row],[INVOICENO]]=AL191,G191,G191+1)</f>
        <v>26</v>
      </c>
      <c r="H192" s="15" t="s">
        <v>72</v>
      </c>
      <c r="I192" s="15">
        <f>IF(Table1[[#This Row],[INVOICENO]]=AL191,I191+1,1)</f>
        <v>8</v>
      </c>
      <c r="J192" t="s">
        <v>123</v>
      </c>
      <c r="K192">
        <v>4</v>
      </c>
      <c r="M192" s="5"/>
      <c r="X192" t="s">
        <v>205</v>
      </c>
      <c r="Y192" s="82">
        <v>14000</v>
      </c>
      <c r="Z192">
        <v>0</v>
      </c>
      <c r="AD192" s="4"/>
      <c r="AF192" s="79">
        <f>Table1[[#This Row],[UNITPRICE]]</f>
        <v>14000</v>
      </c>
      <c r="AG192" s="5" t="s">
        <v>89</v>
      </c>
      <c r="AH192" s="5"/>
      <c r="AI192" s="5"/>
      <c r="AL192" s="80" t="s">
        <v>281</v>
      </c>
      <c r="AM192" s="78">
        <v>45566</v>
      </c>
      <c r="AS192">
        <v>1</v>
      </c>
      <c r="AT192">
        <v>0</v>
      </c>
      <c r="AU192">
        <v>0</v>
      </c>
      <c r="AV192" s="77">
        <f t="shared" si="3"/>
        <v>0</v>
      </c>
      <c r="AX192" s="74">
        <f>Table1[[#This Row],[QUANTITY]]*Table1[[#This Row],[UNITPRICE]]-Table1[[#This Row],[CASHDISCOUNT]]</f>
        <v>56000</v>
      </c>
      <c r="AY192" s="72"/>
      <c r="AZ192" s="3"/>
      <c r="BA192" s="3"/>
      <c r="BE192" s="3"/>
      <c r="BF192" s="80" t="s">
        <v>314</v>
      </c>
      <c r="BG192" s="7">
        <v>45566</v>
      </c>
      <c r="BI192" s="5"/>
      <c r="BJ192" s="7"/>
      <c r="BK192" s="3">
        <v>1000</v>
      </c>
      <c r="BL192" s="3"/>
      <c r="BM192" s="5"/>
      <c r="BN192" s="4"/>
      <c r="BO192" s="4"/>
      <c r="BP192" s="4"/>
      <c r="BQ192" s="4"/>
      <c r="BR192" s="16" t="s">
        <v>88</v>
      </c>
      <c r="BU192" s="4" t="s">
        <v>76</v>
      </c>
    </row>
    <row r="193" spans="1:73" x14ac:dyDescent="0.25">
      <c r="A193" s="13">
        <v>11</v>
      </c>
      <c r="B193" s="14">
        <v>999948555</v>
      </c>
      <c r="C193" s="3"/>
      <c r="D193" s="3" t="s">
        <v>71</v>
      </c>
      <c r="E193" s="3" t="s">
        <v>72</v>
      </c>
      <c r="F193" s="15">
        <v>191</v>
      </c>
      <c r="G193" s="2">
        <f>IF(Table1[[#This Row],[INVOICENO]]=AL192,G192,G192+1)</f>
        <v>26</v>
      </c>
      <c r="H193" s="15" t="s">
        <v>72</v>
      </c>
      <c r="I193" s="15">
        <f>IF(Table1[[#This Row],[INVOICENO]]=AL192,I192+1,1)</f>
        <v>9</v>
      </c>
      <c r="J193" t="s">
        <v>94</v>
      </c>
      <c r="K193">
        <v>80</v>
      </c>
      <c r="M193" s="5"/>
      <c r="X193" t="s">
        <v>176</v>
      </c>
      <c r="Y193" s="82">
        <v>0</v>
      </c>
      <c r="Z193">
        <v>0</v>
      </c>
      <c r="AB193">
        <v>8</v>
      </c>
      <c r="AD193" s="4"/>
      <c r="AF193" s="79">
        <f>Table1[[#This Row],[UNITPRICE]]</f>
        <v>0</v>
      </c>
      <c r="AG193" s="5" t="s">
        <v>89</v>
      </c>
      <c r="AH193" s="5"/>
      <c r="AI193" s="5"/>
      <c r="AL193" s="80" t="s">
        <v>281</v>
      </c>
      <c r="AM193" s="78">
        <v>45566</v>
      </c>
      <c r="AS193">
        <v>1</v>
      </c>
      <c r="AT193">
        <v>0</v>
      </c>
      <c r="AU193">
        <v>0</v>
      </c>
      <c r="AV193" s="77">
        <f t="shared" si="3"/>
        <v>0</v>
      </c>
      <c r="AX193" s="74">
        <f>Table1[[#This Row],[QUANTITY]]*Table1[[#This Row],[UNITPRICE]]-Table1[[#This Row],[CASHDISCOUNT]]</f>
        <v>0</v>
      </c>
      <c r="AY193" s="72"/>
      <c r="AZ193" s="3"/>
      <c r="BA193" s="3"/>
      <c r="BE193" s="3"/>
      <c r="BF193" s="80" t="s">
        <v>300</v>
      </c>
      <c r="BG193" s="7">
        <v>45566</v>
      </c>
      <c r="BI193" s="5"/>
      <c r="BJ193" s="7"/>
      <c r="BK193" s="3">
        <v>1000</v>
      </c>
      <c r="BL193" s="3"/>
      <c r="BM193" s="5"/>
      <c r="BN193" s="4"/>
      <c r="BO193" s="4"/>
      <c r="BP193" s="4"/>
      <c r="BQ193" s="4"/>
      <c r="BR193" s="16" t="s">
        <v>88</v>
      </c>
      <c r="BU193" s="4" t="s">
        <v>76</v>
      </c>
    </row>
    <row r="194" spans="1:73" x14ac:dyDescent="0.25">
      <c r="A194" s="13">
        <v>11</v>
      </c>
      <c r="B194" s="14">
        <v>999948555</v>
      </c>
      <c r="C194" s="3"/>
      <c r="D194" s="3" t="s">
        <v>71</v>
      </c>
      <c r="E194" s="3" t="s">
        <v>72</v>
      </c>
      <c r="F194" s="15">
        <v>192</v>
      </c>
      <c r="G194" s="2">
        <f>IF(Table1[[#This Row],[INVOICENO]]=AL193,G193,G193+1)</f>
        <v>26</v>
      </c>
      <c r="H194" s="15" t="s">
        <v>72</v>
      </c>
      <c r="I194" s="15">
        <f>IF(Table1[[#This Row],[INVOICENO]]=AL193,I193+1,1)</f>
        <v>10</v>
      </c>
      <c r="J194" t="s">
        <v>96</v>
      </c>
      <c r="K194">
        <v>480</v>
      </c>
      <c r="M194" s="5"/>
      <c r="X194" t="s">
        <v>206</v>
      </c>
      <c r="Y194" s="82">
        <v>0</v>
      </c>
      <c r="Z194">
        <v>0</v>
      </c>
      <c r="AB194">
        <v>8</v>
      </c>
      <c r="AD194" s="4"/>
      <c r="AF194" s="79">
        <f>Table1[[#This Row],[UNITPRICE]]</f>
        <v>0</v>
      </c>
      <c r="AG194" s="5" t="s">
        <v>89</v>
      </c>
      <c r="AH194" s="5"/>
      <c r="AI194" s="5"/>
      <c r="AL194" s="80" t="s">
        <v>281</v>
      </c>
      <c r="AM194" s="78">
        <v>45566</v>
      </c>
      <c r="AS194">
        <v>1</v>
      </c>
      <c r="AT194">
        <v>0</v>
      </c>
      <c r="AU194">
        <v>0</v>
      </c>
      <c r="AV194" s="77">
        <f t="shared" si="3"/>
        <v>0</v>
      </c>
      <c r="AX194" s="74">
        <f>Table1[[#This Row],[QUANTITY]]*Table1[[#This Row],[UNITPRICE]]-Table1[[#This Row],[CASHDISCOUNT]]</f>
        <v>0</v>
      </c>
      <c r="AY194" s="72"/>
      <c r="AZ194" s="3"/>
      <c r="BA194" s="3"/>
      <c r="BE194" s="3"/>
      <c r="BF194" s="80" t="s">
        <v>300</v>
      </c>
      <c r="BG194" s="7">
        <v>45566</v>
      </c>
      <c r="BI194" s="5"/>
      <c r="BJ194" s="7"/>
      <c r="BK194" s="3">
        <v>1000</v>
      </c>
      <c r="BL194" s="3"/>
      <c r="BM194" s="5"/>
      <c r="BN194" s="4"/>
      <c r="BO194" s="4"/>
      <c r="BP194" s="4"/>
      <c r="BQ194" s="4"/>
      <c r="BR194" s="16" t="s">
        <v>88</v>
      </c>
      <c r="BU194" s="4" t="s">
        <v>76</v>
      </c>
    </row>
    <row r="195" spans="1:73" x14ac:dyDescent="0.25">
      <c r="A195" s="13">
        <v>11</v>
      </c>
      <c r="B195" s="14">
        <v>999948555</v>
      </c>
      <c r="C195" s="3"/>
      <c r="D195" s="3" t="s">
        <v>71</v>
      </c>
      <c r="E195" s="3" t="s">
        <v>72</v>
      </c>
      <c r="F195" s="15">
        <v>193</v>
      </c>
      <c r="G195" s="2">
        <f>IF(Table1[[#This Row],[INVOICENO]]=AL194,G194,G194+1)</f>
        <v>26</v>
      </c>
      <c r="H195" s="15" t="s">
        <v>72</v>
      </c>
      <c r="I195" s="15">
        <f>IF(Table1[[#This Row],[INVOICENO]]=AL194,I194+1,1)</f>
        <v>11</v>
      </c>
      <c r="J195" t="s">
        <v>153</v>
      </c>
      <c r="K195">
        <v>6</v>
      </c>
      <c r="M195" s="5"/>
      <c r="X195" t="s">
        <v>236</v>
      </c>
      <c r="Y195" s="82">
        <v>40000</v>
      </c>
      <c r="Z195">
        <v>0</v>
      </c>
      <c r="AD195" s="4"/>
      <c r="AF195" s="79">
        <f>Table1[[#This Row],[UNITPRICE]]</f>
        <v>40000</v>
      </c>
      <c r="AG195" s="5" t="s">
        <v>89</v>
      </c>
      <c r="AH195" s="5"/>
      <c r="AI195" s="5"/>
      <c r="AL195" s="80" t="s">
        <v>281</v>
      </c>
      <c r="AM195" s="78">
        <v>45566</v>
      </c>
      <c r="AS195">
        <v>1</v>
      </c>
      <c r="AT195">
        <v>0</v>
      </c>
      <c r="AU195">
        <v>0</v>
      </c>
      <c r="AV195" s="77">
        <f t="shared" si="3"/>
        <v>0</v>
      </c>
      <c r="AX195" s="74">
        <f>Table1[[#This Row],[QUANTITY]]*Table1[[#This Row],[UNITPRICE]]-Table1[[#This Row],[CASHDISCOUNT]]</f>
        <v>240000</v>
      </c>
      <c r="AY195" s="72"/>
      <c r="AZ195" s="3"/>
      <c r="BA195" s="3"/>
      <c r="BE195" s="3"/>
      <c r="BF195" s="80" t="s">
        <v>334</v>
      </c>
      <c r="BG195" s="7">
        <v>45566</v>
      </c>
      <c r="BI195" s="5"/>
      <c r="BJ195" s="7"/>
      <c r="BK195" s="3">
        <v>1000</v>
      </c>
      <c r="BL195" s="3"/>
      <c r="BM195" s="5"/>
      <c r="BN195" s="4"/>
      <c r="BO195" s="4"/>
      <c r="BP195" s="4"/>
      <c r="BQ195" s="4"/>
      <c r="BR195" s="16" t="s">
        <v>88</v>
      </c>
      <c r="BU195" s="4" t="s">
        <v>76</v>
      </c>
    </row>
    <row r="196" spans="1:73" x14ac:dyDescent="0.25">
      <c r="A196" s="13">
        <v>11</v>
      </c>
      <c r="B196" s="14">
        <v>999948555</v>
      </c>
      <c r="C196" s="3"/>
      <c r="D196" s="3" t="s">
        <v>71</v>
      </c>
      <c r="E196" s="3" t="s">
        <v>72</v>
      </c>
      <c r="F196" s="15">
        <v>194</v>
      </c>
      <c r="G196" s="2">
        <f>IF(Table1[[#This Row],[INVOICENO]]=AL195,G195,G195+1)</f>
        <v>26</v>
      </c>
      <c r="H196" s="15" t="s">
        <v>72</v>
      </c>
      <c r="I196" s="15">
        <f>IF(Table1[[#This Row],[INVOICENO]]=AL195,I195+1,1)</f>
        <v>12</v>
      </c>
      <c r="J196" t="s">
        <v>94</v>
      </c>
      <c r="K196">
        <v>108</v>
      </c>
      <c r="M196" s="5"/>
      <c r="X196" t="s">
        <v>176</v>
      </c>
      <c r="Y196" s="82">
        <v>0</v>
      </c>
      <c r="Z196">
        <v>0</v>
      </c>
      <c r="AB196">
        <v>11</v>
      </c>
      <c r="AD196" s="4"/>
      <c r="AF196" s="79">
        <f>Table1[[#This Row],[UNITPRICE]]</f>
        <v>0</v>
      </c>
      <c r="AG196" s="5" t="s">
        <v>89</v>
      </c>
      <c r="AH196" s="5"/>
      <c r="AI196" s="5"/>
      <c r="AL196" s="80" t="s">
        <v>281</v>
      </c>
      <c r="AM196" s="78">
        <v>45566</v>
      </c>
      <c r="AS196">
        <v>1</v>
      </c>
      <c r="AT196">
        <v>0</v>
      </c>
      <c r="AU196">
        <v>0</v>
      </c>
      <c r="AV196" s="77">
        <f t="shared" ref="AV196:AV259" si="4">AO196+AU196</f>
        <v>0</v>
      </c>
      <c r="AX196" s="74">
        <f>Table1[[#This Row],[QUANTITY]]*Table1[[#This Row],[UNITPRICE]]-Table1[[#This Row],[CASHDISCOUNT]]</f>
        <v>0</v>
      </c>
      <c r="AY196" s="72"/>
      <c r="AZ196" s="3"/>
      <c r="BA196" s="3"/>
      <c r="BE196" s="3"/>
      <c r="BF196" s="80" t="s">
        <v>300</v>
      </c>
      <c r="BG196" s="7">
        <v>45566</v>
      </c>
      <c r="BI196" s="5"/>
      <c r="BJ196" s="7"/>
      <c r="BK196" s="3">
        <v>1000</v>
      </c>
      <c r="BL196" s="3"/>
      <c r="BM196" s="5"/>
      <c r="BN196" s="4"/>
      <c r="BO196" s="4"/>
      <c r="BP196" s="4"/>
      <c r="BQ196" s="4"/>
      <c r="BR196" s="16" t="s">
        <v>88</v>
      </c>
      <c r="BU196" s="4" t="s">
        <v>76</v>
      </c>
    </row>
    <row r="197" spans="1:73" x14ac:dyDescent="0.25">
      <c r="A197" s="13">
        <v>11</v>
      </c>
      <c r="B197" s="14">
        <v>999948555</v>
      </c>
      <c r="C197" s="3"/>
      <c r="D197" s="3" t="s">
        <v>71</v>
      </c>
      <c r="E197" s="3" t="s">
        <v>72</v>
      </c>
      <c r="F197" s="15">
        <v>195</v>
      </c>
      <c r="G197" s="2">
        <f>IF(Table1[[#This Row],[INVOICENO]]=AL196,G196,G196+1)</f>
        <v>26</v>
      </c>
      <c r="H197" s="15" t="s">
        <v>72</v>
      </c>
      <c r="I197" s="15">
        <f>IF(Table1[[#This Row],[INVOICENO]]=AL196,I196+1,1)</f>
        <v>13</v>
      </c>
      <c r="J197" t="s">
        <v>95</v>
      </c>
      <c r="K197">
        <v>900</v>
      </c>
      <c r="M197" s="5"/>
      <c r="X197" t="s">
        <v>177</v>
      </c>
      <c r="Y197" s="82">
        <v>0</v>
      </c>
      <c r="Z197">
        <v>0</v>
      </c>
      <c r="AB197">
        <v>11</v>
      </c>
      <c r="AD197" s="4"/>
      <c r="AF197" s="79">
        <f>Table1[[#This Row],[UNITPRICE]]</f>
        <v>0</v>
      </c>
      <c r="AG197" s="5" t="s">
        <v>89</v>
      </c>
      <c r="AH197" s="5"/>
      <c r="AI197" s="5"/>
      <c r="AL197" s="80" t="s">
        <v>281</v>
      </c>
      <c r="AM197" s="78">
        <v>45566</v>
      </c>
      <c r="AS197">
        <v>1</v>
      </c>
      <c r="AT197">
        <v>0</v>
      </c>
      <c r="AU197">
        <v>0</v>
      </c>
      <c r="AV197" s="77">
        <f t="shared" si="4"/>
        <v>0</v>
      </c>
      <c r="AX197" s="74">
        <f>Table1[[#This Row],[QUANTITY]]*Table1[[#This Row],[UNITPRICE]]-Table1[[#This Row],[CASHDISCOUNT]]</f>
        <v>0</v>
      </c>
      <c r="AY197" s="72"/>
      <c r="AZ197" s="3"/>
      <c r="BA197" s="3"/>
      <c r="BE197" s="3"/>
      <c r="BF197" s="80" t="s">
        <v>300</v>
      </c>
      <c r="BG197" s="7">
        <v>45566</v>
      </c>
      <c r="BI197" s="5"/>
      <c r="BJ197" s="7"/>
      <c r="BK197" s="3">
        <v>1000</v>
      </c>
      <c r="BL197" s="3"/>
      <c r="BM197" s="5"/>
      <c r="BN197" s="4"/>
      <c r="BO197" s="4"/>
      <c r="BP197" s="4"/>
      <c r="BQ197" s="4"/>
      <c r="BR197" s="16" t="s">
        <v>88</v>
      </c>
      <c r="BU197" s="4" t="s">
        <v>76</v>
      </c>
    </row>
    <row r="198" spans="1:73" x14ac:dyDescent="0.25">
      <c r="A198" s="13">
        <v>11</v>
      </c>
      <c r="B198" s="14">
        <v>999948555</v>
      </c>
      <c r="C198" s="3"/>
      <c r="D198" s="3" t="s">
        <v>71</v>
      </c>
      <c r="E198" s="3" t="s">
        <v>72</v>
      </c>
      <c r="F198" s="15">
        <v>196</v>
      </c>
      <c r="G198" s="2">
        <f>IF(Table1[[#This Row],[INVOICENO]]=AL197,G197,G197+1)</f>
        <v>26</v>
      </c>
      <c r="H198" s="15" t="s">
        <v>72</v>
      </c>
      <c r="I198" s="15">
        <f>IF(Table1[[#This Row],[INVOICENO]]=AL197,I197+1,1)</f>
        <v>14</v>
      </c>
      <c r="J198" t="s">
        <v>96</v>
      </c>
      <c r="K198">
        <v>720</v>
      </c>
      <c r="M198" s="5"/>
      <c r="X198" t="s">
        <v>178</v>
      </c>
      <c r="Y198" s="82">
        <v>0</v>
      </c>
      <c r="Z198">
        <v>0</v>
      </c>
      <c r="AB198">
        <v>11</v>
      </c>
      <c r="AD198" s="4"/>
      <c r="AF198" s="79">
        <f>Table1[[#This Row],[UNITPRICE]]</f>
        <v>0</v>
      </c>
      <c r="AG198" s="5" t="s">
        <v>89</v>
      </c>
      <c r="AH198" s="5"/>
      <c r="AI198" s="5"/>
      <c r="AL198" s="80" t="s">
        <v>281</v>
      </c>
      <c r="AM198" s="78">
        <v>45566</v>
      </c>
      <c r="AS198">
        <v>1</v>
      </c>
      <c r="AT198">
        <v>0</v>
      </c>
      <c r="AU198">
        <v>0</v>
      </c>
      <c r="AV198" s="77">
        <f t="shared" si="4"/>
        <v>0</v>
      </c>
      <c r="AX198" s="74">
        <f>Table1[[#This Row],[QUANTITY]]*Table1[[#This Row],[UNITPRICE]]-Table1[[#This Row],[CASHDISCOUNT]]</f>
        <v>0</v>
      </c>
      <c r="AY198" s="72"/>
      <c r="AZ198" s="3"/>
      <c r="BA198" s="3"/>
      <c r="BE198" s="3"/>
      <c r="BF198" s="80" t="s">
        <v>300</v>
      </c>
      <c r="BG198" s="7">
        <v>45566</v>
      </c>
      <c r="BI198" s="5"/>
      <c r="BJ198" s="7"/>
      <c r="BK198" s="3">
        <v>1000</v>
      </c>
      <c r="BL198" s="3"/>
      <c r="BM198" s="5"/>
      <c r="BN198" s="4"/>
      <c r="BO198" s="4"/>
      <c r="BP198" s="4"/>
      <c r="BQ198" s="4"/>
      <c r="BR198" s="16" t="s">
        <v>88</v>
      </c>
      <c r="BU198" s="4" t="s">
        <v>76</v>
      </c>
    </row>
    <row r="199" spans="1:73" x14ac:dyDescent="0.25">
      <c r="A199" s="13">
        <v>11</v>
      </c>
      <c r="B199" s="14">
        <v>999948555</v>
      </c>
      <c r="C199" s="3"/>
      <c r="D199" s="3" t="s">
        <v>71</v>
      </c>
      <c r="E199" s="3" t="s">
        <v>72</v>
      </c>
      <c r="F199" s="15">
        <v>197</v>
      </c>
      <c r="G199" s="2">
        <f>IF(Table1[[#This Row],[INVOICENO]]=AL198,G198,G198+1)</f>
        <v>26</v>
      </c>
      <c r="H199" s="15" t="s">
        <v>72</v>
      </c>
      <c r="I199" s="15">
        <f>IF(Table1[[#This Row],[INVOICENO]]=AL198,I198+1,1)</f>
        <v>15</v>
      </c>
      <c r="J199" t="s">
        <v>114</v>
      </c>
      <c r="K199">
        <v>180</v>
      </c>
      <c r="M199" s="5"/>
      <c r="X199" t="s">
        <v>196</v>
      </c>
      <c r="Y199" s="82">
        <v>0</v>
      </c>
      <c r="Z199">
        <v>0</v>
      </c>
      <c r="AB199">
        <v>11</v>
      </c>
      <c r="AD199" s="4"/>
      <c r="AF199" s="79">
        <f>Table1[[#This Row],[UNITPRICE]]</f>
        <v>0</v>
      </c>
      <c r="AG199" s="5" t="s">
        <v>89</v>
      </c>
      <c r="AH199" s="5"/>
      <c r="AI199" s="5"/>
      <c r="AL199" s="80" t="s">
        <v>281</v>
      </c>
      <c r="AM199" s="78">
        <v>45566</v>
      </c>
      <c r="AS199">
        <v>1</v>
      </c>
      <c r="AT199">
        <v>0</v>
      </c>
      <c r="AU199">
        <v>0</v>
      </c>
      <c r="AV199" s="77">
        <f t="shared" si="4"/>
        <v>0</v>
      </c>
      <c r="AX199" s="74">
        <f>Table1[[#This Row],[QUANTITY]]*Table1[[#This Row],[UNITPRICE]]-Table1[[#This Row],[CASHDISCOUNT]]</f>
        <v>0</v>
      </c>
      <c r="AY199" s="72"/>
      <c r="AZ199" s="3"/>
      <c r="BA199" s="3"/>
      <c r="BE199" s="3"/>
      <c r="BF199" s="80" t="s">
        <v>300</v>
      </c>
      <c r="BG199" s="7">
        <v>45566</v>
      </c>
      <c r="BI199" s="5"/>
      <c r="BJ199" s="7"/>
      <c r="BK199" s="3">
        <v>1000</v>
      </c>
      <c r="BL199" s="3"/>
      <c r="BM199" s="5"/>
      <c r="BN199" s="4"/>
      <c r="BO199" s="4"/>
      <c r="BP199" s="4"/>
      <c r="BQ199" s="4"/>
      <c r="BR199" s="16" t="s">
        <v>88</v>
      </c>
      <c r="BU199" s="4" t="s">
        <v>76</v>
      </c>
    </row>
    <row r="200" spans="1:73" x14ac:dyDescent="0.25">
      <c r="A200" s="13">
        <v>11</v>
      </c>
      <c r="B200" s="14">
        <v>999948555</v>
      </c>
      <c r="C200" s="3"/>
      <c r="D200" s="3" t="s">
        <v>71</v>
      </c>
      <c r="E200" s="3" t="s">
        <v>72</v>
      </c>
      <c r="F200" s="15">
        <v>198</v>
      </c>
      <c r="G200" s="2">
        <f>IF(Table1[[#This Row],[INVOICENO]]=AL199,G199,G199+1)</f>
        <v>26</v>
      </c>
      <c r="H200" s="15" t="s">
        <v>72</v>
      </c>
      <c r="I200" s="15">
        <f>IF(Table1[[#This Row],[INVOICENO]]=AL199,I199+1,1)</f>
        <v>16</v>
      </c>
      <c r="J200" t="s">
        <v>154</v>
      </c>
      <c r="K200">
        <v>8</v>
      </c>
      <c r="M200" s="5"/>
      <c r="X200" t="s">
        <v>237</v>
      </c>
      <c r="Y200" s="82">
        <v>24000</v>
      </c>
      <c r="Z200">
        <v>0</v>
      </c>
      <c r="AD200" s="4"/>
      <c r="AF200" s="79">
        <f>Table1[[#This Row],[UNITPRICE]]</f>
        <v>24000</v>
      </c>
      <c r="AG200" s="5" t="s">
        <v>89</v>
      </c>
      <c r="AH200" s="5"/>
      <c r="AI200" s="5"/>
      <c r="AL200" s="80" t="s">
        <v>281</v>
      </c>
      <c r="AM200" s="78">
        <v>45566</v>
      </c>
      <c r="AS200">
        <v>1</v>
      </c>
      <c r="AT200">
        <v>0</v>
      </c>
      <c r="AU200">
        <v>0</v>
      </c>
      <c r="AV200" s="77">
        <f t="shared" si="4"/>
        <v>0</v>
      </c>
      <c r="AX200" s="74">
        <f>Table1[[#This Row],[QUANTITY]]*Table1[[#This Row],[UNITPRICE]]-Table1[[#This Row],[CASHDISCOUNT]]</f>
        <v>192000</v>
      </c>
      <c r="AY200" s="72"/>
      <c r="AZ200" s="3"/>
      <c r="BA200" s="3"/>
      <c r="BE200" s="3"/>
      <c r="BF200" s="80" t="s">
        <v>335</v>
      </c>
      <c r="BG200" s="7">
        <v>45566</v>
      </c>
      <c r="BI200" s="5"/>
      <c r="BJ200" s="7"/>
      <c r="BK200" s="3">
        <v>1000</v>
      </c>
      <c r="BL200" s="3"/>
      <c r="BM200" s="5"/>
      <c r="BN200" s="4"/>
      <c r="BO200" s="4"/>
      <c r="BP200" s="4"/>
      <c r="BQ200" s="4"/>
      <c r="BR200" s="16" t="s">
        <v>88</v>
      </c>
      <c r="BU200" s="4" t="s">
        <v>76</v>
      </c>
    </row>
    <row r="201" spans="1:73" x14ac:dyDescent="0.25">
      <c r="A201" s="13">
        <v>11</v>
      </c>
      <c r="B201" s="14">
        <v>999948555</v>
      </c>
      <c r="C201" s="3"/>
      <c r="D201" s="3" t="s">
        <v>71</v>
      </c>
      <c r="E201" s="3" t="s">
        <v>72</v>
      </c>
      <c r="F201" s="15">
        <v>199</v>
      </c>
      <c r="G201" s="2">
        <f>IF(Table1[[#This Row],[INVOICENO]]=AL200,G200,G200+1)</f>
        <v>26</v>
      </c>
      <c r="H201" s="15" t="s">
        <v>72</v>
      </c>
      <c r="I201" s="15">
        <f>IF(Table1[[#This Row],[INVOICENO]]=AL200,I200+1,1)</f>
        <v>17</v>
      </c>
      <c r="J201" t="s">
        <v>96</v>
      </c>
      <c r="K201">
        <v>960</v>
      </c>
      <c r="M201" s="5"/>
      <c r="X201" t="s">
        <v>178</v>
      </c>
      <c r="Y201" s="82">
        <v>0</v>
      </c>
      <c r="Z201">
        <v>0</v>
      </c>
      <c r="AB201">
        <v>16</v>
      </c>
      <c r="AD201" s="4"/>
      <c r="AF201" s="79">
        <f>Table1[[#This Row],[UNITPRICE]]</f>
        <v>0</v>
      </c>
      <c r="AG201" s="5" t="s">
        <v>89</v>
      </c>
      <c r="AH201" s="5"/>
      <c r="AI201" s="5"/>
      <c r="AL201" s="80" t="s">
        <v>281</v>
      </c>
      <c r="AM201" s="78">
        <v>45566</v>
      </c>
      <c r="AS201">
        <v>1</v>
      </c>
      <c r="AT201">
        <v>0</v>
      </c>
      <c r="AU201">
        <v>0</v>
      </c>
      <c r="AV201" s="77">
        <f t="shared" si="4"/>
        <v>0</v>
      </c>
      <c r="AX201" s="74">
        <f>Table1[[#This Row],[QUANTITY]]*Table1[[#This Row],[UNITPRICE]]-Table1[[#This Row],[CASHDISCOUNT]]</f>
        <v>0</v>
      </c>
      <c r="AY201" s="72"/>
      <c r="AZ201" s="3"/>
      <c r="BA201" s="3"/>
      <c r="BE201" s="3"/>
      <c r="BF201" s="80" t="s">
        <v>300</v>
      </c>
      <c r="BG201" s="7">
        <v>45566</v>
      </c>
      <c r="BI201" s="5"/>
      <c r="BJ201" s="7"/>
      <c r="BK201" s="3">
        <v>1000</v>
      </c>
      <c r="BL201" s="3"/>
      <c r="BM201" s="5"/>
      <c r="BN201" s="4"/>
      <c r="BO201" s="4"/>
      <c r="BP201" s="4"/>
      <c r="BQ201" s="4"/>
      <c r="BR201" s="16" t="s">
        <v>88</v>
      </c>
      <c r="BU201" s="4" t="s">
        <v>76</v>
      </c>
    </row>
    <row r="202" spans="1:73" x14ac:dyDescent="0.25">
      <c r="A202" s="13">
        <v>11</v>
      </c>
      <c r="B202" s="14">
        <v>999948555</v>
      </c>
      <c r="C202" s="3"/>
      <c r="D202" s="3" t="s">
        <v>71</v>
      </c>
      <c r="E202" s="3" t="s">
        <v>72</v>
      </c>
      <c r="F202" s="15">
        <v>200</v>
      </c>
      <c r="G202" s="2">
        <f>IF(Table1[[#This Row],[INVOICENO]]=AL201,G201,G201+1)</f>
        <v>26</v>
      </c>
      <c r="H202" s="15" t="s">
        <v>72</v>
      </c>
      <c r="I202" s="15">
        <f>IF(Table1[[#This Row],[INVOICENO]]=AL201,I201+1,1)</f>
        <v>18</v>
      </c>
      <c r="J202" t="s">
        <v>98</v>
      </c>
      <c r="K202">
        <v>160</v>
      </c>
      <c r="M202" s="5"/>
      <c r="X202" t="s">
        <v>180</v>
      </c>
      <c r="Y202" s="82">
        <v>0</v>
      </c>
      <c r="Z202">
        <v>0</v>
      </c>
      <c r="AB202">
        <v>16</v>
      </c>
      <c r="AD202" s="4"/>
      <c r="AF202" s="79">
        <f>Table1[[#This Row],[UNITPRICE]]</f>
        <v>0</v>
      </c>
      <c r="AG202" s="5" t="s">
        <v>89</v>
      </c>
      <c r="AH202" s="5"/>
      <c r="AI202" s="5"/>
      <c r="AL202" s="80" t="s">
        <v>281</v>
      </c>
      <c r="AM202" s="78">
        <v>45566</v>
      </c>
      <c r="AS202">
        <v>1</v>
      </c>
      <c r="AT202">
        <v>0</v>
      </c>
      <c r="AU202">
        <v>0</v>
      </c>
      <c r="AV202" s="77">
        <f t="shared" si="4"/>
        <v>0</v>
      </c>
      <c r="AX202" s="74">
        <f>Table1[[#This Row],[QUANTITY]]*Table1[[#This Row],[UNITPRICE]]-Table1[[#This Row],[CASHDISCOUNT]]</f>
        <v>0</v>
      </c>
      <c r="AY202" s="72"/>
      <c r="AZ202" s="3"/>
      <c r="BA202" s="3"/>
      <c r="BE202" s="3"/>
      <c r="BF202" s="80" t="s">
        <v>300</v>
      </c>
      <c r="BG202" s="7">
        <v>45566</v>
      </c>
      <c r="BI202" s="5"/>
      <c r="BJ202" s="7"/>
      <c r="BK202" s="3">
        <v>1000</v>
      </c>
      <c r="BL202" s="3"/>
      <c r="BM202" s="5"/>
      <c r="BN202" s="4"/>
      <c r="BO202" s="4"/>
      <c r="BP202" s="4"/>
      <c r="BQ202" s="4"/>
      <c r="BR202" s="16" t="s">
        <v>88</v>
      </c>
      <c r="BU202" s="4" t="s">
        <v>76</v>
      </c>
    </row>
    <row r="203" spans="1:73" x14ac:dyDescent="0.25">
      <c r="A203" s="13">
        <v>11</v>
      </c>
      <c r="B203" s="14">
        <v>999948555</v>
      </c>
      <c r="C203" s="3"/>
      <c r="D203" s="3" t="s">
        <v>71</v>
      </c>
      <c r="E203" s="3" t="s">
        <v>72</v>
      </c>
      <c r="F203" s="15">
        <v>201</v>
      </c>
      <c r="G203" s="2">
        <f>IF(Table1[[#This Row],[INVOICENO]]=AL202,G202,G202+1)</f>
        <v>26</v>
      </c>
      <c r="H203" s="15" t="s">
        <v>72</v>
      </c>
      <c r="I203" s="15">
        <f>IF(Table1[[#This Row],[INVOICENO]]=AL202,I202+1,1)</f>
        <v>19</v>
      </c>
      <c r="J203" t="s">
        <v>155</v>
      </c>
      <c r="K203">
        <v>160</v>
      </c>
      <c r="M203" s="5"/>
      <c r="X203" t="s">
        <v>238</v>
      </c>
      <c r="Y203" s="82">
        <v>0</v>
      </c>
      <c r="Z203">
        <v>0</v>
      </c>
      <c r="AB203">
        <v>16</v>
      </c>
      <c r="AD203" s="4"/>
      <c r="AF203" s="79">
        <f>Table1[[#This Row],[UNITPRICE]]</f>
        <v>0</v>
      </c>
      <c r="AG203" s="5" t="s">
        <v>89</v>
      </c>
      <c r="AH203" s="5"/>
      <c r="AI203" s="5"/>
      <c r="AL203" s="80" t="s">
        <v>281</v>
      </c>
      <c r="AM203" s="78">
        <v>45566</v>
      </c>
      <c r="AS203">
        <v>1</v>
      </c>
      <c r="AT203">
        <v>0</v>
      </c>
      <c r="AU203">
        <v>0</v>
      </c>
      <c r="AV203" s="77">
        <f t="shared" si="4"/>
        <v>0</v>
      </c>
      <c r="AX203" s="74">
        <f>Table1[[#This Row],[QUANTITY]]*Table1[[#This Row],[UNITPRICE]]-Table1[[#This Row],[CASHDISCOUNT]]</f>
        <v>0</v>
      </c>
      <c r="AY203" s="72"/>
      <c r="AZ203" s="3"/>
      <c r="BA203" s="3"/>
      <c r="BE203" s="3"/>
      <c r="BF203" s="80" t="s">
        <v>300</v>
      </c>
      <c r="BG203" s="7">
        <v>45566</v>
      </c>
      <c r="BI203" s="5"/>
      <c r="BJ203" s="7"/>
      <c r="BK203" s="3">
        <v>1000</v>
      </c>
      <c r="BL203" s="3"/>
      <c r="BM203" s="5"/>
      <c r="BN203" s="4"/>
      <c r="BO203" s="4"/>
      <c r="BP203" s="4"/>
      <c r="BQ203" s="4"/>
      <c r="BR203" s="16" t="s">
        <v>88</v>
      </c>
      <c r="BU203" s="4" t="s">
        <v>76</v>
      </c>
    </row>
    <row r="204" spans="1:73" x14ac:dyDescent="0.25">
      <c r="A204" s="13">
        <v>11</v>
      </c>
      <c r="B204" s="14">
        <v>999948555</v>
      </c>
      <c r="C204" s="3"/>
      <c r="D204" s="3" t="s">
        <v>71</v>
      </c>
      <c r="E204" s="3" t="s">
        <v>72</v>
      </c>
      <c r="F204" s="15">
        <v>202</v>
      </c>
      <c r="G204" s="2">
        <f>IF(Table1[[#This Row],[INVOICENO]]=AL203,G203,G203+1)</f>
        <v>26</v>
      </c>
      <c r="H204" s="15" t="s">
        <v>72</v>
      </c>
      <c r="I204" s="15">
        <f>IF(Table1[[#This Row],[INVOICENO]]=AL203,I203+1,1)</f>
        <v>20</v>
      </c>
      <c r="J204" t="s">
        <v>152</v>
      </c>
      <c r="K204">
        <v>3</v>
      </c>
      <c r="M204" s="5"/>
      <c r="X204" t="s">
        <v>235</v>
      </c>
      <c r="Y204" s="82">
        <v>60000</v>
      </c>
      <c r="Z204">
        <v>0</v>
      </c>
      <c r="AD204" s="4"/>
      <c r="AF204" s="79">
        <f>Table1[[#This Row],[UNITPRICE]]</f>
        <v>60000</v>
      </c>
      <c r="AG204" s="5" t="s">
        <v>89</v>
      </c>
      <c r="AH204" s="5"/>
      <c r="AI204" s="5"/>
      <c r="AL204" s="80" t="s">
        <v>281</v>
      </c>
      <c r="AM204" s="78">
        <v>45566</v>
      </c>
      <c r="AS204">
        <v>1</v>
      </c>
      <c r="AT204">
        <v>0</v>
      </c>
      <c r="AU204">
        <v>0</v>
      </c>
      <c r="AV204" s="77">
        <f t="shared" si="4"/>
        <v>0</v>
      </c>
      <c r="AX204" s="74">
        <f>Table1[[#This Row],[QUANTITY]]*Table1[[#This Row],[UNITPRICE]]-Table1[[#This Row],[CASHDISCOUNT]]</f>
        <v>180000</v>
      </c>
      <c r="AY204" s="72"/>
      <c r="AZ204" s="3"/>
      <c r="BA204" s="3"/>
      <c r="BE204" s="3"/>
      <c r="BF204" s="80" t="s">
        <v>333</v>
      </c>
      <c r="BG204" s="7">
        <v>45566</v>
      </c>
      <c r="BI204" s="5"/>
      <c r="BJ204" s="7"/>
      <c r="BK204" s="3">
        <v>1000</v>
      </c>
      <c r="BL204" s="3"/>
      <c r="BM204" s="5"/>
      <c r="BN204" s="4"/>
      <c r="BO204" s="4"/>
      <c r="BP204" s="4"/>
      <c r="BQ204" s="4"/>
      <c r="BR204" s="16" t="s">
        <v>88</v>
      </c>
      <c r="BU204" s="4" t="s">
        <v>76</v>
      </c>
    </row>
    <row r="205" spans="1:73" x14ac:dyDescent="0.25">
      <c r="A205" s="13">
        <v>11</v>
      </c>
      <c r="B205" s="14">
        <v>999948555</v>
      </c>
      <c r="C205" s="3"/>
      <c r="D205" s="3" t="s">
        <v>71</v>
      </c>
      <c r="E205" s="3" t="s">
        <v>72</v>
      </c>
      <c r="F205" s="15">
        <v>203</v>
      </c>
      <c r="G205" s="2">
        <f>IF(Table1[[#This Row],[INVOICENO]]=AL204,G204,G204+1)</f>
        <v>26</v>
      </c>
      <c r="H205" s="15" t="s">
        <v>72</v>
      </c>
      <c r="I205" s="15">
        <f>IF(Table1[[#This Row],[INVOICENO]]=AL204,I204+1,1)</f>
        <v>21</v>
      </c>
      <c r="J205" t="s">
        <v>118</v>
      </c>
      <c r="K205">
        <v>9</v>
      </c>
      <c r="M205" s="5"/>
      <c r="X205" t="s">
        <v>200</v>
      </c>
      <c r="Y205" s="82">
        <v>19000</v>
      </c>
      <c r="Z205">
        <v>0</v>
      </c>
      <c r="AD205" s="4"/>
      <c r="AF205" s="79">
        <f>Table1[[#This Row],[UNITPRICE]]</f>
        <v>19000</v>
      </c>
      <c r="AG205" s="5" t="s">
        <v>89</v>
      </c>
      <c r="AH205" s="5"/>
      <c r="AI205" s="5"/>
      <c r="AL205" s="80" t="s">
        <v>281</v>
      </c>
      <c r="AM205" s="78">
        <v>45566</v>
      </c>
      <c r="AS205">
        <v>1</v>
      </c>
      <c r="AT205">
        <v>0</v>
      </c>
      <c r="AU205">
        <v>0</v>
      </c>
      <c r="AV205" s="77">
        <f t="shared" si="4"/>
        <v>0</v>
      </c>
      <c r="AX205" s="74">
        <f>Table1[[#This Row],[QUANTITY]]*Table1[[#This Row],[UNITPRICE]]-Table1[[#This Row],[CASHDISCOUNT]]</f>
        <v>171000</v>
      </c>
      <c r="AY205" s="72"/>
      <c r="AZ205" s="3"/>
      <c r="BA205" s="3"/>
      <c r="BE205" s="3"/>
      <c r="BF205" s="80" t="s">
        <v>312</v>
      </c>
      <c r="BG205" s="7">
        <v>45566</v>
      </c>
      <c r="BI205" s="5"/>
      <c r="BJ205" s="7"/>
      <c r="BK205" s="3">
        <v>1000</v>
      </c>
      <c r="BL205" s="3"/>
      <c r="BM205" s="5"/>
      <c r="BN205" s="4"/>
      <c r="BO205" s="4"/>
      <c r="BP205" s="4"/>
      <c r="BQ205" s="4"/>
      <c r="BR205" s="16" t="s">
        <v>88</v>
      </c>
      <c r="BU205" s="4" t="s">
        <v>76</v>
      </c>
    </row>
    <row r="206" spans="1:73" x14ac:dyDescent="0.25">
      <c r="A206" s="13">
        <v>11</v>
      </c>
      <c r="B206" s="14">
        <v>999948555</v>
      </c>
      <c r="C206" s="3"/>
      <c r="D206" s="3" t="s">
        <v>71</v>
      </c>
      <c r="E206" s="3" t="s">
        <v>72</v>
      </c>
      <c r="F206" s="15">
        <v>204</v>
      </c>
      <c r="G206" s="2">
        <f>IF(Table1[[#This Row],[INVOICENO]]=AL205,G205,G205+1)</f>
        <v>26</v>
      </c>
      <c r="H206" s="15" t="s">
        <v>72</v>
      </c>
      <c r="I206" s="15">
        <f>IF(Table1[[#This Row],[INVOICENO]]=AL205,I205+1,1)</f>
        <v>22</v>
      </c>
      <c r="J206" t="s">
        <v>94</v>
      </c>
      <c r="K206">
        <v>90</v>
      </c>
      <c r="M206" s="5"/>
      <c r="X206" t="s">
        <v>176</v>
      </c>
      <c r="Y206" s="82">
        <v>0</v>
      </c>
      <c r="Z206">
        <v>0</v>
      </c>
      <c r="AB206">
        <v>21</v>
      </c>
      <c r="AD206" s="4"/>
      <c r="AF206" s="79">
        <f>Table1[[#This Row],[UNITPRICE]]</f>
        <v>0</v>
      </c>
      <c r="AG206" s="5" t="s">
        <v>89</v>
      </c>
      <c r="AH206" s="5"/>
      <c r="AI206" s="5"/>
      <c r="AL206" s="80" t="s">
        <v>281</v>
      </c>
      <c r="AM206" s="78">
        <v>45566</v>
      </c>
      <c r="AS206">
        <v>1</v>
      </c>
      <c r="AT206">
        <v>0</v>
      </c>
      <c r="AU206">
        <v>0</v>
      </c>
      <c r="AV206" s="77">
        <f t="shared" si="4"/>
        <v>0</v>
      </c>
      <c r="AX206" s="74">
        <f>Table1[[#This Row],[QUANTITY]]*Table1[[#This Row],[UNITPRICE]]-Table1[[#This Row],[CASHDISCOUNT]]</f>
        <v>0</v>
      </c>
      <c r="AY206" s="72"/>
      <c r="AZ206" s="3"/>
      <c r="BA206" s="3"/>
      <c r="BE206" s="3"/>
      <c r="BF206" s="80" t="s">
        <v>300</v>
      </c>
      <c r="BG206" s="7">
        <v>45566</v>
      </c>
      <c r="BI206" s="5"/>
      <c r="BJ206" s="7"/>
      <c r="BK206" s="3">
        <v>1000</v>
      </c>
      <c r="BL206" s="3"/>
      <c r="BM206" s="5"/>
      <c r="BN206" s="4"/>
      <c r="BO206" s="4"/>
      <c r="BP206" s="4"/>
      <c r="BQ206" s="4"/>
      <c r="BR206" s="16" t="s">
        <v>88</v>
      </c>
      <c r="BU206" s="4" t="s">
        <v>76</v>
      </c>
    </row>
    <row r="207" spans="1:73" x14ac:dyDescent="0.25">
      <c r="A207" s="13">
        <v>11</v>
      </c>
      <c r="B207" s="14">
        <v>999948555</v>
      </c>
      <c r="C207" s="3"/>
      <c r="D207" s="3" t="s">
        <v>71</v>
      </c>
      <c r="E207" s="3" t="s">
        <v>72</v>
      </c>
      <c r="F207" s="15">
        <v>205</v>
      </c>
      <c r="G207" s="2">
        <f>IF(Table1[[#This Row],[INVOICENO]]=AL206,G206,G206+1)</f>
        <v>26</v>
      </c>
      <c r="H207" s="15" t="s">
        <v>72</v>
      </c>
      <c r="I207" s="15">
        <f>IF(Table1[[#This Row],[INVOICENO]]=AL206,I206+1,1)</f>
        <v>23</v>
      </c>
      <c r="J207" t="s">
        <v>95</v>
      </c>
      <c r="K207">
        <v>1350</v>
      </c>
      <c r="M207" s="5"/>
      <c r="X207" t="s">
        <v>177</v>
      </c>
      <c r="Y207" s="82">
        <v>0</v>
      </c>
      <c r="Z207">
        <v>0</v>
      </c>
      <c r="AB207">
        <v>21</v>
      </c>
      <c r="AD207" s="4"/>
      <c r="AF207" s="79">
        <f>Table1[[#This Row],[UNITPRICE]]</f>
        <v>0</v>
      </c>
      <c r="AG207" s="5" t="s">
        <v>89</v>
      </c>
      <c r="AH207" s="5"/>
      <c r="AI207" s="5"/>
      <c r="AL207" s="80" t="s">
        <v>281</v>
      </c>
      <c r="AM207" s="78">
        <v>45566</v>
      </c>
      <c r="AS207">
        <v>1</v>
      </c>
      <c r="AT207">
        <v>0</v>
      </c>
      <c r="AU207">
        <v>0</v>
      </c>
      <c r="AV207" s="77">
        <f t="shared" si="4"/>
        <v>0</v>
      </c>
      <c r="AX207" s="74">
        <f>Table1[[#This Row],[QUANTITY]]*Table1[[#This Row],[UNITPRICE]]-Table1[[#This Row],[CASHDISCOUNT]]</f>
        <v>0</v>
      </c>
      <c r="AY207" s="72"/>
      <c r="AZ207" s="3"/>
      <c r="BA207" s="3"/>
      <c r="BE207" s="3"/>
      <c r="BF207" s="80" t="s">
        <v>300</v>
      </c>
      <c r="BG207" s="7">
        <v>45566</v>
      </c>
      <c r="BI207" s="5"/>
      <c r="BJ207" s="7"/>
      <c r="BK207" s="3">
        <v>1000</v>
      </c>
      <c r="BL207" s="3"/>
      <c r="BM207" s="5"/>
      <c r="BN207" s="4"/>
      <c r="BO207" s="4"/>
      <c r="BP207" s="4"/>
      <c r="BQ207" s="4"/>
      <c r="BR207" s="16" t="s">
        <v>88</v>
      </c>
      <c r="BU207" s="4" t="s">
        <v>76</v>
      </c>
    </row>
    <row r="208" spans="1:73" x14ac:dyDescent="0.25">
      <c r="A208" s="13">
        <v>11</v>
      </c>
      <c r="B208" s="14">
        <v>999948555</v>
      </c>
      <c r="C208" s="3"/>
      <c r="D208" s="3" t="s">
        <v>71</v>
      </c>
      <c r="E208" s="3" t="s">
        <v>72</v>
      </c>
      <c r="F208" s="15">
        <v>206</v>
      </c>
      <c r="G208" s="2">
        <f>IF(Table1[[#This Row],[INVOICENO]]=AL207,G207,G207+1)</f>
        <v>26</v>
      </c>
      <c r="H208" s="15" t="s">
        <v>72</v>
      </c>
      <c r="I208" s="15">
        <f>IF(Table1[[#This Row],[INVOICENO]]=AL207,I207+1,1)</f>
        <v>24</v>
      </c>
      <c r="J208" t="s">
        <v>96</v>
      </c>
      <c r="K208">
        <v>1080</v>
      </c>
      <c r="M208" s="5"/>
      <c r="X208" t="s">
        <v>178</v>
      </c>
      <c r="Y208" s="82">
        <v>0</v>
      </c>
      <c r="Z208">
        <v>0</v>
      </c>
      <c r="AB208">
        <v>21</v>
      </c>
      <c r="AD208" s="4"/>
      <c r="AF208" s="79">
        <f>Table1[[#This Row],[UNITPRICE]]</f>
        <v>0</v>
      </c>
      <c r="AG208" s="5" t="s">
        <v>89</v>
      </c>
      <c r="AH208" s="5"/>
      <c r="AI208" s="5"/>
      <c r="AL208" s="80" t="s">
        <v>281</v>
      </c>
      <c r="AM208" s="78">
        <v>45566</v>
      </c>
      <c r="AS208">
        <v>1</v>
      </c>
      <c r="AT208">
        <v>0</v>
      </c>
      <c r="AU208">
        <v>0</v>
      </c>
      <c r="AV208" s="77">
        <f t="shared" si="4"/>
        <v>0</v>
      </c>
      <c r="AX208" s="74">
        <f>Table1[[#This Row],[QUANTITY]]*Table1[[#This Row],[UNITPRICE]]-Table1[[#This Row],[CASHDISCOUNT]]</f>
        <v>0</v>
      </c>
      <c r="AY208" s="72"/>
      <c r="AZ208" s="3"/>
      <c r="BA208" s="3"/>
      <c r="BE208" s="3"/>
      <c r="BF208" s="80" t="s">
        <v>300</v>
      </c>
      <c r="BG208" s="7">
        <v>45566</v>
      </c>
      <c r="BI208" s="5"/>
      <c r="BJ208" s="7"/>
      <c r="BK208" s="3">
        <v>1000</v>
      </c>
      <c r="BL208" s="3"/>
      <c r="BM208" s="5"/>
      <c r="BN208" s="4"/>
      <c r="BO208" s="4"/>
      <c r="BP208" s="4"/>
      <c r="BQ208" s="4"/>
      <c r="BR208" s="16" t="s">
        <v>88</v>
      </c>
      <c r="BU208" s="4" t="s">
        <v>76</v>
      </c>
    </row>
    <row r="209" spans="1:73" x14ac:dyDescent="0.25">
      <c r="A209" s="13">
        <v>11</v>
      </c>
      <c r="B209" s="14">
        <v>999948555</v>
      </c>
      <c r="C209" s="3"/>
      <c r="D209" s="3" t="s">
        <v>71</v>
      </c>
      <c r="E209" s="3" t="s">
        <v>72</v>
      </c>
      <c r="F209" s="15">
        <v>207</v>
      </c>
      <c r="G209" s="2">
        <f>IF(Table1[[#This Row],[INVOICENO]]=AL208,G208,G208+1)</f>
        <v>26</v>
      </c>
      <c r="H209" s="15" t="s">
        <v>72</v>
      </c>
      <c r="I209" s="15">
        <f>IF(Table1[[#This Row],[INVOICENO]]=AL208,I208+1,1)</f>
        <v>25</v>
      </c>
      <c r="J209" t="s">
        <v>119</v>
      </c>
      <c r="K209">
        <v>270</v>
      </c>
      <c r="M209" s="5"/>
      <c r="X209" t="s">
        <v>201</v>
      </c>
      <c r="Y209" s="82">
        <v>0</v>
      </c>
      <c r="Z209">
        <v>0</v>
      </c>
      <c r="AB209">
        <v>21</v>
      </c>
      <c r="AD209" s="4"/>
      <c r="AF209" s="79">
        <f>Table1[[#This Row],[UNITPRICE]]</f>
        <v>0</v>
      </c>
      <c r="AG209" s="5" t="s">
        <v>89</v>
      </c>
      <c r="AH209" s="5"/>
      <c r="AI209" s="5"/>
      <c r="AL209" s="80" t="s">
        <v>281</v>
      </c>
      <c r="AM209" s="78">
        <v>45566</v>
      </c>
      <c r="AS209">
        <v>1</v>
      </c>
      <c r="AT209">
        <v>0</v>
      </c>
      <c r="AU209">
        <v>0</v>
      </c>
      <c r="AV209" s="77">
        <f t="shared" si="4"/>
        <v>0</v>
      </c>
      <c r="AX209" s="74">
        <f>Table1[[#This Row],[QUANTITY]]*Table1[[#This Row],[UNITPRICE]]-Table1[[#This Row],[CASHDISCOUNT]]</f>
        <v>0</v>
      </c>
      <c r="AY209" s="72"/>
      <c r="AZ209" s="3"/>
      <c r="BA209" s="3"/>
      <c r="BE209" s="3"/>
      <c r="BF209" s="80" t="s">
        <v>300</v>
      </c>
      <c r="BG209" s="7">
        <v>45566</v>
      </c>
      <c r="BI209" s="5"/>
      <c r="BJ209" s="7"/>
      <c r="BK209" s="3">
        <v>1000</v>
      </c>
      <c r="BL209" s="3"/>
      <c r="BM209" s="5"/>
      <c r="BN209" s="4"/>
      <c r="BO209" s="4"/>
      <c r="BP209" s="4"/>
      <c r="BQ209" s="4"/>
      <c r="BR209" s="16" t="s">
        <v>88</v>
      </c>
      <c r="BU209" s="4" t="s">
        <v>76</v>
      </c>
    </row>
    <row r="210" spans="1:73" x14ac:dyDescent="0.25">
      <c r="A210" s="13">
        <v>11</v>
      </c>
      <c r="B210" s="14">
        <v>999948555</v>
      </c>
      <c r="C210" s="3"/>
      <c r="D210" s="3" t="s">
        <v>71</v>
      </c>
      <c r="E210" s="3" t="s">
        <v>72</v>
      </c>
      <c r="F210" s="15">
        <v>208</v>
      </c>
      <c r="G210" s="2">
        <f>IF(Table1[[#This Row],[INVOICENO]]=AL209,G209,G209+1)</f>
        <v>26</v>
      </c>
      <c r="H210" s="15" t="s">
        <v>72</v>
      </c>
      <c r="I210" s="15">
        <f>IF(Table1[[#This Row],[INVOICENO]]=AL209,I209+1,1)</f>
        <v>26</v>
      </c>
      <c r="J210" t="s">
        <v>156</v>
      </c>
      <c r="K210">
        <v>6</v>
      </c>
      <c r="M210" s="5"/>
      <c r="X210" t="s">
        <v>239</v>
      </c>
      <c r="Y210" s="82">
        <v>61000</v>
      </c>
      <c r="Z210">
        <v>0</v>
      </c>
      <c r="AD210" s="4"/>
      <c r="AF210" s="79">
        <f>Table1[[#This Row],[UNITPRICE]]</f>
        <v>61000</v>
      </c>
      <c r="AG210" s="5" t="s">
        <v>89</v>
      </c>
      <c r="AH210" s="5"/>
      <c r="AI210" s="5"/>
      <c r="AL210" s="80" t="s">
        <v>281</v>
      </c>
      <c r="AM210" s="78">
        <v>45566</v>
      </c>
      <c r="AS210">
        <v>1</v>
      </c>
      <c r="AT210">
        <v>0</v>
      </c>
      <c r="AU210">
        <v>0</v>
      </c>
      <c r="AV210" s="77">
        <f t="shared" si="4"/>
        <v>0</v>
      </c>
      <c r="AX210" s="74">
        <f>Table1[[#This Row],[QUANTITY]]*Table1[[#This Row],[UNITPRICE]]-Table1[[#This Row],[CASHDISCOUNT]]</f>
        <v>366000</v>
      </c>
      <c r="AY210" s="72"/>
      <c r="AZ210" s="3"/>
      <c r="BA210" s="3"/>
      <c r="BE210" s="3"/>
      <c r="BF210" s="80" t="s">
        <v>336</v>
      </c>
      <c r="BG210" s="7">
        <v>45566</v>
      </c>
      <c r="BI210" s="5"/>
      <c r="BJ210" s="7"/>
      <c r="BK210" s="3">
        <v>1000</v>
      </c>
      <c r="BL210" s="3"/>
      <c r="BM210" s="5"/>
      <c r="BN210" s="4"/>
      <c r="BO210" s="4"/>
      <c r="BP210" s="4"/>
      <c r="BQ210" s="4"/>
      <c r="BR210" s="16" t="s">
        <v>88</v>
      </c>
      <c r="BU210" s="4" t="s">
        <v>76</v>
      </c>
    </row>
    <row r="211" spans="1:73" x14ac:dyDescent="0.25">
      <c r="A211" s="13">
        <v>11</v>
      </c>
      <c r="B211" s="14">
        <v>999948555</v>
      </c>
      <c r="C211" s="3"/>
      <c r="D211" s="3" t="s">
        <v>71</v>
      </c>
      <c r="E211" s="3" t="s">
        <v>72</v>
      </c>
      <c r="F211" s="15">
        <v>209</v>
      </c>
      <c r="G211" s="2">
        <f>IF(Table1[[#This Row],[INVOICENO]]=AL210,G210,G210+1)</f>
        <v>26</v>
      </c>
      <c r="H211" s="15" t="s">
        <v>72</v>
      </c>
      <c r="I211" s="15">
        <f>IF(Table1[[#This Row],[INVOICENO]]=AL210,I210+1,1)</f>
        <v>27</v>
      </c>
      <c r="J211" t="s">
        <v>143</v>
      </c>
      <c r="K211">
        <v>8</v>
      </c>
      <c r="M211" s="5"/>
      <c r="X211" t="s">
        <v>226</v>
      </c>
      <c r="Y211" s="82">
        <v>38000</v>
      </c>
      <c r="Z211">
        <v>0</v>
      </c>
      <c r="AD211" s="4"/>
      <c r="AF211" s="79">
        <f>Table1[[#This Row],[UNITPRICE]]</f>
        <v>38000</v>
      </c>
      <c r="AG211" s="5" t="s">
        <v>89</v>
      </c>
      <c r="AH211" s="5"/>
      <c r="AI211" s="5"/>
      <c r="AL211" s="80" t="s">
        <v>281</v>
      </c>
      <c r="AM211" s="78">
        <v>45566</v>
      </c>
      <c r="AS211">
        <v>1</v>
      </c>
      <c r="AT211">
        <v>0</v>
      </c>
      <c r="AU211">
        <v>0</v>
      </c>
      <c r="AV211" s="77">
        <f t="shared" si="4"/>
        <v>0</v>
      </c>
      <c r="AX211" s="74">
        <f>Table1[[#This Row],[QUANTITY]]*Table1[[#This Row],[UNITPRICE]]-Table1[[#This Row],[CASHDISCOUNT]]</f>
        <v>304000</v>
      </c>
      <c r="AY211" s="72"/>
      <c r="AZ211" s="3"/>
      <c r="BA211" s="3"/>
      <c r="BE211" s="3"/>
      <c r="BF211" s="80" t="s">
        <v>327</v>
      </c>
      <c r="BG211" s="7">
        <v>45566</v>
      </c>
      <c r="BI211" s="5"/>
      <c r="BJ211" s="7"/>
      <c r="BK211" s="3">
        <v>1000</v>
      </c>
      <c r="BL211" s="3"/>
      <c r="BM211" s="5"/>
      <c r="BN211" s="4"/>
      <c r="BO211" s="4"/>
      <c r="BP211" s="4"/>
      <c r="BQ211" s="4"/>
      <c r="BR211" s="16" t="s">
        <v>88</v>
      </c>
      <c r="BU211" s="4" t="s">
        <v>76</v>
      </c>
    </row>
    <row r="212" spans="1:73" x14ac:dyDescent="0.25">
      <c r="A212" s="13">
        <v>11</v>
      </c>
      <c r="B212" s="14">
        <v>999948555</v>
      </c>
      <c r="C212" s="3"/>
      <c r="D212" s="3" t="s">
        <v>71</v>
      </c>
      <c r="E212" s="3" t="s">
        <v>72</v>
      </c>
      <c r="F212" s="15">
        <v>210</v>
      </c>
      <c r="G212" s="2">
        <f>IF(Table1[[#This Row],[INVOICENO]]=AL211,G211,G211+1)</f>
        <v>26</v>
      </c>
      <c r="H212" s="15" t="s">
        <v>72</v>
      </c>
      <c r="I212" s="15">
        <f>IF(Table1[[#This Row],[INVOICENO]]=AL211,I211+1,1)</f>
        <v>28</v>
      </c>
      <c r="J212" t="s">
        <v>94</v>
      </c>
      <c r="K212">
        <v>144</v>
      </c>
      <c r="M212" s="5"/>
      <c r="X212" t="s">
        <v>176</v>
      </c>
      <c r="Y212" s="82">
        <v>0</v>
      </c>
      <c r="Z212">
        <v>0</v>
      </c>
      <c r="AB212">
        <v>27</v>
      </c>
      <c r="AD212" s="4"/>
      <c r="AF212" s="79">
        <f>Table1[[#This Row],[UNITPRICE]]</f>
        <v>0</v>
      </c>
      <c r="AG212" s="5" t="s">
        <v>89</v>
      </c>
      <c r="AH212" s="5"/>
      <c r="AI212" s="5"/>
      <c r="AL212" s="80" t="s">
        <v>281</v>
      </c>
      <c r="AM212" s="78">
        <v>45566</v>
      </c>
      <c r="AS212">
        <v>1</v>
      </c>
      <c r="AT212">
        <v>0</v>
      </c>
      <c r="AU212">
        <v>0</v>
      </c>
      <c r="AV212" s="77">
        <f t="shared" si="4"/>
        <v>0</v>
      </c>
      <c r="AX212" s="74">
        <f>Table1[[#This Row],[QUANTITY]]*Table1[[#This Row],[UNITPRICE]]-Table1[[#This Row],[CASHDISCOUNT]]</f>
        <v>0</v>
      </c>
      <c r="AY212" s="72"/>
      <c r="AZ212" s="3"/>
      <c r="BA212" s="3"/>
      <c r="BE212" s="3"/>
      <c r="BF212" s="80" t="s">
        <v>300</v>
      </c>
      <c r="BG212" s="7">
        <v>45566</v>
      </c>
      <c r="BI212" s="5"/>
      <c r="BJ212" s="7"/>
      <c r="BK212" s="3">
        <v>1000</v>
      </c>
      <c r="BL212" s="3"/>
      <c r="BM212" s="5"/>
      <c r="BN212" s="4"/>
      <c r="BO212" s="4"/>
      <c r="BP212" s="4"/>
      <c r="BQ212" s="4"/>
      <c r="BR212" s="16" t="s">
        <v>88</v>
      </c>
      <c r="BU212" s="4" t="s">
        <v>76</v>
      </c>
    </row>
    <row r="213" spans="1:73" x14ac:dyDescent="0.25">
      <c r="A213" s="13">
        <v>11</v>
      </c>
      <c r="B213" s="14">
        <v>999948555</v>
      </c>
      <c r="C213" s="3"/>
      <c r="D213" s="3" t="s">
        <v>71</v>
      </c>
      <c r="E213" s="3" t="s">
        <v>72</v>
      </c>
      <c r="F213" s="15">
        <v>211</v>
      </c>
      <c r="G213" s="2">
        <f>IF(Table1[[#This Row],[INVOICENO]]=AL212,G212,G212+1)</f>
        <v>26</v>
      </c>
      <c r="H213" s="15" t="s">
        <v>72</v>
      </c>
      <c r="I213" s="15">
        <f>IF(Table1[[#This Row],[INVOICENO]]=AL212,I212+1,1)</f>
        <v>29</v>
      </c>
      <c r="J213" t="s">
        <v>134</v>
      </c>
      <c r="K213">
        <v>6</v>
      </c>
      <c r="M213" s="5"/>
      <c r="X213" t="s">
        <v>217</v>
      </c>
      <c r="Y213" s="82">
        <v>15000</v>
      </c>
      <c r="Z213">
        <v>0</v>
      </c>
      <c r="AD213" s="4"/>
      <c r="AF213" s="79">
        <f>Table1[[#This Row],[UNITPRICE]]</f>
        <v>15000</v>
      </c>
      <c r="AG213" s="5" t="s">
        <v>89</v>
      </c>
      <c r="AH213" s="5"/>
      <c r="AI213" s="5"/>
      <c r="AL213" s="80" t="s">
        <v>281</v>
      </c>
      <c r="AM213" s="78">
        <v>45566</v>
      </c>
      <c r="AS213">
        <v>1</v>
      </c>
      <c r="AT213">
        <v>0</v>
      </c>
      <c r="AU213">
        <v>0</v>
      </c>
      <c r="AV213" s="77">
        <f t="shared" si="4"/>
        <v>0</v>
      </c>
      <c r="AX213" s="74">
        <f>Table1[[#This Row],[QUANTITY]]*Table1[[#This Row],[UNITPRICE]]-Table1[[#This Row],[CASHDISCOUNT]]</f>
        <v>90000</v>
      </c>
      <c r="AY213" s="72"/>
      <c r="AZ213" s="3"/>
      <c r="BA213" s="3"/>
      <c r="BE213" s="3"/>
      <c r="BF213" s="80" t="s">
        <v>322</v>
      </c>
      <c r="BG213" s="7">
        <v>45566</v>
      </c>
      <c r="BI213" s="5"/>
      <c r="BJ213" s="7"/>
      <c r="BK213" s="3">
        <v>1000</v>
      </c>
      <c r="BL213" s="3"/>
      <c r="BM213" s="5"/>
      <c r="BN213" s="4"/>
      <c r="BO213" s="4"/>
      <c r="BP213" s="4"/>
      <c r="BQ213" s="4"/>
      <c r="BR213" s="16" t="s">
        <v>88</v>
      </c>
      <c r="BU213" s="4" t="s">
        <v>76</v>
      </c>
    </row>
    <row r="214" spans="1:73" x14ac:dyDescent="0.25">
      <c r="A214" s="13">
        <v>11</v>
      </c>
      <c r="B214" s="14">
        <v>999948555</v>
      </c>
      <c r="C214" s="3"/>
      <c r="D214" s="3" t="s">
        <v>71</v>
      </c>
      <c r="E214" s="3" t="s">
        <v>72</v>
      </c>
      <c r="F214" s="15">
        <v>212</v>
      </c>
      <c r="G214" s="2">
        <f>IF(Table1[[#This Row],[INVOICENO]]=AL213,G213,G213+1)</f>
        <v>26</v>
      </c>
      <c r="H214" s="15" t="s">
        <v>72</v>
      </c>
      <c r="I214" s="15">
        <f>IF(Table1[[#This Row],[INVOICENO]]=AL213,I213+1,1)</f>
        <v>30</v>
      </c>
      <c r="J214" t="s">
        <v>94</v>
      </c>
      <c r="K214">
        <v>60</v>
      </c>
      <c r="M214" s="5"/>
      <c r="X214" t="s">
        <v>176</v>
      </c>
      <c r="Y214" s="82">
        <v>0</v>
      </c>
      <c r="Z214">
        <v>0</v>
      </c>
      <c r="AB214">
        <v>29</v>
      </c>
      <c r="AD214" s="4"/>
      <c r="AF214" s="79">
        <f>Table1[[#This Row],[UNITPRICE]]</f>
        <v>0</v>
      </c>
      <c r="AG214" s="5" t="s">
        <v>89</v>
      </c>
      <c r="AH214" s="5"/>
      <c r="AI214" s="5"/>
      <c r="AL214" s="80" t="s">
        <v>281</v>
      </c>
      <c r="AM214" s="78">
        <v>45566</v>
      </c>
      <c r="AS214">
        <v>1</v>
      </c>
      <c r="AT214">
        <v>0</v>
      </c>
      <c r="AU214">
        <v>0</v>
      </c>
      <c r="AV214" s="77">
        <f t="shared" si="4"/>
        <v>0</v>
      </c>
      <c r="AX214" s="74">
        <f>Table1[[#This Row],[QUANTITY]]*Table1[[#This Row],[UNITPRICE]]-Table1[[#This Row],[CASHDISCOUNT]]</f>
        <v>0</v>
      </c>
      <c r="AY214" s="72"/>
      <c r="AZ214" s="3"/>
      <c r="BA214" s="3"/>
      <c r="BE214" s="3"/>
      <c r="BF214" s="80" t="s">
        <v>300</v>
      </c>
      <c r="BG214" s="7">
        <v>45566</v>
      </c>
      <c r="BI214" s="5"/>
      <c r="BJ214" s="7"/>
      <c r="BK214" s="3">
        <v>1000</v>
      </c>
      <c r="BL214" s="3"/>
      <c r="BM214" s="5"/>
      <c r="BN214" s="4"/>
      <c r="BO214" s="4"/>
      <c r="BP214" s="4"/>
      <c r="BQ214" s="4"/>
      <c r="BR214" s="16" t="s">
        <v>88</v>
      </c>
      <c r="BU214" s="4" t="s">
        <v>76</v>
      </c>
    </row>
    <row r="215" spans="1:73" x14ac:dyDescent="0.25">
      <c r="A215" s="13">
        <v>11</v>
      </c>
      <c r="B215" s="14">
        <v>999948555</v>
      </c>
      <c r="C215" s="3"/>
      <c r="D215" s="3" t="s">
        <v>71</v>
      </c>
      <c r="E215" s="3" t="s">
        <v>72</v>
      </c>
      <c r="F215" s="15">
        <v>213</v>
      </c>
      <c r="G215" s="2">
        <f>IF(Table1[[#This Row],[INVOICENO]]=AL214,G214,G214+1)</f>
        <v>26</v>
      </c>
      <c r="H215" s="15" t="s">
        <v>72</v>
      </c>
      <c r="I215" s="15">
        <f>IF(Table1[[#This Row],[INVOICENO]]=AL214,I214+1,1)</f>
        <v>31</v>
      </c>
      <c r="J215" t="s">
        <v>95</v>
      </c>
      <c r="K215">
        <v>900</v>
      </c>
      <c r="M215" s="5"/>
      <c r="X215" t="s">
        <v>177</v>
      </c>
      <c r="Y215" s="82">
        <v>0</v>
      </c>
      <c r="Z215">
        <v>0</v>
      </c>
      <c r="AB215">
        <v>29</v>
      </c>
      <c r="AD215" s="4"/>
      <c r="AF215" s="79">
        <f>Table1[[#This Row],[UNITPRICE]]</f>
        <v>0</v>
      </c>
      <c r="AG215" s="5" t="s">
        <v>89</v>
      </c>
      <c r="AH215" s="5"/>
      <c r="AI215" s="5"/>
      <c r="AL215" s="80" t="s">
        <v>281</v>
      </c>
      <c r="AM215" s="78">
        <v>45566</v>
      </c>
      <c r="AS215">
        <v>1</v>
      </c>
      <c r="AT215">
        <v>0</v>
      </c>
      <c r="AU215">
        <v>0</v>
      </c>
      <c r="AV215" s="77">
        <f t="shared" si="4"/>
        <v>0</v>
      </c>
      <c r="AX215" s="74">
        <f>Table1[[#This Row],[QUANTITY]]*Table1[[#This Row],[UNITPRICE]]-Table1[[#This Row],[CASHDISCOUNT]]</f>
        <v>0</v>
      </c>
      <c r="AY215" s="72"/>
      <c r="AZ215" s="3"/>
      <c r="BA215" s="3"/>
      <c r="BE215" s="3"/>
      <c r="BF215" s="80" t="s">
        <v>300</v>
      </c>
      <c r="BG215" s="7">
        <v>45566</v>
      </c>
      <c r="BI215" s="5"/>
      <c r="BJ215" s="7"/>
      <c r="BK215" s="3">
        <v>1000</v>
      </c>
      <c r="BL215" s="3"/>
      <c r="BM215" s="5"/>
      <c r="BN215" s="4"/>
      <c r="BO215" s="4"/>
      <c r="BP215" s="4"/>
      <c r="BQ215" s="4"/>
      <c r="BR215" s="16" t="s">
        <v>88</v>
      </c>
      <c r="BU215" s="4" t="s">
        <v>76</v>
      </c>
    </row>
    <row r="216" spans="1:73" x14ac:dyDescent="0.25">
      <c r="A216" s="13">
        <v>11</v>
      </c>
      <c r="B216" s="14">
        <v>999948555</v>
      </c>
      <c r="C216" s="3"/>
      <c r="D216" s="3" t="s">
        <v>71</v>
      </c>
      <c r="E216" s="3" t="s">
        <v>72</v>
      </c>
      <c r="F216" s="15">
        <v>214</v>
      </c>
      <c r="G216" s="2">
        <f>IF(Table1[[#This Row],[INVOICENO]]=AL215,G215,G215+1)</f>
        <v>26</v>
      </c>
      <c r="H216" s="15" t="s">
        <v>72</v>
      </c>
      <c r="I216" s="15">
        <f>IF(Table1[[#This Row],[INVOICENO]]=AL215,I215+1,1)</f>
        <v>32</v>
      </c>
      <c r="J216" t="s">
        <v>96</v>
      </c>
      <c r="K216">
        <v>720</v>
      </c>
      <c r="M216" s="5"/>
      <c r="X216" t="s">
        <v>178</v>
      </c>
      <c r="Y216" s="82">
        <v>0</v>
      </c>
      <c r="Z216">
        <v>0</v>
      </c>
      <c r="AB216">
        <v>29</v>
      </c>
      <c r="AD216" s="4"/>
      <c r="AF216" s="79">
        <f>Table1[[#This Row],[UNITPRICE]]</f>
        <v>0</v>
      </c>
      <c r="AG216" s="5" t="s">
        <v>89</v>
      </c>
      <c r="AH216" s="5"/>
      <c r="AI216" s="5"/>
      <c r="AL216" s="80" t="s">
        <v>281</v>
      </c>
      <c r="AM216" s="78">
        <v>45566</v>
      </c>
      <c r="AS216">
        <v>1</v>
      </c>
      <c r="AT216">
        <v>0</v>
      </c>
      <c r="AU216">
        <v>0</v>
      </c>
      <c r="AV216" s="77">
        <f t="shared" si="4"/>
        <v>0</v>
      </c>
      <c r="AX216" s="74">
        <f>Table1[[#This Row],[QUANTITY]]*Table1[[#This Row],[UNITPRICE]]-Table1[[#This Row],[CASHDISCOUNT]]</f>
        <v>0</v>
      </c>
      <c r="AY216" s="72"/>
      <c r="AZ216" s="3"/>
      <c r="BA216" s="3"/>
      <c r="BE216" s="3"/>
      <c r="BF216" s="80" t="s">
        <v>300</v>
      </c>
      <c r="BG216" s="7">
        <v>45566</v>
      </c>
      <c r="BI216" s="5"/>
      <c r="BJ216" s="7"/>
      <c r="BK216" s="3">
        <v>1000</v>
      </c>
      <c r="BL216" s="3"/>
      <c r="BM216" s="5"/>
      <c r="BN216" s="4"/>
      <c r="BO216" s="4"/>
      <c r="BP216" s="4"/>
      <c r="BQ216" s="4"/>
      <c r="BR216" s="16" t="s">
        <v>88</v>
      </c>
      <c r="BU216" s="4" t="s">
        <v>76</v>
      </c>
    </row>
    <row r="217" spans="1:73" x14ac:dyDescent="0.25">
      <c r="A217" s="13">
        <v>11</v>
      </c>
      <c r="B217" s="14">
        <v>999948555</v>
      </c>
      <c r="C217" s="3"/>
      <c r="D217" s="3" t="s">
        <v>71</v>
      </c>
      <c r="E217" s="3" t="s">
        <v>72</v>
      </c>
      <c r="F217" s="15">
        <v>215</v>
      </c>
      <c r="G217" s="2">
        <f>IF(Table1[[#This Row],[INVOICENO]]=AL216,G216,G216+1)</f>
        <v>26</v>
      </c>
      <c r="H217" s="15" t="s">
        <v>72</v>
      </c>
      <c r="I217" s="15">
        <f>IF(Table1[[#This Row],[INVOICENO]]=AL216,I216+1,1)</f>
        <v>33</v>
      </c>
      <c r="J217" t="s">
        <v>135</v>
      </c>
      <c r="K217">
        <v>180</v>
      </c>
      <c r="M217" s="5"/>
      <c r="X217" t="s">
        <v>218</v>
      </c>
      <c r="Y217" s="82">
        <v>0</v>
      </c>
      <c r="Z217">
        <v>0</v>
      </c>
      <c r="AB217">
        <v>29</v>
      </c>
      <c r="AD217" s="4"/>
      <c r="AF217" s="79">
        <f>Table1[[#This Row],[UNITPRICE]]</f>
        <v>0</v>
      </c>
      <c r="AG217" s="5" t="s">
        <v>89</v>
      </c>
      <c r="AH217" s="5"/>
      <c r="AI217" s="5"/>
      <c r="AL217" s="80" t="s">
        <v>281</v>
      </c>
      <c r="AM217" s="78">
        <v>45566</v>
      </c>
      <c r="AS217">
        <v>1</v>
      </c>
      <c r="AT217">
        <v>0</v>
      </c>
      <c r="AU217">
        <v>0</v>
      </c>
      <c r="AV217" s="77">
        <f t="shared" si="4"/>
        <v>0</v>
      </c>
      <c r="AX217" s="74">
        <f>Table1[[#This Row],[QUANTITY]]*Table1[[#This Row],[UNITPRICE]]-Table1[[#This Row],[CASHDISCOUNT]]</f>
        <v>0</v>
      </c>
      <c r="AY217" s="72"/>
      <c r="AZ217" s="3"/>
      <c r="BA217" s="3"/>
      <c r="BE217" s="3"/>
      <c r="BF217" s="80" t="s">
        <v>300</v>
      </c>
      <c r="BG217" s="7">
        <v>45566</v>
      </c>
      <c r="BI217" s="5"/>
      <c r="BJ217" s="7"/>
      <c r="BK217" s="3">
        <v>1000</v>
      </c>
      <c r="BL217" s="3"/>
      <c r="BM217" s="5"/>
      <c r="BN217" s="4"/>
      <c r="BO217" s="4"/>
      <c r="BP217" s="4"/>
      <c r="BQ217" s="4"/>
      <c r="BR217" s="16" t="s">
        <v>88</v>
      </c>
      <c r="BU217" s="4" t="s">
        <v>76</v>
      </c>
    </row>
    <row r="218" spans="1:73" x14ac:dyDescent="0.25">
      <c r="A218" s="13">
        <v>11</v>
      </c>
      <c r="B218" s="14">
        <v>999948555</v>
      </c>
      <c r="C218" s="3"/>
      <c r="D218" s="3" t="s">
        <v>71</v>
      </c>
      <c r="E218" s="3" t="s">
        <v>72</v>
      </c>
      <c r="F218" s="15">
        <v>216</v>
      </c>
      <c r="G218" s="2">
        <f>IF(Table1[[#This Row],[INVOICENO]]=AL217,G217,G217+1)</f>
        <v>26</v>
      </c>
      <c r="H218" s="15" t="s">
        <v>72</v>
      </c>
      <c r="I218" s="15">
        <f>IF(Table1[[#This Row],[INVOICENO]]=AL217,I217+1,1)</f>
        <v>34</v>
      </c>
      <c r="J218" t="s">
        <v>136</v>
      </c>
      <c r="K218">
        <v>150</v>
      </c>
      <c r="M218" s="5"/>
      <c r="X218" t="s">
        <v>219</v>
      </c>
      <c r="Y218" s="82">
        <v>0</v>
      </c>
      <c r="Z218">
        <v>0</v>
      </c>
      <c r="AB218">
        <v>29</v>
      </c>
      <c r="AD218" s="4"/>
      <c r="AF218" s="79">
        <f>Table1[[#This Row],[UNITPRICE]]</f>
        <v>0</v>
      </c>
      <c r="AG218" s="5" t="s">
        <v>89</v>
      </c>
      <c r="AH218" s="5"/>
      <c r="AI218" s="5"/>
      <c r="AL218" s="80" t="s">
        <v>281</v>
      </c>
      <c r="AM218" s="78">
        <v>45566</v>
      </c>
      <c r="AS218">
        <v>1</v>
      </c>
      <c r="AT218">
        <v>0</v>
      </c>
      <c r="AU218">
        <v>0</v>
      </c>
      <c r="AV218" s="77">
        <f t="shared" si="4"/>
        <v>0</v>
      </c>
      <c r="AX218" s="74">
        <f>Table1[[#This Row],[QUANTITY]]*Table1[[#This Row],[UNITPRICE]]-Table1[[#This Row],[CASHDISCOUNT]]</f>
        <v>0</v>
      </c>
      <c r="AY218" s="72"/>
      <c r="AZ218" s="3"/>
      <c r="BA218" s="3"/>
      <c r="BE218" s="3"/>
      <c r="BF218" s="80" t="s">
        <v>300</v>
      </c>
      <c r="BG218" s="7">
        <v>45566</v>
      </c>
      <c r="BI218" s="5"/>
      <c r="BJ218" s="7"/>
      <c r="BK218" s="3">
        <v>1000</v>
      </c>
      <c r="BL218" s="3"/>
      <c r="BM218" s="5"/>
      <c r="BN218" s="4"/>
      <c r="BO218" s="4"/>
      <c r="BP218" s="4"/>
      <c r="BQ218" s="4"/>
      <c r="BR218" s="16" t="s">
        <v>88</v>
      </c>
      <c r="BU218" s="4" t="s">
        <v>76</v>
      </c>
    </row>
    <row r="219" spans="1:73" x14ac:dyDescent="0.25">
      <c r="A219" s="13">
        <v>11</v>
      </c>
      <c r="B219" s="14">
        <v>999948555</v>
      </c>
      <c r="C219" s="3"/>
      <c r="D219" s="3" t="s">
        <v>71</v>
      </c>
      <c r="E219" s="3" t="s">
        <v>72</v>
      </c>
      <c r="F219" s="15">
        <v>217</v>
      </c>
      <c r="G219" s="2">
        <f>IF(Table1[[#This Row],[INVOICENO]]=AL218,G218,G218+1)</f>
        <v>26</v>
      </c>
      <c r="H219" s="15" t="s">
        <v>72</v>
      </c>
      <c r="I219" s="15">
        <f>IF(Table1[[#This Row],[INVOICENO]]=AL218,I218+1,1)</f>
        <v>35</v>
      </c>
      <c r="J219" t="s">
        <v>157</v>
      </c>
      <c r="K219">
        <v>9</v>
      </c>
      <c r="M219" s="5"/>
      <c r="X219" t="s">
        <v>240</v>
      </c>
      <c r="Y219" s="82">
        <v>41000</v>
      </c>
      <c r="Z219">
        <v>0</v>
      </c>
      <c r="AD219" s="4"/>
      <c r="AF219" s="79">
        <f>Table1[[#This Row],[UNITPRICE]]</f>
        <v>41000</v>
      </c>
      <c r="AG219" s="5" t="s">
        <v>89</v>
      </c>
      <c r="AH219" s="5"/>
      <c r="AI219" s="5"/>
      <c r="AL219" s="80" t="s">
        <v>281</v>
      </c>
      <c r="AM219" s="78">
        <v>45566</v>
      </c>
      <c r="AS219">
        <v>1</v>
      </c>
      <c r="AT219">
        <v>0</v>
      </c>
      <c r="AU219">
        <v>0</v>
      </c>
      <c r="AV219" s="77">
        <f t="shared" si="4"/>
        <v>0</v>
      </c>
      <c r="AX219" s="74">
        <f>Table1[[#This Row],[QUANTITY]]*Table1[[#This Row],[UNITPRICE]]-Table1[[#This Row],[CASHDISCOUNT]]</f>
        <v>369000</v>
      </c>
      <c r="AY219" s="72"/>
      <c r="AZ219" s="3"/>
      <c r="BA219" s="3"/>
      <c r="BE219" s="3"/>
      <c r="BF219" s="80" t="s">
        <v>337</v>
      </c>
      <c r="BG219" s="7">
        <v>45566</v>
      </c>
      <c r="BI219" s="5"/>
      <c r="BJ219" s="7"/>
      <c r="BK219" s="3">
        <v>1000</v>
      </c>
      <c r="BL219" s="3"/>
      <c r="BM219" s="5"/>
      <c r="BN219" s="4"/>
      <c r="BO219" s="4"/>
      <c r="BP219" s="4"/>
      <c r="BQ219" s="4"/>
      <c r="BR219" s="16" t="s">
        <v>88</v>
      </c>
      <c r="BU219" s="4" t="s">
        <v>76</v>
      </c>
    </row>
    <row r="220" spans="1:73" x14ac:dyDescent="0.25">
      <c r="A220" s="13">
        <v>11</v>
      </c>
      <c r="B220" s="14">
        <v>999948555</v>
      </c>
      <c r="C220" s="3"/>
      <c r="D220" s="3" t="s">
        <v>71</v>
      </c>
      <c r="E220" s="3" t="s">
        <v>72</v>
      </c>
      <c r="F220" s="15">
        <v>218</v>
      </c>
      <c r="G220" s="2">
        <f>IF(Table1[[#This Row],[INVOICENO]]=AL219,G219,G219+1)</f>
        <v>26</v>
      </c>
      <c r="H220" s="15" t="s">
        <v>72</v>
      </c>
      <c r="I220" s="15">
        <f>IF(Table1[[#This Row],[INVOICENO]]=AL219,I219+1,1)</f>
        <v>36</v>
      </c>
      <c r="J220" t="s">
        <v>94</v>
      </c>
      <c r="K220">
        <v>162</v>
      </c>
      <c r="M220" s="5"/>
      <c r="X220" t="s">
        <v>176</v>
      </c>
      <c r="Y220" s="82">
        <v>0</v>
      </c>
      <c r="Z220">
        <v>0</v>
      </c>
      <c r="AB220">
        <v>35</v>
      </c>
      <c r="AD220" s="4"/>
      <c r="AF220" s="79">
        <f>Table1[[#This Row],[UNITPRICE]]</f>
        <v>0</v>
      </c>
      <c r="AG220" s="5" t="s">
        <v>89</v>
      </c>
      <c r="AH220" s="5"/>
      <c r="AI220" s="5"/>
      <c r="AL220" s="80" t="s">
        <v>281</v>
      </c>
      <c r="AM220" s="78">
        <v>45566</v>
      </c>
      <c r="AS220">
        <v>1</v>
      </c>
      <c r="AT220">
        <v>0</v>
      </c>
      <c r="AU220">
        <v>0</v>
      </c>
      <c r="AV220" s="77">
        <f t="shared" si="4"/>
        <v>0</v>
      </c>
      <c r="AX220" s="74">
        <f>Table1[[#This Row],[QUANTITY]]*Table1[[#This Row],[UNITPRICE]]-Table1[[#This Row],[CASHDISCOUNT]]</f>
        <v>0</v>
      </c>
      <c r="AY220" s="72"/>
      <c r="AZ220" s="3"/>
      <c r="BA220" s="3"/>
      <c r="BE220" s="3"/>
      <c r="BF220" s="80" t="s">
        <v>300</v>
      </c>
      <c r="BG220" s="7">
        <v>45566</v>
      </c>
      <c r="BI220" s="5"/>
      <c r="BJ220" s="7"/>
      <c r="BK220" s="3">
        <v>1000</v>
      </c>
      <c r="BL220" s="3"/>
      <c r="BM220" s="5"/>
      <c r="BN220" s="4"/>
      <c r="BO220" s="4"/>
      <c r="BP220" s="4"/>
      <c r="BQ220" s="4"/>
      <c r="BR220" s="16" t="s">
        <v>88</v>
      </c>
      <c r="BU220" s="4" t="s">
        <v>76</v>
      </c>
    </row>
    <row r="221" spans="1:73" x14ac:dyDescent="0.25">
      <c r="A221" s="13">
        <v>11</v>
      </c>
      <c r="B221" s="14">
        <v>999948555</v>
      </c>
      <c r="C221" s="3"/>
      <c r="D221" s="3" t="s">
        <v>71</v>
      </c>
      <c r="E221" s="3" t="s">
        <v>72</v>
      </c>
      <c r="F221" s="15">
        <v>219</v>
      </c>
      <c r="G221" s="2">
        <f>IF(Table1[[#This Row],[INVOICENO]]=AL220,G220,G220+1)</f>
        <v>26</v>
      </c>
      <c r="H221" s="15" t="s">
        <v>72</v>
      </c>
      <c r="I221" s="15">
        <f>IF(Table1[[#This Row],[INVOICENO]]=AL220,I220+1,1)</f>
        <v>37</v>
      </c>
      <c r="J221" t="s">
        <v>95</v>
      </c>
      <c r="K221">
        <v>1350</v>
      </c>
      <c r="M221" s="5"/>
      <c r="X221" t="s">
        <v>177</v>
      </c>
      <c r="Y221" s="82">
        <v>0</v>
      </c>
      <c r="Z221">
        <v>0</v>
      </c>
      <c r="AB221">
        <v>35</v>
      </c>
      <c r="AD221" s="4"/>
      <c r="AF221" s="79">
        <f>Table1[[#This Row],[UNITPRICE]]</f>
        <v>0</v>
      </c>
      <c r="AG221" s="5" t="s">
        <v>89</v>
      </c>
      <c r="AH221" s="5"/>
      <c r="AI221" s="5"/>
      <c r="AL221" s="80" t="s">
        <v>281</v>
      </c>
      <c r="AM221" s="78">
        <v>45566</v>
      </c>
      <c r="AS221">
        <v>1</v>
      </c>
      <c r="AT221">
        <v>0</v>
      </c>
      <c r="AU221">
        <v>0</v>
      </c>
      <c r="AV221" s="77">
        <f t="shared" si="4"/>
        <v>0</v>
      </c>
      <c r="AX221" s="74">
        <f>Table1[[#This Row],[QUANTITY]]*Table1[[#This Row],[UNITPRICE]]-Table1[[#This Row],[CASHDISCOUNT]]</f>
        <v>0</v>
      </c>
      <c r="AY221" s="72"/>
      <c r="AZ221" s="3"/>
      <c r="BA221" s="3"/>
      <c r="BE221" s="3"/>
      <c r="BF221" s="80" t="s">
        <v>300</v>
      </c>
      <c r="BG221" s="7">
        <v>45566</v>
      </c>
      <c r="BI221" s="5"/>
      <c r="BJ221" s="7"/>
      <c r="BK221" s="3">
        <v>1000</v>
      </c>
      <c r="BL221" s="3"/>
      <c r="BM221" s="5"/>
      <c r="BN221" s="4"/>
      <c r="BO221" s="4"/>
      <c r="BP221" s="4"/>
      <c r="BQ221" s="4"/>
      <c r="BR221" s="16" t="s">
        <v>88</v>
      </c>
      <c r="BU221" s="4" t="s">
        <v>76</v>
      </c>
    </row>
    <row r="222" spans="1:73" x14ac:dyDescent="0.25">
      <c r="A222" s="13">
        <v>11</v>
      </c>
      <c r="B222" s="14">
        <v>999948555</v>
      </c>
      <c r="C222" s="3"/>
      <c r="D222" s="3" t="s">
        <v>71</v>
      </c>
      <c r="E222" s="3" t="s">
        <v>72</v>
      </c>
      <c r="F222" s="15">
        <v>220</v>
      </c>
      <c r="G222" s="2">
        <f>IF(Table1[[#This Row],[INVOICENO]]=AL221,G221,G221+1)</f>
        <v>26</v>
      </c>
      <c r="H222" s="15" t="s">
        <v>72</v>
      </c>
      <c r="I222" s="15">
        <f>IF(Table1[[#This Row],[INVOICENO]]=AL221,I221+1,1)</f>
        <v>38</v>
      </c>
      <c r="J222" t="s">
        <v>96</v>
      </c>
      <c r="K222">
        <v>1080</v>
      </c>
      <c r="M222" s="5"/>
      <c r="X222" t="s">
        <v>178</v>
      </c>
      <c r="Y222" s="82">
        <v>0</v>
      </c>
      <c r="Z222">
        <v>0</v>
      </c>
      <c r="AB222">
        <v>35</v>
      </c>
      <c r="AD222" s="4"/>
      <c r="AF222" s="79">
        <f>Table1[[#This Row],[UNITPRICE]]</f>
        <v>0</v>
      </c>
      <c r="AG222" s="5" t="s">
        <v>89</v>
      </c>
      <c r="AH222" s="5"/>
      <c r="AI222" s="5"/>
      <c r="AL222" s="80" t="s">
        <v>281</v>
      </c>
      <c r="AM222" s="78">
        <v>45566</v>
      </c>
      <c r="AS222">
        <v>1</v>
      </c>
      <c r="AT222">
        <v>0</v>
      </c>
      <c r="AU222">
        <v>0</v>
      </c>
      <c r="AV222" s="77">
        <f t="shared" si="4"/>
        <v>0</v>
      </c>
      <c r="AX222" s="74">
        <f>Table1[[#This Row],[QUANTITY]]*Table1[[#This Row],[UNITPRICE]]-Table1[[#This Row],[CASHDISCOUNT]]</f>
        <v>0</v>
      </c>
      <c r="AY222" s="72"/>
      <c r="AZ222" s="3"/>
      <c r="BA222" s="3"/>
      <c r="BE222" s="3"/>
      <c r="BF222" s="80" t="s">
        <v>300</v>
      </c>
      <c r="BG222" s="7">
        <v>45566</v>
      </c>
      <c r="BI222" s="5"/>
      <c r="BJ222" s="7"/>
      <c r="BK222" s="3">
        <v>1000</v>
      </c>
      <c r="BL222" s="3"/>
      <c r="BM222" s="5"/>
      <c r="BN222" s="4"/>
      <c r="BO222" s="4"/>
      <c r="BP222" s="4"/>
      <c r="BQ222" s="4"/>
      <c r="BR222" s="16" t="s">
        <v>88</v>
      </c>
      <c r="BU222" s="4" t="s">
        <v>76</v>
      </c>
    </row>
    <row r="223" spans="1:73" x14ac:dyDescent="0.25">
      <c r="A223" s="13">
        <v>11</v>
      </c>
      <c r="B223" s="14">
        <v>999948555</v>
      </c>
      <c r="C223" s="3"/>
      <c r="D223" s="3" t="s">
        <v>71</v>
      </c>
      <c r="E223" s="3" t="s">
        <v>72</v>
      </c>
      <c r="F223" s="15">
        <v>221</v>
      </c>
      <c r="G223" s="2">
        <f>IF(Table1[[#This Row],[INVOICENO]]=AL222,G222,G222+1)</f>
        <v>26</v>
      </c>
      <c r="H223" s="15" t="s">
        <v>72</v>
      </c>
      <c r="I223" s="15">
        <f>IF(Table1[[#This Row],[INVOICENO]]=AL222,I222+1,1)</f>
        <v>39</v>
      </c>
      <c r="J223" t="s">
        <v>158</v>
      </c>
      <c r="K223">
        <v>270</v>
      </c>
      <c r="M223" s="5"/>
      <c r="X223" t="s">
        <v>241</v>
      </c>
      <c r="Y223" s="82">
        <v>0</v>
      </c>
      <c r="Z223">
        <v>0</v>
      </c>
      <c r="AB223">
        <v>35</v>
      </c>
      <c r="AD223" s="4"/>
      <c r="AF223" s="79">
        <f>Table1[[#This Row],[UNITPRICE]]</f>
        <v>0</v>
      </c>
      <c r="AG223" s="5" t="s">
        <v>89</v>
      </c>
      <c r="AH223" s="5"/>
      <c r="AI223" s="5"/>
      <c r="AL223" s="80" t="s">
        <v>281</v>
      </c>
      <c r="AM223" s="78">
        <v>45566</v>
      </c>
      <c r="AS223">
        <v>1</v>
      </c>
      <c r="AT223">
        <v>0</v>
      </c>
      <c r="AU223">
        <v>0</v>
      </c>
      <c r="AV223" s="77">
        <f t="shared" si="4"/>
        <v>0</v>
      </c>
      <c r="AX223" s="74">
        <f>Table1[[#This Row],[QUANTITY]]*Table1[[#This Row],[UNITPRICE]]-Table1[[#This Row],[CASHDISCOUNT]]</f>
        <v>0</v>
      </c>
      <c r="AY223" s="72"/>
      <c r="AZ223" s="3"/>
      <c r="BA223" s="3"/>
      <c r="BE223" s="3"/>
      <c r="BF223" s="80" t="s">
        <v>300</v>
      </c>
      <c r="BG223" s="7">
        <v>45566</v>
      </c>
      <c r="BI223" s="5"/>
      <c r="BJ223" s="7"/>
      <c r="BK223" s="3">
        <v>1000</v>
      </c>
      <c r="BL223" s="3"/>
      <c r="BM223" s="5"/>
      <c r="BN223" s="4"/>
      <c r="BO223" s="4"/>
      <c r="BP223" s="4"/>
      <c r="BQ223" s="4"/>
      <c r="BR223" s="16" t="s">
        <v>88</v>
      </c>
      <c r="BU223" s="4" t="s">
        <v>76</v>
      </c>
    </row>
    <row r="224" spans="1:73" x14ac:dyDescent="0.25">
      <c r="A224" s="13">
        <v>11</v>
      </c>
      <c r="B224" s="14">
        <v>999948555</v>
      </c>
      <c r="C224" s="3"/>
      <c r="D224" s="3" t="s">
        <v>71</v>
      </c>
      <c r="E224" s="3" t="s">
        <v>72</v>
      </c>
      <c r="F224" s="15">
        <v>222</v>
      </c>
      <c r="G224" s="2">
        <f>IF(Table1[[#This Row],[INVOICENO]]=AL223,G223,G223+1)</f>
        <v>26</v>
      </c>
      <c r="H224" s="15" t="s">
        <v>72</v>
      </c>
      <c r="I224" s="15">
        <f>IF(Table1[[#This Row],[INVOICENO]]=AL223,I223+1,1)</f>
        <v>40</v>
      </c>
      <c r="J224" t="s">
        <v>159</v>
      </c>
      <c r="K224">
        <v>8</v>
      </c>
      <c r="M224" s="5"/>
      <c r="X224" t="s">
        <v>242</v>
      </c>
      <c r="Y224" s="82">
        <v>22000</v>
      </c>
      <c r="Z224">
        <v>0</v>
      </c>
      <c r="AD224" s="4"/>
      <c r="AF224" s="79">
        <f>Table1[[#This Row],[UNITPRICE]]</f>
        <v>22000</v>
      </c>
      <c r="AG224" s="5" t="s">
        <v>89</v>
      </c>
      <c r="AH224" s="5"/>
      <c r="AI224" s="5"/>
      <c r="AL224" s="80" t="s">
        <v>281</v>
      </c>
      <c r="AM224" s="78">
        <v>45566</v>
      </c>
      <c r="AS224">
        <v>1</v>
      </c>
      <c r="AT224">
        <v>0</v>
      </c>
      <c r="AU224">
        <v>0</v>
      </c>
      <c r="AV224" s="77">
        <f t="shared" si="4"/>
        <v>0</v>
      </c>
      <c r="AX224" s="74">
        <f>Table1[[#This Row],[QUANTITY]]*Table1[[#This Row],[UNITPRICE]]-Table1[[#This Row],[CASHDISCOUNT]]</f>
        <v>176000</v>
      </c>
      <c r="AY224" s="72"/>
      <c r="AZ224" s="3"/>
      <c r="BA224" s="3"/>
      <c r="BE224" s="3"/>
      <c r="BF224" s="80" t="s">
        <v>338</v>
      </c>
      <c r="BG224" s="7">
        <v>45566</v>
      </c>
      <c r="BI224" s="5"/>
      <c r="BJ224" s="7"/>
      <c r="BK224" s="3">
        <v>1000</v>
      </c>
      <c r="BL224" s="3"/>
      <c r="BM224" s="5"/>
      <c r="BN224" s="4"/>
      <c r="BO224" s="4"/>
      <c r="BP224" s="4"/>
      <c r="BQ224" s="4"/>
      <c r="BR224" s="16" t="s">
        <v>88</v>
      </c>
      <c r="BU224" s="4" t="s">
        <v>76</v>
      </c>
    </row>
    <row r="225" spans="1:73" x14ac:dyDescent="0.25">
      <c r="A225" s="13">
        <v>11</v>
      </c>
      <c r="B225" s="14">
        <v>999948555</v>
      </c>
      <c r="C225" s="3"/>
      <c r="D225" s="3" t="s">
        <v>71</v>
      </c>
      <c r="E225" s="3" t="s">
        <v>72</v>
      </c>
      <c r="F225" s="15">
        <v>223</v>
      </c>
      <c r="G225" s="2">
        <f>IF(Table1[[#This Row],[INVOICENO]]=AL224,G224,G224+1)</f>
        <v>26</v>
      </c>
      <c r="H225" s="15" t="s">
        <v>72</v>
      </c>
      <c r="I225" s="15">
        <f>IF(Table1[[#This Row],[INVOICENO]]=AL224,I224+1,1)</f>
        <v>41</v>
      </c>
      <c r="J225" t="s">
        <v>95</v>
      </c>
      <c r="K225">
        <v>1200</v>
      </c>
      <c r="M225" s="5"/>
      <c r="X225" t="s">
        <v>177</v>
      </c>
      <c r="Y225" s="82">
        <v>0</v>
      </c>
      <c r="Z225">
        <v>0</v>
      </c>
      <c r="AB225">
        <v>40</v>
      </c>
      <c r="AD225" s="4"/>
      <c r="AF225" s="79">
        <f>Table1[[#This Row],[UNITPRICE]]</f>
        <v>0</v>
      </c>
      <c r="AG225" s="5" t="s">
        <v>89</v>
      </c>
      <c r="AH225" s="5"/>
      <c r="AI225" s="5"/>
      <c r="AL225" s="80" t="s">
        <v>281</v>
      </c>
      <c r="AM225" s="78">
        <v>45566</v>
      </c>
      <c r="AS225">
        <v>1</v>
      </c>
      <c r="AT225">
        <v>0</v>
      </c>
      <c r="AU225">
        <v>0</v>
      </c>
      <c r="AV225" s="77">
        <f t="shared" si="4"/>
        <v>0</v>
      </c>
      <c r="AX225" s="74">
        <f>Table1[[#This Row],[QUANTITY]]*Table1[[#This Row],[UNITPRICE]]-Table1[[#This Row],[CASHDISCOUNT]]</f>
        <v>0</v>
      </c>
      <c r="AY225" s="72"/>
      <c r="AZ225" s="3"/>
      <c r="BA225" s="3"/>
      <c r="BE225" s="3"/>
      <c r="BF225" s="80" t="s">
        <v>300</v>
      </c>
      <c r="BG225" s="7">
        <v>45566</v>
      </c>
      <c r="BI225" s="5"/>
      <c r="BJ225" s="7"/>
      <c r="BK225" s="3">
        <v>1000</v>
      </c>
      <c r="BL225" s="3"/>
      <c r="BM225" s="5"/>
      <c r="BN225" s="4"/>
      <c r="BO225" s="4"/>
      <c r="BP225" s="4"/>
      <c r="BQ225" s="4"/>
      <c r="BR225" s="16" t="s">
        <v>88</v>
      </c>
      <c r="BU225" s="4" t="s">
        <v>76</v>
      </c>
    </row>
    <row r="226" spans="1:73" x14ac:dyDescent="0.25">
      <c r="A226" s="13">
        <v>11</v>
      </c>
      <c r="B226" s="14">
        <v>999948555</v>
      </c>
      <c r="C226" s="3"/>
      <c r="D226" s="3" t="s">
        <v>71</v>
      </c>
      <c r="E226" s="3" t="s">
        <v>72</v>
      </c>
      <c r="F226" s="15">
        <v>224</v>
      </c>
      <c r="G226" s="2">
        <f>IF(Table1[[#This Row],[INVOICENO]]=AL225,G225,G225+1)</f>
        <v>26</v>
      </c>
      <c r="H226" s="15" t="s">
        <v>72</v>
      </c>
      <c r="I226" s="15">
        <f>IF(Table1[[#This Row],[INVOICENO]]=AL225,I225+1,1)</f>
        <v>42</v>
      </c>
      <c r="J226" t="s">
        <v>96</v>
      </c>
      <c r="K226">
        <v>960</v>
      </c>
      <c r="M226" s="5"/>
      <c r="X226" t="s">
        <v>178</v>
      </c>
      <c r="Y226" s="82">
        <v>0</v>
      </c>
      <c r="Z226">
        <v>0</v>
      </c>
      <c r="AB226">
        <v>40</v>
      </c>
      <c r="AD226" s="4"/>
      <c r="AF226" s="79">
        <f>Table1[[#This Row],[UNITPRICE]]</f>
        <v>0</v>
      </c>
      <c r="AG226" s="5" t="s">
        <v>89</v>
      </c>
      <c r="AH226" s="5"/>
      <c r="AI226" s="5"/>
      <c r="AL226" s="80" t="s">
        <v>281</v>
      </c>
      <c r="AM226" s="78">
        <v>45566</v>
      </c>
      <c r="AS226">
        <v>1</v>
      </c>
      <c r="AT226">
        <v>0</v>
      </c>
      <c r="AU226">
        <v>0</v>
      </c>
      <c r="AV226" s="77">
        <f t="shared" si="4"/>
        <v>0</v>
      </c>
      <c r="AX226" s="74">
        <f>Table1[[#This Row],[QUANTITY]]*Table1[[#This Row],[UNITPRICE]]-Table1[[#This Row],[CASHDISCOUNT]]</f>
        <v>0</v>
      </c>
      <c r="AY226" s="72"/>
      <c r="AZ226" s="3"/>
      <c r="BA226" s="3"/>
      <c r="BE226" s="3"/>
      <c r="BF226" s="80" t="s">
        <v>300</v>
      </c>
      <c r="BG226" s="7">
        <v>45566</v>
      </c>
      <c r="BI226" s="5"/>
      <c r="BJ226" s="7"/>
      <c r="BK226" s="3">
        <v>1000</v>
      </c>
      <c r="BL226" s="3"/>
      <c r="BM226" s="5"/>
      <c r="BN226" s="4"/>
      <c r="BO226" s="4"/>
      <c r="BP226" s="4"/>
      <c r="BQ226" s="4"/>
      <c r="BR226" s="16" t="s">
        <v>88</v>
      </c>
      <c r="BU226" s="4" t="s">
        <v>76</v>
      </c>
    </row>
    <row r="227" spans="1:73" x14ac:dyDescent="0.25">
      <c r="A227" s="13">
        <v>11</v>
      </c>
      <c r="B227" s="14">
        <v>999948555</v>
      </c>
      <c r="C227" s="3"/>
      <c r="D227" s="3" t="s">
        <v>71</v>
      </c>
      <c r="E227" s="3" t="s">
        <v>72</v>
      </c>
      <c r="F227" s="15">
        <v>225</v>
      </c>
      <c r="G227" s="2">
        <f>IF(Table1[[#This Row],[INVOICENO]]=AL226,G226,G226+1)</f>
        <v>26</v>
      </c>
      <c r="H227" s="15" t="s">
        <v>72</v>
      </c>
      <c r="I227" s="15">
        <f>IF(Table1[[#This Row],[INVOICENO]]=AL226,I226+1,1)</f>
        <v>43</v>
      </c>
      <c r="J227" t="s">
        <v>158</v>
      </c>
      <c r="K227">
        <v>240</v>
      </c>
      <c r="M227" s="5"/>
      <c r="X227" t="s">
        <v>241</v>
      </c>
      <c r="Y227" s="82">
        <v>0</v>
      </c>
      <c r="Z227">
        <v>0</v>
      </c>
      <c r="AB227">
        <v>40</v>
      </c>
      <c r="AD227" s="4"/>
      <c r="AF227" s="79">
        <f>Table1[[#This Row],[UNITPRICE]]</f>
        <v>0</v>
      </c>
      <c r="AG227" s="5" t="s">
        <v>89</v>
      </c>
      <c r="AH227" s="5"/>
      <c r="AI227" s="5"/>
      <c r="AL227" s="80" t="s">
        <v>281</v>
      </c>
      <c r="AM227" s="78">
        <v>45566</v>
      </c>
      <c r="AS227">
        <v>1</v>
      </c>
      <c r="AT227">
        <v>0</v>
      </c>
      <c r="AU227">
        <v>0</v>
      </c>
      <c r="AV227" s="77">
        <f t="shared" si="4"/>
        <v>0</v>
      </c>
      <c r="AX227" s="74">
        <f>Table1[[#This Row],[QUANTITY]]*Table1[[#This Row],[UNITPRICE]]-Table1[[#This Row],[CASHDISCOUNT]]</f>
        <v>0</v>
      </c>
      <c r="AY227" s="72"/>
      <c r="AZ227" s="3"/>
      <c r="BA227" s="3"/>
      <c r="BE227" s="3"/>
      <c r="BF227" s="80" t="s">
        <v>300</v>
      </c>
      <c r="BG227" s="7">
        <v>45566</v>
      </c>
      <c r="BI227" s="5"/>
      <c r="BJ227" s="7"/>
      <c r="BK227" s="3">
        <v>1000</v>
      </c>
      <c r="BL227" s="3"/>
      <c r="BM227" s="5"/>
      <c r="BN227" s="4"/>
      <c r="BO227" s="4"/>
      <c r="BP227" s="4"/>
      <c r="BQ227" s="4"/>
      <c r="BR227" s="16" t="s">
        <v>88</v>
      </c>
      <c r="BU227" s="4" t="s">
        <v>76</v>
      </c>
    </row>
    <row r="228" spans="1:73" x14ac:dyDescent="0.25">
      <c r="A228" s="13">
        <v>11</v>
      </c>
      <c r="B228" s="14">
        <v>999948555</v>
      </c>
      <c r="C228" s="3"/>
      <c r="D228" s="3" t="s">
        <v>71</v>
      </c>
      <c r="E228" s="3" t="s">
        <v>72</v>
      </c>
      <c r="F228" s="15">
        <v>226</v>
      </c>
      <c r="G228" s="2">
        <f>IF(Table1[[#This Row],[INVOICENO]]=AL227,G227,G227+1)</f>
        <v>26</v>
      </c>
      <c r="H228" s="15" t="s">
        <v>72</v>
      </c>
      <c r="I228" s="15">
        <f>IF(Table1[[#This Row],[INVOICENO]]=AL227,I227+1,1)</f>
        <v>44</v>
      </c>
      <c r="J228" t="s">
        <v>121</v>
      </c>
      <c r="K228">
        <v>80</v>
      </c>
      <c r="M228" s="5"/>
      <c r="X228" t="s">
        <v>203</v>
      </c>
      <c r="Y228" s="82">
        <v>0</v>
      </c>
      <c r="Z228">
        <v>0</v>
      </c>
      <c r="AB228">
        <v>40</v>
      </c>
      <c r="AD228" s="4"/>
      <c r="AF228" s="79">
        <f>Table1[[#This Row],[UNITPRICE]]</f>
        <v>0</v>
      </c>
      <c r="AG228" s="5" t="s">
        <v>89</v>
      </c>
      <c r="AH228" s="5"/>
      <c r="AI228" s="5"/>
      <c r="AL228" s="80" t="s">
        <v>281</v>
      </c>
      <c r="AM228" s="78">
        <v>45566</v>
      </c>
      <c r="AS228">
        <v>1</v>
      </c>
      <c r="AT228">
        <v>0</v>
      </c>
      <c r="AU228">
        <v>0</v>
      </c>
      <c r="AV228" s="77">
        <f t="shared" si="4"/>
        <v>0</v>
      </c>
      <c r="AX228" s="74">
        <f>Table1[[#This Row],[QUANTITY]]*Table1[[#This Row],[UNITPRICE]]-Table1[[#This Row],[CASHDISCOUNT]]</f>
        <v>0</v>
      </c>
      <c r="AY228" s="72"/>
      <c r="AZ228" s="3"/>
      <c r="BA228" s="3"/>
      <c r="BE228" s="3"/>
      <c r="BF228" s="80" t="s">
        <v>300</v>
      </c>
      <c r="BG228" s="7">
        <v>45566</v>
      </c>
      <c r="BI228" s="5"/>
      <c r="BJ228" s="7"/>
      <c r="BK228" s="3">
        <v>1000</v>
      </c>
      <c r="BL228" s="3"/>
      <c r="BM228" s="5"/>
      <c r="BN228" s="4"/>
      <c r="BO228" s="4"/>
      <c r="BP228" s="4"/>
      <c r="BQ228" s="4"/>
      <c r="BR228" s="16" t="s">
        <v>88</v>
      </c>
      <c r="BU228" s="4" t="s">
        <v>76</v>
      </c>
    </row>
    <row r="229" spans="1:73" x14ac:dyDescent="0.25">
      <c r="A229" s="13">
        <v>11</v>
      </c>
      <c r="B229" s="14">
        <v>999948555</v>
      </c>
      <c r="C229" s="3"/>
      <c r="D229" s="3" t="s">
        <v>71</v>
      </c>
      <c r="E229" s="3" t="s">
        <v>72</v>
      </c>
      <c r="F229" s="15">
        <v>227</v>
      </c>
      <c r="G229" s="2">
        <f>IF(Table1[[#This Row],[INVOICENO]]=AL228,G228,G228+1)</f>
        <v>26</v>
      </c>
      <c r="H229" s="15" t="s">
        <v>72</v>
      </c>
      <c r="I229" s="15">
        <f>IF(Table1[[#This Row],[INVOICENO]]=AL228,I228+1,1)</f>
        <v>45</v>
      </c>
      <c r="J229" t="s">
        <v>160</v>
      </c>
      <c r="K229">
        <v>6</v>
      </c>
      <c r="M229" s="5"/>
      <c r="X229" t="s">
        <v>243</v>
      </c>
      <c r="Y229" s="82">
        <v>62000</v>
      </c>
      <c r="Z229">
        <v>0</v>
      </c>
      <c r="AD229" s="4"/>
      <c r="AF229" s="79">
        <f>Table1[[#This Row],[UNITPRICE]]</f>
        <v>62000</v>
      </c>
      <c r="AG229" s="5" t="s">
        <v>89</v>
      </c>
      <c r="AH229" s="5"/>
      <c r="AI229" s="5"/>
      <c r="AL229" s="80" t="s">
        <v>281</v>
      </c>
      <c r="AM229" s="78">
        <v>45566</v>
      </c>
      <c r="AS229">
        <v>1</v>
      </c>
      <c r="AT229">
        <v>0</v>
      </c>
      <c r="AU229">
        <v>0</v>
      </c>
      <c r="AV229" s="77">
        <f t="shared" si="4"/>
        <v>0</v>
      </c>
      <c r="AX229" s="74">
        <f>Table1[[#This Row],[QUANTITY]]*Table1[[#This Row],[UNITPRICE]]-Table1[[#This Row],[CASHDISCOUNT]]</f>
        <v>372000</v>
      </c>
      <c r="AY229" s="72"/>
      <c r="AZ229" s="3"/>
      <c r="BA229" s="3"/>
      <c r="BE229" s="3"/>
      <c r="BF229" s="80" t="s">
        <v>339</v>
      </c>
      <c r="BG229" s="7">
        <v>45566</v>
      </c>
      <c r="BI229" s="5"/>
      <c r="BJ229" s="7"/>
      <c r="BK229" s="3">
        <v>1000</v>
      </c>
      <c r="BL229" s="3"/>
      <c r="BM229" s="5"/>
      <c r="BN229" s="4"/>
      <c r="BO229" s="4"/>
      <c r="BP229" s="4"/>
      <c r="BQ229" s="4"/>
      <c r="BR229" s="16" t="s">
        <v>88</v>
      </c>
      <c r="BU229" s="4" t="s">
        <v>76</v>
      </c>
    </row>
    <row r="230" spans="1:73" x14ac:dyDescent="0.25">
      <c r="A230" s="13">
        <v>11</v>
      </c>
      <c r="B230" s="14">
        <v>999948555</v>
      </c>
      <c r="C230" s="3"/>
      <c r="D230" s="3" t="s">
        <v>71</v>
      </c>
      <c r="E230" s="3" t="s">
        <v>72</v>
      </c>
      <c r="F230" s="15">
        <v>228</v>
      </c>
      <c r="G230" s="2">
        <f>IF(Table1[[#This Row],[INVOICENO]]=AL229,G229,G229+1)</f>
        <v>26</v>
      </c>
      <c r="H230" s="15" t="s">
        <v>72</v>
      </c>
      <c r="I230" s="15">
        <f>IF(Table1[[#This Row],[INVOICENO]]=AL229,I229+1,1)</f>
        <v>46</v>
      </c>
      <c r="J230" t="s">
        <v>161</v>
      </c>
      <c r="K230">
        <v>2</v>
      </c>
      <c r="M230" s="5"/>
      <c r="X230" t="s">
        <v>244</v>
      </c>
      <c r="Y230" s="82">
        <v>23000</v>
      </c>
      <c r="Z230">
        <v>0</v>
      </c>
      <c r="AD230" s="4"/>
      <c r="AF230" s="79">
        <f>Table1[[#This Row],[UNITPRICE]]</f>
        <v>23000</v>
      </c>
      <c r="AG230" s="5" t="s">
        <v>89</v>
      </c>
      <c r="AH230" s="5"/>
      <c r="AI230" s="5"/>
      <c r="AL230" s="80" t="s">
        <v>281</v>
      </c>
      <c r="AM230" s="78">
        <v>45566</v>
      </c>
      <c r="AS230">
        <v>1</v>
      </c>
      <c r="AT230">
        <v>0</v>
      </c>
      <c r="AU230">
        <v>0</v>
      </c>
      <c r="AV230" s="77">
        <f t="shared" si="4"/>
        <v>0</v>
      </c>
      <c r="AX230" s="74">
        <f>Table1[[#This Row],[QUANTITY]]*Table1[[#This Row],[UNITPRICE]]-Table1[[#This Row],[CASHDISCOUNT]]</f>
        <v>46000</v>
      </c>
      <c r="AY230" s="72"/>
      <c r="AZ230" s="3"/>
      <c r="BA230" s="3"/>
      <c r="BE230" s="3"/>
      <c r="BF230" s="80" t="s">
        <v>340</v>
      </c>
      <c r="BG230" s="7">
        <v>45566</v>
      </c>
      <c r="BI230" s="5"/>
      <c r="BJ230" s="7"/>
      <c r="BK230" s="3">
        <v>1000</v>
      </c>
      <c r="BL230" s="3"/>
      <c r="BM230" s="5"/>
      <c r="BN230" s="4"/>
      <c r="BO230" s="4"/>
      <c r="BP230" s="4"/>
      <c r="BQ230" s="4"/>
      <c r="BR230" s="16" t="s">
        <v>88</v>
      </c>
      <c r="BU230" s="4" t="s">
        <v>76</v>
      </c>
    </row>
    <row r="231" spans="1:73" x14ac:dyDescent="0.25">
      <c r="A231" s="13">
        <v>11</v>
      </c>
      <c r="B231" s="14">
        <v>999948555</v>
      </c>
      <c r="C231" s="3"/>
      <c r="D231" s="3" t="s">
        <v>71</v>
      </c>
      <c r="E231" s="3" t="s">
        <v>72</v>
      </c>
      <c r="F231" s="15">
        <v>229</v>
      </c>
      <c r="G231" s="2">
        <f>IF(Table1[[#This Row],[INVOICENO]]=AL230,G230,G230+1)</f>
        <v>26</v>
      </c>
      <c r="H231" s="15" t="s">
        <v>72</v>
      </c>
      <c r="I231" s="15">
        <f>IF(Table1[[#This Row],[INVOICENO]]=AL230,I230+1,1)</f>
        <v>47</v>
      </c>
      <c r="J231" t="s">
        <v>95</v>
      </c>
      <c r="K231">
        <v>300</v>
      </c>
      <c r="M231" s="5"/>
      <c r="X231" t="s">
        <v>177</v>
      </c>
      <c r="Y231" s="82">
        <v>0</v>
      </c>
      <c r="Z231">
        <v>0</v>
      </c>
      <c r="AB231">
        <v>46</v>
      </c>
      <c r="AD231" s="4"/>
      <c r="AF231" s="79">
        <f>Table1[[#This Row],[UNITPRICE]]</f>
        <v>0</v>
      </c>
      <c r="AG231" s="5" t="s">
        <v>89</v>
      </c>
      <c r="AH231" s="5"/>
      <c r="AI231" s="5"/>
      <c r="AL231" s="80" t="s">
        <v>281</v>
      </c>
      <c r="AM231" s="78">
        <v>45566</v>
      </c>
      <c r="AS231">
        <v>1</v>
      </c>
      <c r="AT231">
        <v>0</v>
      </c>
      <c r="AU231">
        <v>0</v>
      </c>
      <c r="AV231" s="77">
        <f t="shared" si="4"/>
        <v>0</v>
      </c>
      <c r="AX231" s="74">
        <f>Table1[[#This Row],[QUANTITY]]*Table1[[#This Row],[UNITPRICE]]-Table1[[#This Row],[CASHDISCOUNT]]</f>
        <v>0</v>
      </c>
      <c r="AY231" s="72"/>
      <c r="AZ231" s="3"/>
      <c r="BA231" s="3"/>
      <c r="BE231" s="3"/>
      <c r="BF231" s="80" t="s">
        <v>300</v>
      </c>
      <c r="BG231" s="7">
        <v>45566</v>
      </c>
      <c r="BI231" s="5"/>
      <c r="BJ231" s="7"/>
      <c r="BK231" s="3">
        <v>1000</v>
      </c>
      <c r="BL231" s="3"/>
      <c r="BM231" s="5"/>
      <c r="BN231" s="4"/>
      <c r="BO231" s="4"/>
      <c r="BP231" s="4"/>
      <c r="BQ231" s="4"/>
      <c r="BR231" s="16" t="s">
        <v>88</v>
      </c>
      <c r="BU231" s="4" t="s">
        <v>76</v>
      </c>
    </row>
    <row r="232" spans="1:73" x14ac:dyDescent="0.25">
      <c r="A232" s="13">
        <v>11</v>
      </c>
      <c r="B232" s="14">
        <v>999948555</v>
      </c>
      <c r="C232" s="3"/>
      <c r="D232" s="3" t="s">
        <v>71</v>
      </c>
      <c r="E232" s="3" t="s">
        <v>72</v>
      </c>
      <c r="F232" s="15">
        <v>230</v>
      </c>
      <c r="G232" s="2">
        <f>IF(Table1[[#This Row],[INVOICENO]]=AL231,G231,G231+1)</f>
        <v>26</v>
      </c>
      <c r="H232" s="15" t="s">
        <v>72</v>
      </c>
      <c r="I232" s="15">
        <f>IF(Table1[[#This Row],[INVOICENO]]=AL231,I231+1,1)</f>
        <v>48</v>
      </c>
      <c r="J232" t="s">
        <v>96</v>
      </c>
      <c r="K232">
        <v>240</v>
      </c>
      <c r="M232" s="5"/>
      <c r="X232" t="s">
        <v>178</v>
      </c>
      <c r="Y232" s="82">
        <v>0</v>
      </c>
      <c r="Z232">
        <v>0</v>
      </c>
      <c r="AB232">
        <v>46</v>
      </c>
      <c r="AD232" s="4"/>
      <c r="AF232" s="79">
        <f>Table1[[#This Row],[UNITPRICE]]</f>
        <v>0</v>
      </c>
      <c r="AG232" s="5" t="s">
        <v>89</v>
      </c>
      <c r="AH232" s="5"/>
      <c r="AI232" s="5"/>
      <c r="AL232" s="80" t="s">
        <v>281</v>
      </c>
      <c r="AM232" s="78">
        <v>45566</v>
      </c>
      <c r="AS232">
        <v>1</v>
      </c>
      <c r="AT232">
        <v>0</v>
      </c>
      <c r="AU232">
        <v>0</v>
      </c>
      <c r="AV232" s="77">
        <f t="shared" si="4"/>
        <v>0</v>
      </c>
      <c r="AX232" s="74">
        <f>Table1[[#This Row],[QUANTITY]]*Table1[[#This Row],[UNITPRICE]]-Table1[[#This Row],[CASHDISCOUNT]]</f>
        <v>0</v>
      </c>
      <c r="AY232" s="72"/>
      <c r="AZ232" s="3"/>
      <c r="BA232" s="3"/>
      <c r="BE232" s="3"/>
      <c r="BF232" s="80" t="s">
        <v>300</v>
      </c>
      <c r="BG232" s="7">
        <v>45566</v>
      </c>
      <c r="BI232" s="5"/>
      <c r="BJ232" s="7"/>
      <c r="BK232" s="3">
        <v>1000</v>
      </c>
      <c r="BL232" s="3"/>
      <c r="BM232" s="5"/>
      <c r="BN232" s="4"/>
      <c r="BO232" s="4"/>
      <c r="BP232" s="4"/>
      <c r="BQ232" s="4"/>
      <c r="BR232" s="16" t="s">
        <v>88</v>
      </c>
      <c r="BU232" s="4" t="s">
        <v>76</v>
      </c>
    </row>
    <row r="233" spans="1:73" x14ac:dyDescent="0.25">
      <c r="A233" s="13">
        <v>11</v>
      </c>
      <c r="B233" s="14">
        <v>999948555</v>
      </c>
      <c r="C233" s="3"/>
      <c r="D233" s="3" t="s">
        <v>71</v>
      </c>
      <c r="E233" s="3" t="s">
        <v>72</v>
      </c>
      <c r="F233" s="15">
        <v>231</v>
      </c>
      <c r="G233" s="2">
        <f>IF(Table1[[#This Row],[INVOICENO]]=AL232,G232,G232+1)</f>
        <v>26</v>
      </c>
      <c r="H233" s="15" t="s">
        <v>72</v>
      </c>
      <c r="I233" s="15">
        <f>IF(Table1[[#This Row],[INVOICENO]]=AL232,I232+1,1)</f>
        <v>49</v>
      </c>
      <c r="J233" t="s">
        <v>162</v>
      </c>
      <c r="K233">
        <v>50</v>
      </c>
      <c r="M233" s="5"/>
      <c r="X233" t="s">
        <v>245</v>
      </c>
      <c r="Y233" s="82">
        <v>0</v>
      </c>
      <c r="Z233">
        <v>0</v>
      </c>
      <c r="AB233">
        <v>46</v>
      </c>
      <c r="AD233" s="4"/>
      <c r="AF233" s="79">
        <f>Table1[[#This Row],[UNITPRICE]]</f>
        <v>0</v>
      </c>
      <c r="AG233" s="5" t="s">
        <v>89</v>
      </c>
      <c r="AH233" s="5"/>
      <c r="AI233" s="5"/>
      <c r="AL233" s="80" t="s">
        <v>281</v>
      </c>
      <c r="AM233" s="78">
        <v>45566</v>
      </c>
      <c r="AS233">
        <v>1</v>
      </c>
      <c r="AT233">
        <v>0</v>
      </c>
      <c r="AU233">
        <v>0</v>
      </c>
      <c r="AV233" s="77">
        <f t="shared" si="4"/>
        <v>0</v>
      </c>
      <c r="AX233" s="74">
        <f>Table1[[#This Row],[QUANTITY]]*Table1[[#This Row],[UNITPRICE]]-Table1[[#This Row],[CASHDISCOUNT]]</f>
        <v>0</v>
      </c>
      <c r="AY233" s="72"/>
      <c r="AZ233" s="3"/>
      <c r="BA233" s="3"/>
      <c r="BE233" s="3"/>
      <c r="BF233" s="80" t="s">
        <v>300</v>
      </c>
      <c r="BG233" s="7">
        <v>45566</v>
      </c>
      <c r="BI233" s="5"/>
      <c r="BJ233" s="7"/>
      <c r="BK233" s="3">
        <v>1000</v>
      </c>
      <c r="BL233" s="3"/>
      <c r="BM233" s="5"/>
      <c r="BN233" s="4"/>
      <c r="BO233" s="4"/>
      <c r="BP233" s="4"/>
      <c r="BQ233" s="4"/>
      <c r="BR233" s="16" t="s">
        <v>88</v>
      </c>
      <c r="BU233" s="4" t="s">
        <v>76</v>
      </c>
    </row>
    <row r="234" spans="1:73" x14ac:dyDescent="0.25">
      <c r="A234" s="13">
        <v>11</v>
      </c>
      <c r="B234" s="14">
        <v>999948555</v>
      </c>
      <c r="C234" s="3"/>
      <c r="D234" s="3" t="s">
        <v>71</v>
      </c>
      <c r="E234" s="3" t="s">
        <v>72</v>
      </c>
      <c r="F234" s="15">
        <v>232</v>
      </c>
      <c r="G234" s="2">
        <f>IF(Table1[[#This Row],[INVOICENO]]=AL233,G233,G233+1)</f>
        <v>26</v>
      </c>
      <c r="H234" s="15" t="s">
        <v>72</v>
      </c>
      <c r="I234" s="15">
        <f>IF(Table1[[#This Row],[INVOICENO]]=AL233,I233+1,1)</f>
        <v>50</v>
      </c>
      <c r="J234" t="s">
        <v>163</v>
      </c>
      <c r="K234">
        <v>10</v>
      </c>
      <c r="M234" s="5"/>
      <c r="X234" t="s">
        <v>246</v>
      </c>
      <c r="Y234" s="82">
        <v>0</v>
      </c>
      <c r="Z234">
        <v>0</v>
      </c>
      <c r="AB234">
        <v>46</v>
      </c>
      <c r="AD234" s="4"/>
      <c r="AF234" s="79">
        <f>Table1[[#This Row],[UNITPRICE]]</f>
        <v>0</v>
      </c>
      <c r="AG234" s="5" t="s">
        <v>89</v>
      </c>
      <c r="AH234" s="5"/>
      <c r="AI234" s="5"/>
      <c r="AL234" s="80" t="s">
        <v>281</v>
      </c>
      <c r="AM234" s="78">
        <v>45566</v>
      </c>
      <c r="AS234">
        <v>1</v>
      </c>
      <c r="AT234">
        <v>0</v>
      </c>
      <c r="AU234">
        <v>0</v>
      </c>
      <c r="AV234" s="77">
        <f t="shared" si="4"/>
        <v>0</v>
      </c>
      <c r="AX234" s="74">
        <f>Table1[[#This Row],[QUANTITY]]*Table1[[#This Row],[UNITPRICE]]-Table1[[#This Row],[CASHDISCOUNT]]</f>
        <v>0</v>
      </c>
      <c r="AY234" s="72"/>
      <c r="AZ234" s="3"/>
      <c r="BA234" s="3"/>
      <c r="BE234" s="3"/>
      <c r="BF234" s="80" t="s">
        <v>300</v>
      </c>
      <c r="BG234" s="7">
        <v>45566</v>
      </c>
      <c r="BI234" s="5"/>
      <c r="BJ234" s="7"/>
      <c r="BK234" s="3">
        <v>1000</v>
      </c>
      <c r="BL234" s="3"/>
      <c r="BM234" s="5"/>
      <c r="BN234" s="4"/>
      <c r="BO234" s="4"/>
      <c r="BP234" s="4"/>
      <c r="BQ234" s="4"/>
      <c r="BR234" s="16" t="s">
        <v>88</v>
      </c>
      <c r="BU234" s="4" t="s">
        <v>76</v>
      </c>
    </row>
    <row r="235" spans="1:73" x14ac:dyDescent="0.25">
      <c r="A235" s="13">
        <v>11</v>
      </c>
      <c r="B235" s="14">
        <v>999948555</v>
      </c>
      <c r="C235" s="3"/>
      <c r="D235" s="3" t="s">
        <v>71</v>
      </c>
      <c r="E235" s="3" t="s">
        <v>72</v>
      </c>
      <c r="F235" s="15">
        <v>233</v>
      </c>
      <c r="G235" s="2">
        <f>IF(Table1[[#This Row],[INVOICENO]]=AL234,G234,G234+1)</f>
        <v>26</v>
      </c>
      <c r="H235" s="15" t="s">
        <v>72</v>
      </c>
      <c r="I235" s="15">
        <f>IF(Table1[[#This Row],[INVOICENO]]=AL234,I234+1,1)</f>
        <v>51</v>
      </c>
      <c r="J235" t="s">
        <v>120</v>
      </c>
      <c r="K235">
        <v>7</v>
      </c>
      <c r="M235" s="5"/>
      <c r="X235" t="s">
        <v>202</v>
      </c>
      <c r="Y235" s="82">
        <v>43000</v>
      </c>
      <c r="Z235">
        <v>0</v>
      </c>
      <c r="AD235" s="4"/>
      <c r="AF235" s="79">
        <f>Table1[[#This Row],[UNITPRICE]]</f>
        <v>43000</v>
      </c>
      <c r="AG235" s="5" t="s">
        <v>89</v>
      </c>
      <c r="AH235" s="5"/>
      <c r="AI235" s="5"/>
      <c r="AL235" s="80" t="s">
        <v>281</v>
      </c>
      <c r="AM235" s="78">
        <v>45566</v>
      </c>
      <c r="AS235">
        <v>1</v>
      </c>
      <c r="AT235">
        <v>0</v>
      </c>
      <c r="AU235">
        <v>0</v>
      </c>
      <c r="AV235" s="77">
        <f t="shared" si="4"/>
        <v>0</v>
      </c>
      <c r="AX235" s="74">
        <f>Table1[[#This Row],[QUANTITY]]*Table1[[#This Row],[UNITPRICE]]-Table1[[#This Row],[CASHDISCOUNT]]</f>
        <v>301000</v>
      </c>
      <c r="AY235" s="72"/>
      <c r="AZ235" s="3"/>
      <c r="BA235" s="3"/>
      <c r="BE235" s="3"/>
      <c r="BF235" s="80" t="s">
        <v>313</v>
      </c>
      <c r="BG235" s="7">
        <v>45566</v>
      </c>
      <c r="BI235" s="5"/>
      <c r="BJ235" s="7"/>
      <c r="BK235" s="3">
        <v>1000</v>
      </c>
      <c r="BL235" s="3"/>
      <c r="BM235" s="5"/>
      <c r="BN235" s="4"/>
      <c r="BO235" s="4"/>
      <c r="BP235" s="4"/>
      <c r="BQ235" s="4"/>
      <c r="BR235" s="16" t="s">
        <v>88</v>
      </c>
      <c r="BU235" s="4" t="s">
        <v>76</v>
      </c>
    </row>
    <row r="236" spans="1:73" x14ac:dyDescent="0.25">
      <c r="A236" s="13">
        <v>11</v>
      </c>
      <c r="B236" s="14">
        <v>999948555</v>
      </c>
      <c r="C236" s="3"/>
      <c r="D236" s="3" t="s">
        <v>71</v>
      </c>
      <c r="E236" s="3" t="s">
        <v>72</v>
      </c>
      <c r="F236" s="15">
        <v>234</v>
      </c>
      <c r="G236" s="2">
        <f>IF(Table1[[#This Row],[INVOICENO]]=AL235,G235,G235+1)</f>
        <v>26</v>
      </c>
      <c r="H236" s="15" t="s">
        <v>72</v>
      </c>
      <c r="I236" s="15">
        <f>IF(Table1[[#This Row],[INVOICENO]]=AL235,I235+1,1)</f>
        <v>52</v>
      </c>
      <c r="J236" t="s">
        <v>94</v>
      </c>
      <c r="K236">
        <v>126</v>
      </c>
      <c r="M236" s="5"/>
      <c r="X236" t="s">
        <v>176</v>
      </c>
      <c r="Y236" s="82">
        <v>0</v>
      </c>
      <c r="Z236">
        <v>0</v>
      </c>
      <c r="AB236">
        <v>51</v>
      </c>
      <c r="AD236" s="4"/>
      <c r="AF236" s="79">
        <f>Table1[[#This Row],[UNITPRICE]]</f>
        <v>0</v>
      </c>
      <c r="AG236" s="5" t="s">
        <v>89</v>
      </c>
      <c r="AH236" s="5"/>
      <c r="AI236" s="5"/>
      <c r="AL236" s="80" t="s">
        <v>281</v>
      </c>
      <c r="AM236" s="78">
        <v>45566</v>
      </c>
      <c r="AS236">
        <v>1</v>
      </c>
      <c r="AT236">
        <v>0</v>
      </c>
      <c r="AU236">
        <v>0</v>
      </c>
      <c r="AV236" s="77">
        <f t="shared" si="4"/>
        <v>0</v>
      </c>
      <c r="AX236" s="74">
        <f>Table1[[#This Row],[QUANTITY]]*Table1[[#This Row],[UNITPRICE]]-Table1[[#This Row],[CASHDISCOUNT]]</f>
        <v>0</v>
      </c>
      <c r="AY236" s="72"/>
      <c r="AZ236" s="3"/>
      <c r="BA236" s="3"/>
      <c r="BE236" s="3"/>
      <c r="BF236" s="80" t="s">
        <v>300</v>
      </c>
      <c r="BG236" s="7">
        <v>45566</v>
      </c>
      <c r="BI236" s="5"/>
      <c r="BJ236" s="7"/>
      <c r="BK236" s="3">
        <v>1000</v>
      </c>
      <c r="BL236" s="3"/>
      <c r="BM236" s="5"/>
      <c r="BN236" s="4"/>
      <c r="BO236" s="4"/>
      <c r="BP236" s="4"/>
      <c r="BQ236" s="4"/>
      <c r="BR236" s="16" t="s">
        <v>88</v>
      </c>
      <c r="BU236" s="4" t="s">
        <v>76</v>
      </c>
    </row>
    <row r="237" spans="1:73" x14ac:dyDescent="0.25">
      <c r="A237" s="13">
        <v>11</v>
      </c>
      <c r="B237" s="14">
        <v>999948555</v>
      </c>
      <c r="C237" s="3"/>
      <c r="D237" s="3" t="s">
        <v>71</v>
      </c>
      <c r="E237" s="3" t="s">
        <v>72</v>
      </c>
      <c r="F237" s="15">
        <v>235</v>
      </c>
      <c r="G237" s="2">
        <f>IF(Table1[[#This Row],[INVOICENO]]=AL236,G236,G236+1)</f>
        <v>26</v>
      </c>
      <c r="H237" s="15" t="s">
        <v>72</v>
      </c>
      <c r="I237" s="15">
        <f>IF(Table1[[#This Row],[INVOICENO]]=AL236,I236+1,1)</f>
        <v>53</v>
      </c>
      <c r="J237" t="s">
        <v>98</v>
      </c>
      <c r="K237">
        <v>105</v>
      </c>
      <c r="M237" s="5"/>
      <c r="X237" t="s">
        <v>180</v>
      </c>
      <c r="Y237" s="82">
        <v>0</v>
      </c>
      <c r="Z237">
        <v>0</v>
      </c>
      <c r="AB237">
        <v>51</v>
      </c>
      <c r="AD237" s="4"/>
      <c r="AF237" s="79">
        <f>Table1[[#This Row],[UNITPRICE]]</f>
        <v>0</v>
      </c>
      <c r="AG237" s="5" t="s">
        <v>89</v>
      </c>
      <c r="AH237" s="5"/>
      <c r="AI237" s="5"/>
      <c r="AL237" s="80" t="s">
        <v>281</v>
      </c>
      <c r="AM237" s="78">
        <v>45566</v>
      </c>
      <c r="AS237">
        <v>1</v>
      </c>
      <c r="AT237">
        <v>0</v>
      </c>
      <c r="AU237">
        <v>0</v>
      </c>
      <c r="AV237" s="77">
        <f t="shared" si="4"/>
        <v>0</v>
      </c>
      <c r="AX237" s="74">
        <f>Table1[[#This Row],[QUANTITY]]*Table1[[#This Row],[UNITPRICE]]-Table1[[#This Row],[CASHDISCOUNT]]</f>
        <v>0</v>
      </c>
      <c r="AY237" s="72"/>
      <c r="AZ237" s="3"/>
      <c r="BA237" s="3"/>
      <c r="BE237" s="3"/>
      <c r="BF237" s="80" t="s">
        <v>300</v>
      </c>
      <c r="BG237" s="7">
        <v>45566</v>
      </c>
      <c r="BI237" s="5"/>
      <c r="BJ237" s="7"/>
      <c r="BK237" s="3">
        <v>1000</v>
      </c>
      <c r="BL237" s="3"/>
      <c r="BM237" s="5"/>
      <c r="BN237" s="4"/>
      <c r="BO237" s="4"/>
      <c r="BP237" s="4"/>
      <c r="BQ237" s="4"/>
      <c r="BR237" s="16" t="s">
        <v>88</v>
      </c>
      <c r="BU237" s="4" t="s">
        <v>76</v>
      </c>
    </row>
    <row r="238" spans="1:73" x14ac:dyDescent="0.25">
      <c r="A238" s="13">
        <v>11</v>
      </c>
      <c r="B238" s="14">
        <v>999948555</v>
      </c>
      <c r="C238" s="3"/>
      <c r="D238" s="3" t="s">
        <v>71</v>
      </c>
      <c r="E238" s="3" t="s">
        <v>72</v>
      </c>
      <c r="F238" s="15">
        <v>236</v>
      </c>
      <c r="G238" s="2">
        <f>IF(Table1[[#This Row],[INVOICENO]]=AL237,G237,G237+1)</f>
        <v>26</v>
      </c>
      <c r="H238" s="15" t="s">
        <v>72</v>
      </c>
      <c r="I238" s="15">
        <f>IF(Table1[[#This Row],[INVOICENO]]=AL237,I237+1,1)</f>
        <v>54</v>
      </c>
      <c r="J238" t="s">
        <v>101</v>
      </c>
      <c r="K238">
        <v>14</v>
      </c>
      <c r="M238" s="5"/>
      <c r="X238" t="s">
        <v>183</v>
      </c>
      <c r="Y238" s="82">
        <v>0</v>
      </c>
      <c r="Z238">
        <v>0</v>
      </c>
      <c r="AB238">
        <v>51</v>
      </c>
      <c r="AD238" s="4"/>
      <c r="AF238" s="79">
        <f>Table1[[#This Row],[UNITPRICE]]</f>
        <v>0</v>
      </c>
      <c r="AG238" s="5" t="s">
        <v>89</v>
      </c>
      <c r="AH238" s="5"/>
      <c r="AI238" s="5"/>
      <c r="AL238" s="80" t="s">
        <v>281</v>
      </c>
      <c r="AM238" s="78">
        <v>45566</v>
      </c>
      <c r="AS238">
        <v>1</v>
      </c>
      <c r="AT238">
        <v>0</v>
      </c>
      <c r="AU238">
        <v>0</v>
      </c>
      <c r="AV238" s="77">
        <f t="shared" si="4"/>
        <v>0</v>
      </c>
      <c r="AX238" s="74">
        <f>Table1[[#This Row],[QUANTITY]]*Table1[[#This Row],[UNITPRICE]]-Table1[[#This Row],[CASHDISCOUNT]]</f>
        <v>0</v>
      </c>
      <c r="AY238" s="72"/>
      <c r="AZ238" s="3"/>
      <c r="BA238" s="3"/>
      <c r="BE238" s="3"/>
      <c r="BF238" s="80" t="s">
        <v>300</v>
      </c>
      <c r="BG238" s="7">
        <v>45566</v>
      </c>
      <c r="BI238" s="5"/>
      <c r="BJ238" s="7"/>
      <c r="BK238" s="3">
        <v>1000</v>
      </c>
      <c r="BL238" s="3"/>
      <c r="BM238" s="5"/>
      <c r="BN238" s="4"/>
      <c r="BO238" s="4"/>
      <c r="BP238" s="4"/>
      <c r="BQ238" s="4"/>
      <c r="BR238" s="16" t="s">
        <v>88</v>
      </c>
      <c r="BU238" s="4" t="s">
        <v>76</v>
      </c>
    </row>
    <row r="239" spans="1:73" x14ac:dyDescent="0.25">
      <c r="A239" s="13">
        <v>11</v>
      </c>
      <c r="B239" s="14">
        <v>999948555</v>
      </c>
      <c r="C239" s="3"/>
      <c r="D239" s="3" t="s">
        <v>71</v>
      </c>
      <c r="E239" s="3" t="s">
        <v>72</v>
      </c>
      <c r="F239" s="15">
        <v>237</v>
      </c>
      <c r="G239" s="2">
        <f>IF(Table1[[#This Row],[INVOICENO]]=AL238,G238,G238+1)</f>
        <v>26</v>
      </c>
      <c r="H239" s="15" t="s">
        <v>72</v>
      </c>
      <c r="I239" s="15">
        <f>IF(Table1[[#This Row],[INVOICENO]]=AL238,I238+1,1)</f>
        <v>55</v>
      </c>
      <c r="J239" t="s">
        <v>121</v>
      </c>
      <c r="K239">
        <v>70</v>
      </c>
      <c r="M239" s="5"/>
      <c r="X239" t="s">
        <v>203</v>
      </c>
      <c r="Y239" s="82">
        <v>0</v>
      </c>
      <c r="Z239">
        <v>0</v>
      </c>
      <c r="AB239">
        <v>51</v>
      </c>
      <c r="AD239" s="4"/>
      <c r="AF239" s="79">
        <f>Table1[[#This Row],[UNITPRICE]]</f>
        <v>0</v>
      </c>
      <c r="AG239" s="5" t="s">
        <v>89</v>
      </c>
      <c r="AH239" s="5"/>
      <c r="AI239" s="5"/>
      <c r="AL239" s="80" t="s">
        <v>281</v>
      </c>
      <c r="AM239" s="78">
        <v>45566</v>
      </c>
      <c r="AS239">
        <v>1</v>
      </c>
      <c r="AT239">
        <v>0</v>
      </c>
      <c r="AU239">
        <v>0</v>
      </c>
      <c r="AV239" s="77">
        <f t="shared" si="4"/>
        <v>0</v>
      </c>
      <c r="AX239" s="74">
        <f>Table1[[#This Row],[QUANTITY]]*Table1[[#This Row],[UNITPRICE]]-Table1[[#This Row],[CASHDISCOUNT]]</f>
        <v>0</v>
      </c>
      <c r="AY239" s="72"/>
      <c r="AZ239" s="3"/>
      <c r="BA239" s="3"/>
      <c r="BE239" s="3"/>
      <c r="BF239" s="80" t="s">
        <v>300</v>
      </c>
      <c r="BG239" s="7">
        <v>45566</v>
      </c>
      <c r="BI239" s="5"/>
      <c r="BJ239" s="7"/>
      <c r="BK239" s="3">
        <v>1000</v>
      </c>
      <c r="BL239" s="3"/>
      <c r="BM239" s="5"/>
      <c r="BN239" s="4"/>
      <c r="BO239" s="4"/>
      <c r="BP239" s="4"/>
      <c r="BQ239" s="4"/>
      <c r="BR239" s="16" t="s">
        <v>88</v>
      </c>
      <c r="BU239" s="4" t="s">
        <v>76</v>
      </c>
    </row>
    <row r="240" spans="1:73" x14ac:dyDescent="0.25">
      <c r="A240" s="13">
        <v>11</v>
      </c>
      <c r="B240" s="14">
        <v>999948555</v>
      </c>
      <c r="C240" s="3"/>
      <c r="D240" s="3" t="s">
        <v>71</v>
      </c>
      <c r="E240" s="3" t="s">
        <v>72</v>
      </c>
      <c r="F240" s="15">
        <v>238</v>
      </c>
      <c r="G240" s="2">
        <f>IF(Table1[[#This Row],[INVOICENO]]=AL239,G239,G239+1)</f>
        <v>26</v>
      </c>
      <c r="H240" s="15" t="s">
        <v>72</v>
      </c>
      <c r="I240" s="15">
        <f>IF(Table1[[#This Row],[INVOICENO]]=AL239,I239+1,1)</f>
        <v>56</v>
      </c>
      <c r="J240" t="s">
        <v>122</v>
      </c>
      <c r="K240">
        <v>70</v>
      </c>
      <c r="M240" s="5"/>
      <c r="X240" t="s">
        <v>204</v>
      </c>
      <c r="Y240" s="82">
        <v>0</v>
      </c>
      <c r="Z240">
        <v>0</v>
      </c>
      <c r="AB240">
        <v>51</v>
      </c>
      <c r="AD240" s="4"/>
      <c r="AF240" s="79">
        <f>Table1[[#This Row],[UNITPRICE]]</f>
        <v>0</v>
      </c>
      <c r="AG240" s="5" t="s">
        <v>89</v>
      </c>
      <c r="AH240" s="5"/>
      <c r="AI240" s="5"/>
      <c r="AL240" s="80" t="s">
        <v>281</v>
      </c>
      <c r="AM240" s="78">
        <v>45566</v>
      </c>
      <c r="AS240">
        <v>1</v>
      </c>
      <c r="AT240">
        <v>0</v>
      </c>
      <c r="AU240">
        <v>0</v>
      </c>
      <c r="AV240" s="77">
        <f t="shared" si="4"/>
        <v>0</v>
      </c>
      <c r="AX240" s="74">
        <f>Table1[[#This Row],[QUANTITY]]*Table1[[#This Row],[UNITPRICE]]-Table1[[#This Row],[CASHDISCOUNT]]</f>
        <v>0</v>
      </c>
      <c r="AY240" s="72"/>
      <c r="AZ240" s="3"/>
      <c r="BA240" s="3"/>
      <c r="BE240" s="3"/>
      <c r="BF240" s="80" t="s">
        <v>300</v>
      </c>
      <c r="BG240" s="7">
        <v>45566</v>
      </c>
      <c r="BI240" s="5"/>
      <c r="BJ240" s="7"/>
      <c r="BK240" s="3">
        <v>1000</v>
      </c>
      <c r="BL240" s="3"/>
      <c r="BM240" s="5"/>
      <c r="BN240" s="4"/>
      <c r="BO240" s="4"/>
      <c r="BP240" s="4"/>
      <c r="BQ240" s="4"/>
      <c r="BR240" s="16" t="s">
        <v>88</v>
      </c>
      <c r="BU240" s="4" t="s">
        <v>76</v>
      </c>
    </row>
    <row r="241" spans="1:73" x14ac:dyDescent="0.25">
      <c r="A241" s="13">
        <v>11</v>
      </c>
      <c r="B241" s="14">
        <v>999948555</v>
      </c>
      <c r="C241" s="3"/>
      <c r="D241" s="3" t="s">
        <v>71</v>
      </c>
      <c r="E241" s="3" t="s">
        <v>72</v>
      </c>
      <c r="F241" s="15">
        <v>239</v>
      </c>
      <c r="G241" s="2">
        <f>IF(Table1[[#This Row],[INVOICENO]]=AL240,G240,G240+1)</f>
        <v>26</v>
      </c>
      <c r="H241" s="15" t="s">
        <v>72</v>
      </c>
      <c r="I241" s="15">
        <f>IF(Table1[[#This Row],[INVOICENO]]=AL240,I240+1,1)</f>
        <v>57</v>
      </c>
      <c r="J241" t="s">
        <v>105</v>
      </c>
      <c r="K241">
        <v>5</v>
      </c>
      <c r="M241" s="5"/>
      <c r="X241" t="s">
        <v>187</v>
      </c>
      <c r="Y241" s="82">
        <v>17000</v>
      </c>
      <c r="Z241">
        <v>0</v>
      </c>
      <c r="AD241" s="4"/>
      <c r="AF241" s="79">
        <f>Table1[[#This Row],[UNITPRICE]]</f>
        <v>17000</v>
      </c>
      <c r="AG241" s="5" t="s">
        <v>89</v>
      </c>
      <c r="AH241" s="5"/>
      <c r="AI241" s="5"/>
      <c r="AL241" s="80" t="s">
        <v>281</v>
      </c>
      <c r="AM241" s="78">
        <v>45566</v>
      </c>
      <c r="AS241">
        <v>1</v>
      </c>
      <c r="AT241">
        <v>0</v>
      </c>
      <c r="AU241">
        <v>0</v>
      </c>
      <c r="AV241" s="77">
        <f t="shared" si="4"/>
        <v>0</v>
      </c>
      <c r="AX241" s="74">
        <f>Table1[[#This Row],[QUANTITY]]*Table1[[#This Row],[UNITPRICE]]-Table1[[#This Row],[CASHDISCOUNT]]</f>
        <v>85000</v>
      </c>
      <c r="AY241" s="72"/>
      <c r="AZ241" s="3"/>
      <c r="BA241" s="3"/>
      <c r="BE241" s="3"/>
      <c r="BF241" s="80" t="s">
        <v>304</v>
      </c>
      <c r="BG241" s="7">
        <v>45566</v>
      </c>
      <c r="BI241" s="5"/>
      <c r="BJ241" s="7"/>
      <c r="BK241" s="3">
        <v>1000</v>
      </c>
      <c r="BL241" s="3"/>
      <c r="BM241" s="5"/>
      <c r="BN241" s="4"/>
      <c r="BO241" s="4"/>
      <c r="BP241" s="4"/>
      <c r="BQ241" s="4"/>
      <c r="BR241" s="16" t="s">
        <v>88</v>
      </c>
      <c r="BU241" s="4" t="s">
        <v>76</v>
      </c>
    </row>
    <row r="242" spans="1:73" x14ac:dyDescent="0.25">
      <c r="A242" s="13">
        <v>11</v>
      </c>
      <c r="B242" s="14">
        <v>999948555</v>
      </c>
      <c r="C242" s="3"/>
      <c r="D242" s="3" t="s">
        <v>71</v>
      </c>
      <c r="E242" s="3" t="s">
        <v>72</v>
      </c>
      <c r="F242" s="15">
        <v>240</v>
      </c>
      <c r="G242" s="2">
        <f>IF(Table1[[#This Row],[INVOICENO]]=AL241,G241,G241+1)</f>
        <v>26</v>
      </c>
      <c r="H242" s="15" t="s">
        <v>72</v>
      </c>
      <c r="I242" s="15">
        <f>IF(Table1[[#This Row],[INVOICENO]]=AL241,I241+1,1)</f>
        <v>58</v>
      </c>
      <c r="J242" t="s">
        <v>94</v>
      </c>
      <c r="K242">
        <v>50</v>
      </c>
      <c r="M242" s="5"/>
      <c r="X242" t="s">
        <v>176</v>
      </c>
      <c r="Y242" s="82">
        <v>0</v>
      </c>
      <c r="Z242">
        <v>0</v>
      </c>
      <c r="AB242">
        <v>57</v>
      </c>
      <c r="AD242" s="4"/>
      <c r="AF242" s="79">
        <f>Table1[[#This Row],[UNITPRICE]]</f>
        <v>0</v>
      </c>
      <c r="AG242" s="5" t="s">
        <v>89</v>
      </c>
      <c r="AH242" s="5"/>
      <c r="AI242" s="5"/>
      <c r="AL242" s="80" t="s">
        <v>281</v>
      </c>
      <c r="AM242" s="78">
        <v>45566</v>
      </c>
      <c r="AS242">
        <v>1</v>
      </c>
      <c r="AT242">
        <v>0</v>
      </c>
      <c r="AU242">
        <v>0</v>
      </c>
      <c r="AV242" s="77">
        <f t="shared" si="4"/>
        <v>0</v>
      </c>
      <c r="AX242" s="74">
        <f>Table1[[#This Row],[QUANTITY]]*Table1[[#This Row],[UNITPRICE]]-Table1[[#This Row],[CASHDISCOUNT]]</f>
        <v>0</v>
      </c>
      <c r="AY242" s="72"/>
      <c r="AZ242" s="3"/>
      <c r="BA242" s="3"/>
      <c r="BE242" s="3"/>
      <c r="BF242" s="80" t="s">
        <v>300</v>
      </c>
      <c r="BG242" s="7">
        <v>45566</v>
      </c>
      <c r="BI242" s="5"/>
      <c r="BJ242" s="7"/>
      <c r="BK242" s="3">
        <v>1000</v>
      </c>
      <c r="BL242" s="3"/>
      <c r="BM242" s="5"/>
      <c r="BN242" s="4"/>
      <c r="BO242" s="4"/>
      <c r="BP242" s="4"/>
      <c r="BQ242" s="4"/>
      <c r="BR242" s="16" t="s">
        <v>88</v>
      </c>
      <c r="BU242" s="4" t="s">
        <v>76</v>
      </c>
    </row>
    <row r="243" spans="1:73" x14ac:dyDescent="0.25">
      <c r="A243" s="13">
        <v>11</v>
      </c>
      <c r="B243" s="14">
        <v>999948555</v>
      </c>
      <c r="C243" s="3"/>
      <c r="D243" s="3" t="s">
        <v>71</v>
      </c>
      <c r="E243" s="3" t="s">
        <v>72</v>
      </c>
      <c r="F243" s="15">
        <v>241</v>
      </c>
      <c r="G243" s="2">
        <f>IF(Table1[[#This Row],[INVOICENO]]=AL242,G242,G242+1)</f>
        <v>26</v>
      </c>
      <c r="H243" s="15" t="s">
        <v>72</v>
      </c>
      <c r="I243" s="15">
        <f>IF(Table1[[#This Row],[INVOICENO]]=AL242,I242+1,1)</f>
        <v>59</v>
      </c>
      <c r="J243" t="s">
        <v>95</v>
      </c>
      <c r="K243">
        <v>750</v>
      </c>
      <c r="M243" s="5"/>
      <c r="X243" t="s">
        <v>177</v>
      </c>
      <c r="Y243" s="82">
        <v>0</v>
      </c>
      <c r="Z243">
        <v>0</v>
      </c>
      <c r="AB243">
        <v>57</v>
      </c>
      <c r="AD243" s="4"/>
      <c r="AF243" s="79">
        <f>Table1[[#This Row],[UNITPRICE]]</f>
        <v>0</v>
      </c>
      <c r="AG243" s="5" t="s">
        <v>89</v>
      </c>
      <c r="AH243" s="5"/>
      <c r="AI243" s="5"/>
      <c r="AL243" s="80" t="s">
        <v>281</v>
      </c>
      <c r="AM243" s="78">
        <v>45566</v>
      </c>
      <c r="AS243">
        <v>1</v>
      </c>
      <c r="AT243">
        <v>0</v>
      </c>
      <c r="AU243">
        <v>0</v>
      </c>
      <c r="AV243" s="77">
        <f t="shared" si="4"/>
        <v>0</v>
      </c>
      <c r="AX243" s="74">
        <f>Table1[[#This Row],[QUANTITY]]*Table1[[#This Row],[UNITPRICE]]-Table1[[#This Row],[CASHDISCOUNT]]</f>
        <v>0</v>
      </c>
      <c r="AY243" s="72"/>
      <c r="AZ243" s="3"/>
      <c r="BA243" s="3"/>
      <c r="BE243" s="3"/>
      <c r="BF243" s="80" t="s">
        <v>300</v>
      </c>
      <c r="BG243" s="7">
        <v>45566</v>
      </c>
      <c r="BI243" s="5"/>
      <c r="BJ243" s="7"/>
      <c r="BK243" s="3">
        <v>1000</v>
      </c>
      <c r="BL243" s="3"/>
      <c r="BM243" s="5"/>
      <c r="BN243" s="4"/>
      <c r="BO243" s="4"/>
      <c r="BP243" s="4"/>
      <c r="BQ243" s="4"/>
      <c r="BR243" s="16" t="s">
        <v>88</v>
      </c>
      <c r="BU243" s="4" t="s">
        <v>76</v>
      </c>
    </row>
    <row r="244" spans="1:73" x14ac:dyDescent="0.25">
      <c r="A244" s="13">
        <v>11</v>
      </c>
      <c r="B244" s="14">
        <v>999948555</v>
      </c>
      <c r="C244" s="3"/>
      <c r="D244" s="3" t="s">
        <v>71</v>
      </c>
      <c r="E244" s="3" t="s">
        <v>72</v>
      </c>
      <c r="F244" s="15">
        <v>242</v>
      </c>
      <c r="G244" s="2">
        <f>IF(Table1[[#This Row],[INVOICENO]]=AL243,G243,G243+1)</f>
        <v>26</v>
      </c>
      <c r="H244" s="15" t="s">
        <v>72</v>
      </c>
      <c r="I244" s="15">
        <f>IF(Table1[[#This Row],[INVOICENO]]=AL243,I243+1,1)</f>
        <v>60</v>
      </c>
      <c r="J244" t="s">
        <v>96</v>
      </c>
      <c r="K244">
        <v>600</v>
      </c>
      <c r="M244" s="5"/>
      <c r="X244" t="s">
        <v>178</v>
      </c>
      <c r="Y244" s="82">
        <v>0</v>
      </c>
      <c r="Z244">
        <v>0</v>
      </c>
      <c r="AB244">
        <v>57</v>
      </c>
      <c r="AD244" s="4"/>
      <c r="AF244" s="79">
        <f>Table1[[#This Row],[UNITPRICE]]</f>
        <v>0</v>
      </c>
      <c r="AG244" s="5" t="s">
        <v>89</v>
      </c>
      <c r="AH244" s="5"/>
      <c r="AI244" s="5"/>
      <c r="AL244" s="80" t="s">
        <v>281</v>
      </c>
      <c r="AM244" s="78">
        <v>45566</v>
      </c>
      <c r="AS244">
        <v>1</v>
      </c>
      <c r="AT244">
        <v>0</v>
      </c>
      <c r="AU244">
        <v>0</v>
      </c>
      <c r="AV244" s="77">
        <f t="shared" si="4"/>
        <v>0</v>
      </c>
      <c r="AX244" s="74">
        <f>Table1[[#This Row],[QUANTITY]]*Table1[[#This Row],[UNITPRICE]]-Table1[[#This Row],[CASHDISCOUNT]]</f>
        <v>0</v>
      </c>
      <c r="AY244" s="72"/>
      <c r="AZ244" s="3"/>
      <c r="BA244" s="3"/>
      <c r="BE244" s="3"/>
      <c r="BF244" s="80" t="s">
        <v>300</v>
      </c>
      <c r="BG244" s="7">
        <v>45566</v>
      </c>
      <c r="BI244" s="5"/>
      <c r="BJ244" s="7"/>
      <c r="BK244" s="3">
        <v>1000</v>
      </c>
      <c r="BL244" s="3"/>
      <c r="BM244" s="5"/>
      <c r="BN244" s="4"/>
      <c r="BO244" s="4"/>
      <c r="BP244" s="4"/>
      <c r="BQ244" s="4"/>
      <c r="BR244" s="16" t="s">
        <v>88</v>
      </c>
      <c r="BU244" s="4" t="s">
        <v>76</v>
      </c>
    </row>
    <row r="245" spans="1:73" x14ac:dyDescent="0.25">
      <c r="A245" s="13">
        <v>11</v>
      </c>
      <c r="B245" s="14">
        <v>999948555</v>
      </c>
      <c r="C245" s="3"/>
      <c r="D245" s="3" t="s">
        <v>71</v>
      </c>
      <c r="E245" s="3" t="s">
        <v>72</v>
      </c>
      <c r="F245" s="15">
        <v>243</v>
      </c>
      <c r="G245" s="2">
        <f>IF(Table1[[#This Row],[INVOICENO]]=AL244,G244,G244+1)</f>
        <v>26</v>
      </c>
      <c r="H245" s="15" t="s">
        <v>72</v>
      </c>
      <c r="I245" s="15">
        <f>IF(Table1[[#This Row],[INVOICENO]]=AL244,I244+1,1)</f>
        <v>61</v>
      </c>
      <c r="J245" t="s">
        <v>106</v>
      </c>
      <c r="K245">
        <v>200</v>
      </c>
      <c r="M245" s="5"/>
      <c r="X245" t="s">
        <v>188</v>
      </c>
      <c r="Y245" s="82">
        <v>0</v>
      </c>
      <c r="Z245">
        <v>0</v>
      </c>
      <c r="AB245">
        <v>57</v>
      </c>
      <c r="AD245" s="4"/>
      <c r="AF245" s="79">
        <f>Table1[[#This Row],[UNITPRICE]]</f>
        <v>0</v>
      </c>
      <c r="AG245" s="5" t="s">
        <v>89</v>
      </c>
      <c r="AH245" s="5"/>
      <c r="AI245" s="5"/>
      <c r="AL245" s="80" t="s">
        <v>281</v>
      </c>
      <c r="AM245" s="78">
        <v>45566</v>
      </c>
      <c r="AS245">
        <v>1</v>
      </c>
      <c r="AT245">
        <v>0</v>
      </c>
      <c r="AU245">
        <v>0</v>
      </c>
      <c r="AV245" s="77">
        <f t="shared" si="4"/>
        <v>0</v>
      </c>
      <c r="AX245" s="74">
        <f>Table1[[#This Row],[QUANTITY]]*Table1[[#This Row],[UNITPRICE]]-Table1[[#This Row],[CASHDISCOUNT]]</f>
        <v>0</v>
      </c>
      <c r="AY245" s="72"/>
      <c r="AZ245" s="3"/>
      <c r="BA245" s="3"/>
      <c r="BE245" s="3"/>
      <c r="BF245" s="80" t="s">
        <v>300</v>
      </c>
      <c r="BG245" s="7">
        <v>45566</v>
      </c>
      <c r="BI245" s="5"/>
      <c r="BJ245" s="7"/>
      <c r="BK245" s="3">
        <v>1000</v>
      </c>
      <c r="BL245" s="3"/>
      <c r="BM245" s="5"/>
      <c r="BN245" s="4"/>
      <c r="BO245" s="4"/>
      <c r="BP245" s="4"/>
      <c r="BQ245" s="4"/>
      <c r="BR245" s="16" t="s">
        <v>88</v>
      </c>
      <c r="BU245" s="4" t="s">
        <v>76</v>
      </c>
    </row>
    <row r="246" spans="1:73" x14ac:dyDescent="0.25">
      <c r="A246" s="13">
        <v>11</v>
      </c>
      <c r="B246" s="14">
        <v>999948555</v>
      </c>
      <c r="C246" s="3"/>
      <c r="D246" s="3" t="s">
        <v>71</v>
      </c>
      <c r="E246" s="3" t="s">
        <v>72</v>
      </c>
      <c r="F246" s="15">
        <v>244</v>
      </c>
      <c r="G246" s="2">
        <f>IF(Table1[[#This Row],[INVOICENO]]=AL245,G245,G245+1)</f>
        <v>26</v>
      </c>
      <c r="H246" s="15" t="s">
        <v>72</v>
      </c>
      <c r="I246" s="15">
        <f>IF(Table1[[#This Row],[INVOICENO]]=AL245,I245+1,1)</f>
        <v>62</v>
      </c>
      <c r="J246" t="s">
        <v>164</v>
      </c>
      <c r="K246">
        <v>8</v>
      </c>
      <c r="M246" s="5"/>
      <c r="X246" t="s">
        <v>247</v>
      </c>
      <c r="Y246" s="82">
        <v>32000</v>
      </c>
      <c r="Z246">
        <v>0</v>
      </c>
      <c r="AD246" s="4"/>
      <c r="AF246" s="79">
        <f>Table1[[#This Row],[UNITPRICE]]</f>
        <v>32000</v>
      </c>
      <c r="AG246" s="5" t="s">
        <v>89</v>
      </c>
      <c r="AH246" s="5"/>
      <c r="AI246" s="5"/>
      <c r="AL246" s="80" t="s">
        <v>281</v>
      </c>
      <c r="AM246" s="78">
        <v>45566</v>
      </c>
      <c r="AS246">
        <v>1</v>
      </c>
      <c r="AT246">
        <v>0</v>
      </c>
      <c r="AU246">
        <v>0</v>
      </c>
      <c r="AV246" s="77">
        <f t="shared" si="4"/>
        <v>0</v>
      </c>
      <c r="AX246" s="74">
        <f>Table1[[#This Row],[QUANTITY]]*Table1[[#This Row],[UNITPRICE]]-Table1[[#This Row],[CASHDISCOUNT]]</f>
        <v>256000</v>
      </c>
      <c r="AY246" s="72"/>
      <c r="AZ246" s="3"/>
      <c r="BA246" s="3"/>
      <c r="BE246" s="3"/>
      <c r="BF246" s="80" t="s">
        <v>341</v>
      </c>
      <c r="BG246" s="7">
        <v>45566</v>
      </c>
      <c r="BI246" s="5"/>
      <c r="BJ246" s="7"/>
      <c r="BK246" s="3">
        <v>1000</v>
      </c>
      <c r="BL246" s="3"/>
      <c r="BM246" s="5"/>
      <c r="BN246" s="4"/>
      <c r="BO246" s="4"/>
      <c r="BP246" s="4"/>
      <c r="BQ246" s="4"/>
      <c r="BR246" s="16" t="s">
        <v>88</v>
      </c>
      <c r="BU246" s="4" t="s">
        <v>76</v>
      </c>
    </row>
    <row r="247" spans="1:73" x14ac:dyDescent="0.25">
      <c r="A247" s="13">
        <v>11</v>
      </c>
      <c r="B247" s="14">
        <v>999948555</v>
      </c>
      <c r="C247" s="3"/>
      <c r="D247" s="3" t="s">
        <v>71</v>
      </c>
      <c r="E247" s="3" t="s">
        <v>72</v>
      </c>
      <c r="F247" s="15">
        <v>245</v>
      </c>
      <c r="G247" s="2">
        <f>IF(Table1[[#This Row],[INVOICENO]]=AL246,G246,G246+1)</f>
        <v>26</v>
      </c>
      <c r="H247" s="15" t="s">
        <v>72</v>
      </c>
      <c r="I247" s="15">
        <f>IF(Table1[[#This Row],[INVOICENO]]=AL246,I246+1,1)</f>
        <v>63</v>
      </c>
      <c r="J247" t="s">
        <v>96</v>
      </c>
      <c r="K247">
        <v>800</v>
      </c>
      <c r="M247" s="5"/>
      <c r="X247" t="s">
        <v>178</v>
      </c>
      <c r="Y247" s="82">
        <v>0</v>
      </c>
      <c r="Z247">
        <v>0</v>
      </c>
      <c r="AB247">
        <v>62</v>
      </c>
      <c r="AD247" s="4"/>
      <c r="AF247" s="79">
        <f>Table1[[#This Row],[UNITPRICE]]</f>
        <v>0</v>
      </c>
      <c r="AG247" s="5" t="s">
        <v>89</v>
      </c>
      <c r="AH247" s="5"/>
      <c r="AI247" s="5"/>
      <c r="AL247" s="80" t="s">
        <v>281</v>
      </c>
      <c r="AM247" s="78">
        <v>45566</v>
      </c>
      <c r="AS247">
        <v>1</v>
      </c>
      <c r="AT247">
        <v>0</v>
      </c>
      <c r="AU247">
        <v>0</v>
      </c>
      <c r="AV247" s="77">
        <f t="shared" si="4"/>
        <v>0</v>
      </c>
      <c r="AX247" s="74">
        <f>Table1[[#This Row],[QUANTITY]]*Table1[[#This Row],[UNITPRICE]]-Table1[[#This Row],[CASHDISCOUNT]]</f>
        <v>0</v>
      </c>
      <c r="AY247" s="72"/>
      <c r="AZ247" s="3"/>
      <c r="BA247" s="3"/>
      <c r="BE247" s="3"/>
      <c r="BF247" s="80" t="s">
        <v>300</v>
      </c>
      <c r="BG247" s="7">
        <v>45566</v>
      </c>
      <c r="BI247" s="5"/>
      <c r="BJ247" s="7"/>
      <c r="BK247" s="3">
        <v>1000</v>
      </c>
      <c r="BL247" s="3"/>
      <c r="BM247" s="5"/>
      <c r="BN247" s="4"/>
      <c r="BO247" s="4"/>
      <c r="BP247" s="4"/>
      <c r="BQ247" s="4"/>
      <c r="BR247" s="16" t="s">
        <v>88</v>
      </c>
      <c r="BU247" s="4" t="s">
        <v>76</v>
      </c>
    </row>
    <row r="248" spans="1:73" x14ac:dyDescent="0.25">
      <c r="A248" s="13">
        <v>11</v>
      </c>
      <c r="B248" s="14">
        <v>999948555</v>
      </c>
      <c r="C248" s="3"/>
      <c r="D248" s="3" t="s">
        <v>71</v>
      </c>
      <c r="E248" s="3" t="s">
        <v>72</v>
      </c>
      <c r="F248" s="15">
        <v>246</v>
      </c>
      <c r="G248" s="2">
        <f>IF(Table1[[#This Row],[INVOICENO]]=AL247,G247,G247+1)</f>
        <v>26</v>
      </c>
      <c r="H248" s="15" t="s">
        <v>72</v>
      </c>
      <c r="I248" s="15">
        <f>IF(Table1[[#This Row],[INVOICENO]]=AL247,I247+1,1)</f>
        <v>64</v>
      </c>
      <c r="J248" t="s">
        <v>98</v>
      </c>
      <c r="K248">
        <v>360</v>
      </c>
      <c r="M248" s="5"/>
      <c r="X248" t="s">
        <v>180</v>
      </c>
      <c r="Y248" s="82">
        <v>0</v>
      </c>
      <c r="Z248">
        <v>0</v>
      </c>
      <c r="AB248">
        <v>62</v>
      </c>
      <c r="AD248" s="4"/>
      <c r="AF248" s="79">
        <f>Table1[[#This Row],[UNITPRICE]]</f>
        <v>0</v>
      </c>
      <c r="AG248" s="5" t="s">
        <v>89</v>
      </c>
      <c r="AH248" s="5"/>
      <c r="AI248" s="5"/>
      <c r="AL248" s="80" t="s">
        <v>281</v>
      </c>
      <c r="AM248" s="78">
        <v>45566</v>
      </c>
      <c r="AS248">
        <v>1</v>
      </c>
      <c r="AT248">
        <v>0</v>
      </c>
      <c r="AU248">
        <v>0</v>
      </c>
      <c r="AV248" s="77">
        <f t="shared" si="4"/>
        <v>0</v>
      </c>
      <c r="AX248" s="74">
        <f>Table1[[#This Row],[QUANTITY]]*Table1[[#This Row],[UNITPRICE]]-Table1[[#This Row],[CASHDISCOUNT]]</f>
        <v>0</v>
      </c>
      <c r="AY248" s="72"/>
      <c r="AZ248" s="3"/>
      <c r="BA248" s="3"/>
      <c r="BE248" s="3"/>
      <c r="BF248" s="80" t="s">
        <v>300</v>
      </c>
      <c r="BG248" s="7">
        <v>45566</v>
      </c>
      <c r="BI248" s="5"/>
      <c r="BJ248" s="7"/>
      <c r="BK248" s="3">
        <v>1000</v>
      </c>
      <c r="BL248" s="3"/>
      <c r="BM248" s="5"/>
      <c r="BN248" s="4"/>
      <c r="BO248" s="4"/>
      <c r="BP248" s="4"/>
      <c r="BQ248" s="4"/>
      <c r="BR248" s="16" t="s">
        <v>88</v>
      </c>
      <c r="BU248" s="4" t="s">
        <v>76</v>
      </c>
    </row>
    <row r="249" spans="1:73" x14ac:dyDescent="0.25">
      <c r="A249" s="13">
        <v>11</v>
      </c>
      <c r="B249" s="14">
        <v>999948555</v>
      </c>
      <c r="C249" s="3"/>
      <c r="D249" s="3" t="s">
        <v>71</v>
      </c>
      <c r="E249" s="3" t="s">
        <v>72</v>
      </c>
      <c r="F249" s="15">
        <v>247</v>
      </c>
      <c r="G249" s="2">
        <f>IF(Table1[[#This Row],[INVOICENO]]=AL248,G248,G248+1)</f>
        <v>26</v>
      </c>
      <c r="H249" s="15" t="s">
        <v>72</v>
      </c>
      <c r="I249" s="15">
        <f>IF(Table1[[#This Row],[INVOICENO]]=AL248,I248+1,1)</f>
        <v>65</v>
      </c>
      <c r="J249" t="s">
        <v>100</v>
      </c>
      <c r="K249">
        <v>40</v>
      </c>
      <c r="M249" s="5"/>
      <c r="X249" t="s">
        <v>182</v>
      </c>
      <c r="Y249" s="82">
        <v>0</v>
      </c>
      <c r="Z249">
        <v>0</v>
      </c>
      <c r="AB249">
        <v>62</v>
      </c>
      <c r="AD249" s="4"/>
      <c r="AF249" s="79">
        <f>Table1[[#This Row],[UNITPRICE]]</f>
        <v>0</v>
      </c>
      <c r="AG249" s="5" t="s">
        <v>89</v>
      </c>
      <c r="AH249" s="5"/>
      <c r="AI249" s="5"/>
      <c r="AL249" s="80" t="s">
        <v>281</v>
      </c>
      <c r="AM249" s="78">
        <v>45566</v>
      </c>
      <c r="AS249">
        <v>1</v>
      </c>
      <c r="AT249">
        <v>0</v>
      </c>
      <c r="AU249">
        <v>0</v>
      </c>
      <c r="AV249" s="77">
        <f t="shared" si="4"/>
        <v>0</v>
      </c>
      <c r="AX249" s="74">
        <f>Table1[[#This Row],[QUANTITY]]*Table1[[#This Row],[UNITPRICE]]-Table1[[#This Row],[CASHDISCOUNT]]</f>
        <v>0</v>
      </c>
      <c r="AY249" s="72"/>
      <c r="AZ249" s="3"/>
      <c r="BA249" s="3"/>
      <c r="BE249" s="3"/>
      <c r="BF249" s="80" t="s">
        <v>300</v>
      </c>
      <c r="BG249" s="7">
        <v>45566</v>
      </c>
      <c r="BI249" s="5"/>
      <c r="BJ249" s="7"/>
      <c r="BK249" s="3">
        <v>1000</v>
      </c>
      <c r="BL249" s="3"/>
      <c r="BM249" s="5"/>
      <c r="BN249" s="4"/>
      <c r="BO249" s="4"/>
      <c r="BP249" s="4"/>
      <c r="BQ249" s="4"/>
      <c r="BR249" s="16" t="s">
        <v>88</v>
      </c>
      <c r="BU249" s="4" t="s">
        <v>76</v>
      </c>
    </row>
    <row r="250" spans="1:73" x14ac:dyDescent="0.25">
      <c r="A250" s="13">
        <v>11</v>
      </c>
      <c r="B250" s="14">
        <v>999948555</v>
      </c>
      <c r="C250" s="3"/>
      <c r="D250" s="3" t="s">
        <v>71</v>
      </c>
      <c r="E250" s="3" t="s">
        <v>72</v>
      </c>
      <c r="F250" s="15">
        <v>248</v>
      </c>
      <c r="G250" s="2">
        <f>IF(Table1[[#This Row],[INVOICENO]]=AL249,G249,G249+1)</f>
        <v>26</v>
      </c>
      <c r="H250" s="15" t="s">
        <v>72</v>
      </c>
      <c r="I250" s="15">
        <f>IF(Table1[[#This Row],[INVOICENO]]=AL249,I249+1,1)</f>
        <v>66</v>
      </c>
      <c r="J250" t="s">
        <v>101</v>
      </c>
      <c r="K250">
        <v>8</v>
      </c>
      <c r="M250" s="5"/>
      <c r="X250" t="s">
        <v>183</v>
      </c>
      <c r="Y250" s="82">
        <v>0</v>
      </c>
      <c r="Z250">
        <v>0</v>
      </c>
      <c r="AB250">
        <v>62</v>
      </c>
      <c r="AD250" s="4"/>
      <c r="AF250" s="79">
        <f>Table1[[#This Row],[UNITPRICE]]</f>
        <v>0</v>
      </c>
      <c r="AG250" s="5" t="s">
        <v>89</v>
      </c>
      <c r="AH250" s="5"/>
      <c r="AI250" s="5"/>
      <c r="AL250" s="80" t="s">
        <v>281</v>
      </c>
      <c r="AM250" s="78">
        <v>45566</v>
      </c>
      <c r="AS250">
        <v>1</v>
      </c>
      <c r="AT250">
        <v>0</v>
      </c>
      <c r="AU250">
        <v>0</v>
      </c>
      <c r="AV250" s="77">
        <f t="shared" si="4"/>
        <v>0</v>
      </c>
      <c r="AX250" s="74">
        <f>Table1[[#This Row],[QUANTITY]]*Table1[[#This Row],[UNITPRICE]]-Table1[[#This Row],[CASHDISCOUNT]]</f>
        <v>0</v>
      </c>
      <c r="AY250" s="72"/>
      <c r="AZ250" s="3"/>
      <c r="BA250" s="3"/>
      <c r="BE250" s="3"/>
      <c r="BF250" s="80" t="s">
        <v>300</v>
      </c>
      <c r="BG250" s="7">
        <v>45566</v>
      </c>
      <c r="BI250" s="5"/>
      <c r="BJ250" s="7"/>
      <c r="BK250" s="3">
        <v>1000</v>
      </c>
      <c r="BL250" s="3"/>
      <c r="BM250" s="5"/>
      <c r="BN250" s="4"/>
      <c r="BO250" s="4"/>
      <c r="BP250" s="4"/>
      <c r="BQ250" s="4"/>
      <c r="BR250" s="16" t="s">
        <v>88</v>
      </c>
      <c r="BU250" s="4" t="s">
        <v>76</v>
      </c>
    </row>
    <row r="251" spans="1:73" x14ac:dyDescent="0.25">
      <c r="A251" s="13">
        <v>11</v>
      </c>
      <c r="B251" s="14">
        <v>999948555</v>
      </c>
      <c r="C251" s="3"/>
      <c r="D251" s="3" t="s">
        <v>71</v>
      </c>
      <c r="E251" s="3" t="s">
        <v>72</v>
      </c>
      <c r="F251" s="15">
        <v>249</v>
      </c>
      <c r="G251" s="2">
        <f>IF(Table1[[#This Row],[INVOICENO]]=AL250,G250,G250+1)</f>
        <v>26</v>
      </c>
      <c r="H251" s="15" t="s">
        <v>72</v>
      </c>
      <c r="I251" s="15">
        <f>IF(Table1[[#This Row],[INVOICENO]]=AL250,I250+1,1)</f>
        <v>67</v>
      </c>
      <c r="J251" t="s">
        <v>165</v>
      </c>
      <c r="K251">
        <v>6</v>
      </c>
      <c r="M251" s="5"/>
      <c r="X251" t="s">
        <v>248</v>
      </c>
      <c r="Y251" s="82">
        <v>63000</v>
      </c>
      <c r="Z251">
        <v>0</v>
      </c>
      <c r="AD251" s="4"/>
      <c r="AF251" s="79">
        <f>Table1[[#This Row],[UNITPRICE]]</f>
        <v>63000</v>
      </c>
      <c r="AG251" s="5" t="s">
        <v>89</v>
      </c>
      <c r="AH251" s="5"/>
      <c r="AI251" s="5"/>
      <c r="AL251" s="80" t="s">
        <v>281</v>
      </c>
      <c r="AM251" s="78">
        <v>45566</v>
      </c>
      <c r="AS251">
        <v>1</v>
      </c>
      <c r="AT251">
        <v>0</v>
      </c>
      <c r="AU251">
        <v>0</v>
      </c>
      <c r="AV251" s="77">
        <f t="shared" si="4"/>
        <v>0</v>
      </c>
      <c r="AX251" s="74">
        <f>Table1[[#This Row],[QUANTITY]]*Table1[[#This Row],[UNITPRICE]]-Table1[[#This Row],[CASHDISCOUNT]]</f>
        <v>378000</v>
      </c>
      <c r="AY251" s="72"/>
      <c r="AZ251" s="3"/>
      <c r="BA251" s="3"/>
      <c r="BE251" s="3"/>
      <c r="BF251" s="80" t="s">
        <v>342</v>
      </c>
      <c r="BG251" s="7">
        <v>45566</v>
      </c>
      <c r="BI251" s="5"/>
      <c r="BJ251" s="7"/>
      <c r="BK251" s="3">
        <v>1000</v>
      </c>
      <c r="BL251" s="3"/>
      <c r="BM251" s="5"/>
      <c r="BN251" s="4"/>
      <c r="BO251" s="4"/>
      <c r="BP251" s="4"/>
      <c r="BQ251" s="4"/>
      <c r="BR251" s="16" t="s">
        <v>88</v>
      </c>
      <c r="BU251" s="4" t="s">
        <v>76</v>
      </c>
    </row>
    <row r="252" spans="1:73" x14ac:dyDescent="0.25">
      <c r="A252" s="13">
        <v>11</v>
      </c>
      <c r="B252" s="14">
        <v>999948555</v>
      </c>
      <c r="C252" s="3"/>
      <c r="D252" s="3" t="s">
        <v>71</v>
      </c>
      <c r="E252" s="3" t="s">
        <v>72</v>
      </c>
      <c r="F252" s="15">
        <v>250</v>
      </c>
      <c r="G252" s="2">
        <f>IF(Table1[[#This Row],[INVOICENO]]=AL251,G251,G251+1)</f>
        <v>26</v>
      </c>
      <c r="H252" s="15" t="s">
        <v>72</v>
      </c>
      <c r="I252" s="15">
        <f>IF(Table1[[#This Row],[INVOICENO]]=AL251,I251+1,1)</f>
        <v>68</v>
      </c>
      <c r="J252" t="s">
        <v>159</v>
      </c>
      <c r="K252">
        <v>9</v>
      </c>
      <c r="M252" s="5"/>
      <c r="X252" t="s">
        <v>242</v>
      </c>
      <c r="Y252" s="82">
        <v>22000</v>
      </c>
      <c r="Z252">
        <v>0</v>
      </c>
      <c r="AD252" s="4"/>
      <c r="AF252" s="79">
        <f>Table1[[#This Row],[UNITPRICE]]</f>
        <v>22000</v>
      </c>
      <c r="AG252" s="5" t="s">
        <v>89</v>
      </c>
      <c r="AH252" s="5"/>
      <c r="AI252" s="5"/>
      <c r="AL252" s="80" t="s">
        <v>281</v>
      </c>
      <c r="AM252" s="78">
        <v>45566</v>
      </c>
      <c r="AS252">
        <v>1</v>
      </c>
      <c r="AT252">
        <v>0</v>
      </c>
      <c r="AU252">
        <v>0</v>
      </c>
      <c r="AV252" s="77">
        <f t="shared" si="4"/>
        <v>0</v>
      </c>
      <c r="AX252" s="74">
        <f>Table1[[#This Row],[QUANTITY]]*Table1[[#This Row],[UNITPRICE]]-Table1[[#This Row],[CASHDISCOUNT]]</f>
        <v>198000</v>
      </c>
      <c r="AY252" s="72"/>
      <c r="AZ252" s="3"/>
      <c r="BA252" s="3"/>
      <c r="BE252" s="3"/>
      <c r="BF252" s="80" t="s">
        <v>338</v>
      </c>
      <c r="BG252" s="7">
        <v>45566</v>
      </c>
      <c r="BI252" s="5"/>
      <c r="BJ252" s="7"/>
      <c r="BK252" s="3">
        <v>1000</v>
      </c>
      <c r="BL252" s="3"/>
      <c r="BM252" s="5"/>
      <c r="BN252" s="4"/>
      <c r="BO252" s="4"/>
      <c r="BP252" s="4"/>
      <c r="BQ252" s="4"/>
      <c r="BR252" s="16" t="s">
        <v>88</v>
      </c>
      <c r="BU252" s="4" t="s">
        <v>76</v>
      </c>
    </row>
    <row r="253" spans="1:73" x14ac:dyDescent="0.25">
      <c r="A253" s="13">
        <v>11</v>
      </c>
      <c r="B253" s="14">
        <v>999948555</v>
      </c>
      <c r="C253" s="3"/>
      <c r="D253" s="3" t="s">
        <v>71</v>
      </c>
      <c r="E253" s="3" t="s">
        <v>72</v>
      </c>
      <c r="F253" s="15">
        <v>251</v>
      </c>
      <c r="G253" s="2">
        <f>IF(Table1[[#This Row],[INVOICENO]]=AL252,G252,G252+1)</f>
        <v>26</v>
      </c>
      <c r="H253" s="15" t="s">
        <v>72</v>
      </c>
      <c r="I253" s="15">
        <f>IF(Table1[[#This Row],[INVOICENO]]=AL252,I252+1,1)</f>
        <v>69</v>
      </c>
      <c r="J253" t="s">
        <v>95</v>
      </c>
      <c r="K253">
        <v>1350</v>
      </c>
      <c r="M253" s="5"/>
      <c r="X253" t="s">
        <v>177</v>
      </c>
      <c r="Y253" s="82">
        <v>0</v>
      </c>
      <c r="Z253">
        <v>0</v>
      </c>
      <c r="AB253">
        <v>68</v>
      </c>
      <c r="AD253" s="4"/>
      <c r="AF253" s="79">
        <f>Table1[[#This Row],[UNITPRICE]]</f>
        <v>0</v>
      </c>
      <c r="AG253" s="5" t="s">
        <v>89</v>
      </c>
      <c r="AH253" s="5"/>
      <c r="AI253" s="5"/>
      <c r="AL253" s="80" t="s">
        <v>281</v>
      </c>
      <c r="AM253" s="78">
        <v>45566</v>
      </c>
      <c r="AS253">
        <v>1</v>
      </c>
      <c r="AT253">
        <v>0</v>
      </c>
      <c r="AU253">
        <v>0</v>
      </c>
      <c r="AV253" s="77">
        <f t="shared" si="4"/>
        <v>0</v>
      </c>
      <c r="AX253" s="74">
        <f>Table1[[#This Row],[QUANTITY]]*Table1[[#This Row],[UNITPRICE]]-Table1[[#This Row],[CASHDISCOUNT]]</f>
        <v>0</v>
      </c>
      <c r="AY253" s="72"/>
      <c r="AZ253" s="3"/>
      <c r="BA253" s="3"/>
      <c r="BE253" s="3"/>
      <c r="BF253" s="80" t="s">
        <v>300</v>
      </c>
      <c r="BG253" s="7">
        <v>45566</v>
      </c>
      <c r="BI253" s="5"/>
      <c r="BJ253" s="7"/>
      <c r="BK253" s="3">
        <v>1000</v>
      </c>
      <c r="BL253" s="3"/>
      <c r="BM253" s="5"/>
      <c r="BN253" s="4"/>
      <c r="BO253" s="4"/>
      <c r="BP253" s="4"/>
      <c r="BQ253" s="4"/>
      <c r="BR253" s="16" t="s">
        <v>88</v>
      </c>
      <c r="BU253" s="4" t="s">
        <v>76</v>
      </c>
    </row>
    <row r="254" spans="1:73" x14ac:dyDescent="0.25">
      <c r="A254" s="13">
        <v>11</v>
      </c>
      <c r="B254" s="14">
        <v>999948555</v>
      </c>
      <c r="C254" s="3"/>
      <c r="D254" s="3" t="s">
        <v>71</v>
      </c>
      <c r="E254" s="3" t="s">
        <v>72</v>
      </c>
      <c r="F254" s="15">
        <v>252</v>
      </c>
      <c r="G254" s="2">
        <f>IF(Table1[[#This Row],[INVOICENO]]=AL253,G253,G253+1)</f>
        <v>26</v>
      </c>
      <c r="H254" s="15" t="s">
        <v>72</v>
      </c>
      <c r="I254" s="15">
        <f>IF(Table1[[#This Row],[INVOICENO]]=AL253,I253+1,1)</f>
        <v>70</v>
      </c>
      <c r="J254" t="s">
        <v>96</v>
      </c>
      <c r="K254">
        <v>1080</v>
      </c>
      <c r="M254" s="5"/>
      <c r="X254" t="s">
        <v>178</v>
      </c>
      <c r="Y254" s="82">
        <v>0</v>
      </c>
      <c r="Z254">
        <v>0</v>
      </c>
      <c r="AB254">
        <v>68</v>
      </c>
      <c r="AD254" s="4"/>
      <c r="AF254" s="79">
        <f>Table1[[#This Row],[UNITPRICE]]</f>
        <v>0</v>
      </c>
      <c r="AG254" s="5" t="s">
        <v>89</v>
      </c>
      <c r="AH254" s="5"/>
      <c r="AI254" s="5"/>
      <c r="AL254" s="80" t="s">
        <v>281</v>
      </c>
      <c r="AM254" s="78">
        <v>45566</v>
      </c>
      <c r="AS254">
        <v>1</v>
      </c>
      <c r="AT254">
        <v>0</v>
      </c>
      <c r="AU254">
        <v>0</v>
      </c>
      <c r="AV254" s="77">
        <f t="shared" si="4"/>
        <v>0</v>
      </c>
      <c r="AX254" s="74">
        <f>Table1[[#This Row],[QUANTITY]]*Table1[[#This Row],[UNITPRICE]]-Table1[[#This Row],[CASHDISCOUNT]]</f>
        <v>0</v>
      </c>
      <c r="AY254" s="72"/>
      <c r="AZ254" s="3"/>
      <c r="BA254" s="3"/>
      <c r="BE254" s="3"/>
      <c r="BF254" s="80" t="s">
        <v>300</v>
      </c>
      <c r="BG254" s="7">
        <v>45566</v>
      </c>
      <c r="BI254" s="5"/>
      <c r="BJ254" s="7"/>
      <c r="BK254" s="3">
        <v>1000</v>
      </c>
      <c r="BL254" s="3"/>
      <c r="BM254" s="5"/>
      <c r="BN254" s="4"/>
      <c r="BO254" s="4"/>
      <c r="BP254" s="4"/>
      <c r="BQ254" s="4"/>
      <c r="BR254" s="16" t="s">
        <v>88</v>
      </c>
      <c r="BU254" s="4" t="s">
        <v>76</v>
      </c>
    </row>
    <row r="255" spans="1:73" x14ac:dyDescent="0.25">
      <c r="A255" s="13">
        <v>11</v>
      </c>
      <c r="B255" s="14">
        <v>999948555</v>
      </c>
      <c r="C255" s="3"/>
      <c r="D255" s="3" t="s">
        <v>71</v>
      </c>
      <c r="E255" s="3" t="s">
        <v>72</v>
      </c>
      <c r="F255" s="15">
        <v>253</v>
      </c>
      <c r="G255" s="2">
        <f>IF(Table1[[#This Row],[INVOICENO]]=AL254,G254,G254+1)</f>
        <v>26</v>
      </c>
      <c r="H255" s="15" t="s">
        <v>72</v>
      </c>
      <c r="I255" s="15">
        <f>IF(Table1[[#This Row],[INVOICENO]]=AL254,I254+1,1)</f>
        <v>71</v>
      </c>
      <c r="J255" t="s">
        <v>158</v>
      </c>
      <c r="K255">
        <v>270</v>
      </c>
      <c r="M255" s="5"/>
      <c r="X255" t="s">
        <v>241</v>
      </c>
      <c r="Y255" s="82">
        <v>0</v>
      </c>
      <c r="Z255">
        <v>0</v>
      </c>
      <c r="AB255">
        <v>68</v>
      </c>
      <c r="AD255" s="4"/>
      <c r="AF255" s="79">
        <f>Table1[[#This Row],[UNITPRICE]]</f>
        <v>0</v>
      </c>
      <c r="AG255" s="5" t="s">
        <v>89</v>
      </c>
      <c r="AH255" s="5"/>
      <c r="AI255" s="5"/>
      <c r="AL255" s="80" t="s">
        <v>281</v>
      </c>
      <c r="AM255" s="78">
        <v>45566</v>
      </c>
      <c r="AS255">
        <v>1</v>
      </c>
      <c r="AT255">
        <v>0</v>
      </c>
      <c r="AU255">
        <v>0</v>
      </c>
      <c r="AV255" s="77">
        <f t="shared" si="4"/>
        <v>0</v>
      </c>
      <c r="AX255" s="74">
        <f>Table1[[#This Row],[QUANTITY]]*Table1[[#This Row],[UNITPRICE]]-Table1[[#This Row],[CASHDISCOUNT]]</f>
        <v>0</v>
      </c>
      <c r="AY255" s="72"/>
      <c r="AZ255" s="3"/>
      <c r="BA255" s="3"/>
      <c r="BE255" s="3"/>
      <c r="BF255" s="80" t="s">
        <v>300</v>
      </c>
      <c r="BG255" s="7">
        <v>45566</v>
      </c>
      <c r="BI255" s="5"/>
      <c r="BJ255" s="7"/>
      <c r="BK255" s="3">
        <v>1000</v>
      </c>
      <c r="BL255" s="3"/>
      <c r="BM255" s="5"/>
      <c r="BN255" s="4"/>
      <c r="BO255" s="4"/>
      <c r="BP255" s="4"/>
      <c r="BQ255" s="4"/>
      <c r="BR255" s="16" t="s">
        <v>88</v>
      </c>
      <c r="BU255" s="4" t="s">
        <v>76</v>
      </c>
    </row>
    <row r="256" spans="1:73" x14ac:dyDescent="0.25">
      <c r="A256" s="13">
        <v>11</v>
      </c>
      <c r="B256" s="14">
        <v>999948555</v>
      </c>
      <c r="C256" s="3"/>
      <c r="D256" s="3" t="s">
        <v>71</v>
      </c>
      <c r="E256" s="3" t="s">
        <v>72</v>
      </c>
      <c r="F256" s="15">
        <v>254</v>
      </c>
      <c r="G256" s="2">
        <f>IF(Table1[[#This Row],[INVOICENO]]=AL255,G255,G255+1)</f>
        <v>26</v>
      </c>
      <c r="H256" s="15" t="s">
        <v>72</v>
      </c>
      <c r="I256" s="15">
        <f>IF(Table1[[#This Row],[INVOICENO]]=AL255,I255+1,1)</f>
        <v>72</v>
      </c>
      <c r="J256" t="s">
        <v>121</v>
      </c>
      <c r="K256">
        <v>90</v>
      </c>
      <c r="M256" s="5"/>
      <c r="X256" t="s">
        <v>203</v>
      </c>
      <c r="Y256" s="82">
        <v>0</v>
      </c>
      <c r="Z256">
        <v>0</v>
      </c>
      <c r="AB256">
        <v>68</v>
      </c>
      <c r="AD256" s="4"/>
      <c r="AF256" s="79">
        <f>Table1[[#This Row],[UNITPRICE]]</f>
        <v>0</v>
      </c>
      <c r="AG256" s="5" t="s">
        <v>89</v>
      </c>
      <c r="AH256" s="5"/>
      <c r="AI256" s="5"/>
      <c r="AL256" s="80" t="s">
        <v>281</v>
      </c>
      <c r="AM256" s="78">
        <v>45566</v>
      </c>
      <c r="AS256">
        <v>1</v>
      </c>
      <c r="AT256">
        <v>0</v>
      </c>
      <c r="AU256">
        <v>0</v>
      </c>
      <c r="AV256" s="77">
        <f t="shared" si="4"/>
        <v>0</v>
      </c>
      <c r="AX256" s="74">
        <f>Table1[[#This Row],[QUANTITY]]*Table1[[#This Row],[UNITPRICE]]-Table1[[#This Row],[CASHDISCOUNT]]</f>
        <v>0</v>
      </c>
      <c r="AY256" s="72"/>
      <c r="AZ256" s="3"/>
      <c r="BA256" s="3"/>
      <c r="BE256" s="3"/>
      <c r="BF256" s="80" t="s">
        <v>300</v>
      </c>
      <c r="BG256" s="7">
        <v>45566</v>
      </c>
      <c r="BI256" s="5"/>
      <c r="BJ256" s="7"/>
      <c r="BK256" s="3">
        <v>1000</v>
      </c>
      <c r="BL256" s="3"/>
      <c r="BM256" s="5"/>
      <c r="BN256" s="4"/>
      <c r="BO256" s="4"/>
      <c r="BP256" s="4"/>
      <c r="BQ256" s="4"/>
      <c r="BR256" s="16" t="s">
        <v>88</v>
      </c>
      <c r="BU256" s="4" t="s">
        <v>76</v>
      </c>
    </row>
    <row r="257" spans="1:73" x14ac:dyDescent="0.25">
      <c r="A257" s="13">
        <v>11</v>
      </c>
      <c r="B257" s="14">
        <v>999948555</v>
      </c>
      <c r="C257" s="3"/>
      <c r="D257" s="3" t="s">
        <v>71</v>
      </c>
      <c r="E257" s="3" t="s">
        <v>72</v>
      </c>
      <c r="F257" s="15">
        <v>255</v>
      </c>
      <c r="G257" s="2">
        <f>IF(Table1[[#This Row],[INVOICENO]]=AL256,G256,G256+1)</f>
        <v>26</v>
      </c>
      <c r="H257" s="15" t="s">
        <v>72</v>
      </c>
      <c r="I257" s="15">
        <f>IF(Table1[[#This Row],[INVOICENO]]=AL256,I256+1,1)</f>
        <v>73</v>
      </c>
      <c r="J257" t="s">
        <v>164</v>
      </c>
      <c r="K257">
        <v>5</v>
      </c>
      <c r="M257" s="5"/>
      <c r="X257" t="s">
        <v>247</v>
      </c>
      <c r="Y257" s="82">
        <v>32000</v>
      </c>
      <c r="Z257">
        <v>0</v>
      </c>
      <c r="AD257" s="4"/>
      <c r="AF257" s="79">
        <f>Table1[[#This Row],[UNITPRICE]]</f>
        <v>32000</v>
      </c>
      <c r="AG257" s="5" t="s">
        <v>89</v>
      </c>
      <c r="AH257" s="5"/>
      <c r="AI257" s="5"/>
      <c r="AL257" s="80" t="s">
        <v>281</v>
      </c>
      <c r="AM257" s="78">
        <v>45566</v>
      </c>
      <c r="AS257">
        <v>1</v>
      </c>
      <c r="AT257">
        <v>0</v>
      </c>
      <c r="AU257">
        <v>0</v>
      </c>
      <c r="AV257" s="77">
        <f t="shared" si="4"/>
        <v>0</v>
      </c>
      <c r="AX257" s="74">
        <f>Table1[[#This Row],[QUANTITY]]*Table1[[#This Row],[UNITPRICE]]-Table1[[#This Row],[CASHDISCOUNT]]</f>
        <v>160000</v>
      </c>
      <c r="AY257" s="72"/>
      <c r="AZ257" s="3"/>
      <c r="BA257" s="3"/>
      <c r="BE257" s="3"/>
      <c r="BF257" s="80" t="s">
        <v>341</v>
      </c>
      <c r="BG257" s="7">
        <v>45566</v>
      </c>
      <c r="BI257" s="5"/>
      <c r="BJ257" s="7"/>
      <c r="BK257" s="3">
        <v>1000</v>
      </c>
      <c r="BL257" s="3"/>
      <c r="BM257" s="5"/>
      <c r="BN257" s="4"/>
      <c r="BO257" s="4"/>
      <c r="BP257" s="4"/>
      <c r="BQ257" s="4"/>
      <c r="BR257" s="16" t="s">
        <v>88</v>
      </c>
      <c r="BU257" s="4" t="s">
        <v>76</v>
      </c>
    </row>
    <row r="258" spans="1:73" x14ac:dyDescent="0.25">
      <c r="A258" s="13">
        <v>11</v>
      </c>
      <c r="B258" s="14">
        <v>999948555</v>
      </c>
      <c r="C258" s="3"/>
      <c r="D258" s="3" t="s">
        <v>71</v>
      </c>
      <c r="E258" s="3" t="s">
        <v>72</v>
      </c>
      <c r="F258" s="15">
        <v>256</v>
      </c>
      <c r="G258" s="2">
        <f>IF(Table1[[#This Row],[INVOICENO]]=AL257,G257,G257+1)</f>
        <v>26</v>
      </c>
      <c r="H258" s="15" t="s">
        <v>72</v>
      </c>
      <c r="I258" s="15">
        <f>IF(Table1[[#This Row],[INVOICENO]]=AL257,I257+1,1)</f>
        <v>74</v>
      </c>
      <c r="J258" t="s">
        <v>96</v>
      </c>
      <c r="K258">
        <v>500</v>
      </c>
      <c r="M258" s="5"/>
      <c r="X258" t="s">
        <v>178</v>
      </c>
      <c r="Y258" s="82">
        <v>0</v>
      </c>
      <c r="Z258">
        <v>0</v>
      </c>
      <c r="AB258">
        <v>73</v>
      </c>
      <c r="AD258" s="4"/>
      <c r="AF258" s="79">
        <f>Table1[[#This Row],[UNITPRICE]]</f>
        <v>0</v>
      </c>
      <c r="AG258" s="5" t="s">
        <v>89</v>
      </c>
      <c r="AH258" s="5"/>
      <c r="AI258" s="5"/>
      <c r="AL258" s="80" t="s">
        <v>281</v>
      </c>
      <c r="AM258" s="78">
        <v>45566</v>
      </c>
      <c r="AS258">
        <v>1</v>
      </c>
      <c r="AT258">
        <v>0</v>
      </c>
      <c r="AU258">
        <v>0</v>
      </c>
      <c r="AV258" s="77">
        <f t="shared" si="4"/>
        <v>0</v>
      </c>
      <c r="AX258" s="74">
        <f>Table1[[#This Row],[QUANTITY]]*Table1[[#This Row],[UNITPRICE]]-Table1[[#This Row],[CASHDISCOUNT]]</f>
        <v>0</v>
      </c>
      <c r="AY258" s="72"/>
      <c r="AZ258" s="3"/>
      <c r="BA258" s="3"/>
      <c r="BE258" s="3"/>
      <c r="BF258" s="80" t="s">
        <v>300</v>
      </c>
      <c r="BG258" s="7">
        <v>45566</v>
      </c>
      <c r="BI258" s="5"/>
      <c r="BJ258" s="7"/>
      <c r="BK258" s="3">
        <v>1000</v>
      </c>
      <c r="BL258" s="3"/>
      <c r="BM258" s="5"/>
      <c r="BN258" s="4"/>
      <c r="BO258" s="4"/>
      <c r="BP258" s="4"/>
      <c r="BQ258" s="4"/>
      <c r="BR258" s="16" t="s">
        <v>88</v>
      </c>
      <c r="BU258" s="4" t="s">
        <v>76</v>
      </c>
    </row>
    <row r="259" spans="1:73" x14ac:dyDescent="0.25">
      <c r="A259" s="13">
        <v>11</v>
      </c>
      <c r="B259" s="14">
        <v>999948555</v>
      </c>
      <c r="C259" s="3"/>
      <c r="D259" s="3" t="s">
        <v>71</v>
      </c>
      <c r="E259" s="3" t="s">
        <v>72</v>
      </c>
      <c r="F259" s="15">
        <v>257</v>
      </c>
      <c r="G259" s="2">
        <f>IF(Table1[[#This Row],[INVOICENO]]=AL258,G258,G258+1)</f>
        <v>26</v>
      </c>
      <c r="H259" s="15" t="s">
        <v>72</v>
      </c>
      <c r="I259" s="15">
        <f>IF(Table1[[#This Row],[INVOICENO]]=AL258,I258+1,1)</f>
        <v>75</v>
      </c>
      <c r="J259" t="s">
        <v>98</v>
      </c>
      <c r="K259">
        <v>225</v>
      </c>
      <c r="M259" s="5"/>
      <c r="X259" t="s">
        <v>180</v>
      </c>
      <c r="Y259" s="82">
        <v>0</v>
      </c>
      <c r="Z259">
        <v>0</v>
      </c>
      <c r="AB259">
        <v>73</v>
      </c>
      <c r="AD259" s="4"/>
      <c r="AF259" s="79">
        <f>Table1[[#This Row],[UNITPRICE]]</f>
        <v>0</v>
      </c>
      <c r="AG259" s="5" t="s">
        <v>89</v>
      </c>
      <c r="AH259" s="5"/>
      <c r="AI259" s="5"/>
      <c r="AL259" s="80" t="s">
        <v>281</v>
      </c>
      <c r="AM259" s="78">
        <v>45566</v>
      </c>
      <c r="AS259">
        <v>1</v>
      </c>
      <c r="AT259">
        <v>0</v>
      </c>
      <c r="AU259">
        <v>0</v>
      </c>
      <c r="AV259" s="77">
        <f t="shared" si="4"/>
        <v>0</v>
      </c>
      <c r="AX259" s="74">
        <f>Table1[[#This Row],[QUANTITY]]*Table1[[#This Row],[UNITPRICE]]-Table1[[#This Row],[CASHDISCOUNT]]</f>
        <v>0</v>
      </c>
      <c r="AY259" s="72"/>
      <c r="AZ259" s="3"/>
      <c r="BA259" s="3"/>
      <c r="BE259" s="3"/>
      <c r="BF259" s="80" t="s">
        <v>300</v>
      </c>
      <c r="BG259" s="7">
        <v>45566</v>
      </c>
      <c r="BI259" s="5"/>
      <c r="BJ259" s="7"/>
      <c r="BK259" s="3">
        <v>1000</v>
      </c>
      <c r="BL259" s="3"/>
      <c r="BM259" s="5"/>
      <c r="BN259" s="4"/>
      <c r="BO259" s="4"/>
      <c r="BP259" s="4"/>
      <c r="BQ259" s="4"/>
      <c r="BR259" s="16" t="s">
        <v>88</v>
      </c>
      <c r="BU259" s="4" t="s">
        <v>76</v>
      </c>
    </row>
    <row r="260" spans="1:73" x14ac:dyDescent="0.25">
      <c r="A260" s="13">
        <v>11</v>
      </c>
      <c r="B260" s="14">
        <v>999948555</v>
      </c>
      <c r="C260" s="3"/>
      <c r="D260" s="3" t="s">
        <v>71</v>
      </c>
      <c r="E260" s="3" t="s">
        <v>72</v>
      </c>
      <c r="F260" s="15">
        <v>258</v>
      </c>
      <c r="G260" s="2">
        <f>IF(Table1[[#This Row],[INVOICENO]]=AL259,G259,G259+1)</f>
        <v>26</v>
      </c>
      <c r="H260" s="15" t="s">
        <v>72</v>
      </c>
      <c r="I260" s="15">
        <f>IF(Table1[[#This Row],[INVOICENO]]=AL259,I259+1,1)</f>
        <v>76</v>
      </c>
      <c r="J260" t="s">
        <v>100</v>
      </c>
      <c r="K260">
        <v>25</v>
      </c>
      <c r="M260" s="5"/>
      <c r="X260" t="s">
        <v>182</v>
      </c>
      <c r="Y260" s="82">
        <v>0</v>
      </c>
      <c r="Z260">
        <v>0</v>
      </c>
      <c r="AB260">
        <v>73</v>
      </c>
      <c r="AD260" s="4"/>
      <c r="AF260" s="79">
        <f>Table1[[#This Row],[UNITPRICE]]</f>
        <v>0</v>
      </c>
      <c r="AG260" s="5" t="s">
        <v>89</v>
      </c>
      <c r="AH260" s="5"/>
      <c r="AI260" s="5"/>
      <c r="AL260" s="80" t="s">
        <v>281</v>
      </c>
      <c r="AM260" s="78">
        <v>45566</v>
      </c>
      <c r="AS260">
        <v>1</v>
      </c>
      <c r="AT260">
        <v>0</v>
      </c>
      <c r="AU260">
        <v>0</v>
      </c>
      <c r="AV260" s="77">
        <f t="shared" ref="AV260:AV323" si="5">AO260+AU260</f>
        <v>0</v>
      </c>
      <c r="AX260" s="74">
        <f>Table1[[#This Row],[QUANTITY]]*Table1[[#This Row],[UNITPRICE]]-Table1[[#This Row],[CASHDISCOUNT]]</f>
        <v>0</v>
      </c>
      <c r="AY260" s="72"/>
      <c r="AZ260" s="3"/>
      <c r="BA260" s="3"/>
      <c r="BE260" s="3"/>
      <c r="BF260" s="80" t="s">
        <v>300</v>
      </c>
      <c r="BG260" s="7">
        <v>45566</v>
      </c>
      <c r="BI260" s="5"/>
      <c r="BJ260" s="7"/>
      <c r="BK260" s="3">
        <v>1000</v>
      </c>
      <c r="BL260" s="3"/>
      <c r="BM260" s="5"/>
      <c r="BN260" s="4"/>
      <c r="BO260" s="4"/>
      <c r="BP260" s="4"/>
      <c r="BQ260" s="4"/>
      <c r="BR260" s="16" t="s">
        <v>88</v>
      </c>
      <c r="BU260" s="4" t="s">
        <v>76</v>
      </c>
    </row>
    <row r="261" spans="1:73" x14ac:dyDescent="0.25">
      <c r="A261" s="13">
        <v>11</v>
      </c>
      <c r="B261" s="14">
        <v>999948555</v>
      </c>
      <c r="C261" s="3"/>
      <c r="D261" s="3" t="s">
        <v>71</v>
      </c>
      <c r="E261" s="3" t="s">
        <v>72</v>
      </c>
      <c r="F261" s="15">
        <v>259</v>
      </c>
      <c r="G261" s="2">
        <f>IF(Table1[[#This Row],[INVOICENO]]=AL260,G260,G260+1)</f>
        <v>26</v>
      </c>
      <c r="H261" s="15" t="s">
        <v>72</v>
      </c>
      <c r="I261" s="15">
        <f>IF(Table1[[#This Row],[INVOICENO]]=AL260,I260+1,1)</f>
        <v>77</v>
      </c>
      <c r="J261" t="s">
        <v>101</v>
      </c>
      <c r="K261">
        <v>5</v>
      </c>
      <c r="M261" s="5"/>
      <c r="X261" t="s">
        <v>183</v>
      </c>
      <c r="Y261" s="82">
        <v>0</v>
      </c>
      <c r="Z261">
        <v>0</v>
      </c>
      <c r="AB261">
        <v>73</v>
      </c>
      <c r="AD261" s="4"/>
      <c r="AF261" s="79">
        <f>Table1[[#This Row],[UNITPRICE]]</f>
        <v>0</v>
      </c>
      <c r="AG261" s="5" t="s">
        <v>89</v>
      </c>
      <c r="AH261" s="5"/>
      <c r="AI261" s="5"/>
      <c r="AL261" s="80" t="s">
        <v>281</v>
      </c>
      <c r="AM261" s="78">
        <v>45566</v>
      </c>
      <c r="AS261">
        <v>1</v>
      </c>
      <c r="AT261">
        <v>0</v>
      </c>
      <c r="AU261">
        <v>0</v>
      </c>
      <c r="AV261" s="77">
        <f t="shared" si="5"/>
        <v>0</v>
      </c>
      <c r="AX261" s="74">
        <f>Table1[[#This Row],[QUANTITY]]*Table1[[#This Row],[UNITPRICE]]-Table1[[#This Row],[CASHDISCOUNT]]</f>
        <v>0</v>
      </c>
      <c r="AY261" s="72"/>
      <c r="AZ261" s="3"/>
      <c r="BA261" s="3"/>
      <c r="BE261" s="3"/>
      <c r="BF261" s="80" t="s">
        <v>300</v>
      </c>
      <c r="BG261" s="7">
        <v>45566</v>
      </c>
      <c r="BI261" s="5"/>
      <c r="BJ261" s="7"/>
      <c r="BK261" s="3">
        <v>1000</v>
      </c>
      <c r="BL261" s="3"/>
      <c r="BM261" s="5"/>
      <c r="BN261" s="4"/>
      <c r="BO261" s="4"/>
      <c r="BP261" s="4"/>
      <c r="BQ261" s="4"/>
      <c r="BR261" s="16" t="s">
        <v>88</v>
      </c>
      <c r="BU261" s="4" t="s">
        <v>76</v>
      </c>
    </row>
    <row r="262" spans="1:73" x14ac:dyDescent="0.25">
      <c r="A262" s="13">
        <v>11</v>
      </c>
      <c r="B262" s="14">
        <v>999948555</v>
      </c>
      <c r="C262" s="3"/>
      <c r="D262" s="3" t="s">
        <v>71</v>
      </c>
      <c r="E262" s="3" t="s">
        <v>72</v>
      </c>
      <c r="F262" s="15">
        <v>260</v>
      </c>
      <c r="G262" s="2">
        <f>IF(Table1[[#This Row],[INVOICENO]]=AL261,G261,G261+1)</f>
        <v>26</v>
      </c>
      <c r="H262" s="15" t="s">
        <v>72</v>
      </c>
      <c r="I262" s="15">
        <f>IF(Table1[[#This Row],[INVOICENO]]=AL261,I261+1,1)</f>
        <v>78</v>
      </c>
      <c r="J262" t="s">
        <v>166</v>
      </c>
      <c r="K262">
        <v>6</v>
      </c>
      <c r="M262" s="5"/>
      <c r="X262" t="s">
        <v>249</v>
      </c>
      <c r="Y262" s="82">
        <v>64000</v>
      </c>
      <c r="Z262">
        <v>0</v>
      </c>
      <c r="AD262" s="4"/>
      <c r="AF262" s="79">
        <f>Table1[[#This Row],[UNITPRICE]]</f>
        <v>64000</v>
      </c>
      <c r="AG262" s="5" t="s">
        <v>89</v>
      </c>
      <c r="AH262" s="5"/>
      <c r="AI262" s="5"/>
      <c r="AL262" s="80" t="s">
        <v>281</v>
      </c>
      <c r="AM262" s="78">
        <v>45566</v>
      </c>
      <c r="AS262">
        <v>1</v>
      </c>
      <c r="AT262">
        <v>0</v>
      </c>
      <c r="AU262">
        <v>0</v>
      </c>
      <c r="AV262" s="77">
        <f t="shared" si="5"/>
        <v>0</v>
      </c>
      <c r="AX262" s="74">
        <f>Table1[[#This Row],[QUANTITY]]*Table1[[#This Row],[UNITPRICE]]-Table1[[#This Row],[CASHDISCOUNT]]</f>
        <v>384000</v>
      </c>
      <c r="AY262" s="72"/>
      <c r="AZ262" s="3"/>
      <c r="BA262" s="3"/>
      <c r="BE262" s="3"/>
      <c r="BF262" s="80" t="s">
        <v>343</v>
      </c>
      <c r="BG262" s="7">
        <v>45566</v>
      </c>
      <c r="BI262" s="5"/>
      <c r="BJ262" s="7"/>
      <c r="BK262" s="3">
        <v>1000</v>
      </c>
      <c r="BL262" s="3"/>
      <c r="BM262" s="5"/>
      <c r="BN262" s="4"/>
      <c r="BO262" s="4"/>
      <c r="BP262" s="4"/>
      <c r="BQ262" s="4"/>
      <c r="BR262" s="16" t="s">
        <v>88</v>
      </c>
      <c r="BU262" s="4" t="s">
        <v>76</v>
      </c>
    </row>
    <row r="263" spans="1:73" x14ac:dyDescent="0.25">
      <c r="A263" s="13">
        <v>11</v>
      </c>
      <c r="B263" s="14">
        <v>999948555</v>
      </c>
      <c r="C263" s="3"/>
      <c r="D263" s="3" t="s">
        <v>71</v>
      </c>
      <c r="E263" s="3" t="s">
        <v>72</v>
      </c>
      <c r="F263" s="15">
        <v>261</v>
      </c>
      <c r="G263" s="2">
        <f>IF(Table1[[#This Row],[INVOICENO]]=AL262,G262,G262+1)</f>
        <v>26</v>
      </c>
      <c r="H263" s="15" t="s">
        <v>72</v>
      </c>
      <c r="I263" s="15">
        <f>IF(Table1[[#This Row],[INVOICENO]]=AL262,I262+1,1)</f>
        <v>79</v>
      </c>
      <c r="J263" t="s">
        <v>167</v>
      </c>
      <c r="K263">
        <v>8</v>
      </c>
      <c r="M263" s="5"/>
      <c r="X263" t="s">
        <v>250</v>
      </c>
      <c r="Y263" s="82">
        <v>37000</v>
      </c>
      <c r="Z263">
        <v>0</v>
      </c>
      <c r="AD263" s="4"/>
      <c r="AF263" s="79">
        <f>Table1[[#This Row],[UNITPRICE]]</f>
        <v>37000</v>
      </c>
      <c r="AG263" s="5" t="s">
        <v>89</v>
      </c>
      <c r="AH263" s="5"/>
      <c r="AI263" s="5"/>
      <c r="AL263" s="80" t="s">
        <v>281</v>
      </c>
      <c r="AM263" s="78">
        <v>45566</v>
      </c>
      <c r="AS263">
        <v>1</v>
      </c>
      <c r="AT263">
        <v>0</v>
      </c>
      <c r="AU263">
        <v>0</v>
      </c>
      <c r="AV263" s="77">
        <f t="shared" si="5"/>
        <v>0</v>
      </c>
      <c r="AX263" s="74">
        <f>Table1[[#This Row],[QUANTITY]]*Table1[[#This Row],[UNITPRICE]]-Table1[[#This Row],[CASHDISCOUNT]]</f>
        <v>296000</v>
      </c>
      <c r="AY263" s="72"/>
      <c r="AZ263" s="3"/>
      <c r="BA263" s="3"/>
      <c r="BE263" s="3"/>
      <c r="BF263" s="80" t="s">
        <v>344</v>
      </c>
      <c r="BG263" s="7">
        <v>45566</v>
      </c>
      <c r="BI263" s="5"/>
      <c r="BJ263" s="7"/>
      <c r="BK263" s="3">
        <v>1000</v>
      </c>
      <c r="BL263" s="3"/>
      <c r="BM263" s="5"/>
      <c r="BN263" s="4"/>
      <c r="BO263" s="4"/>
      <c r="BP263" s="4"/>
      <c r="BQ263" s="4"/>
      <c r="BR263" s="16" t="s">
        <v>88</v>
      </c>
      <c r="BU263" s="4" t="s">
        <v>76</v>
      </c>
    </row>
    <row r="264" spans="1:73" x14ac:dyDescent="0.25">
      <c r="A264" s="13">
        <v>11</v>
      </c>
      <c r="B264" s="14">
        <v>999948555</v>
      </c>
      <c r="C264" s="3"/>
      <c r="D264" s="3" t="s">
        <v>71</v>
      </c>
      <c r="E264" s="3" t="s">
        <v>72</v>
      </c>
      <c r="F264" s="15">
        <v>262</v>
      </c>
      <c r="G264" s="2">
        <f>IF(Table1[[#This Row],[INVOICENO]]=AL263,G263,G263+1)</f>
        <v>26</v>
      </c>
      <c r="H264" s="15" t="s">
        <v>72</v>
      </c>
      <c r="I264" s="15">
        <f>IF(Table1[[#This Row],[INVOICENO]]=AL263,I263+1,1)</f>
        <v>80</v>
      </c>
      <c r="J264" t="s">
        <v>96</v>
      </c>
      <c r="K264">
        <v>800</v>
      </c>
      <c r="M264" s="5"/>
      <c r="X264" t="s">
        <v>178</v>
      </c>
      <c r="Y264" s="82">
        <v>0</v>
      </c>
      <c r="Z264">
        <v>0</v>
      </c>
      <c r="AB264">
        <v>79</v>
      </c>
      <c r="AD264" s="4"/>
      <c r="AF264" s="79">
        <f>Table1[[#This Row],[UNITPRICE]]</f>
        <v>0</v>
      </c>
      <c r="AG264" s="5" t="s">
        <v>89</v>
      </c>
      <c r="AH264" s="5"/>
      <c r="AI264" s="5"/>
      <c r="AL264" s="80" t="s">
        <v>281</v>
      </c>
      <c r="AM264" s="78">
        <v>45566</v>
      </c>
      <c r="AS264">
        <v>1</v>
      </c>
      <c r="AT264">
        <v>0</v>
      </c>
      <c r="AU264">
        <v>0</v>
      </c>
      <c r="AV264" s="77">
        <f t="shared" si="5"/>
        <v>0</v>
      </c>
      <c r="AX264" s="74">
        <f>Table1[[#This Row],[QUANTITY]]*Table1[[#This Row],[UNITPRICE]]-Table1[[#This Row],[CASHDISCOUNT]]</f>
        <v>0</v>
      </c>
      <c r="AY264" s="72"/>
      <c r="AZ264" s="3"/>
      <c r="BA264" s="3"/>
      <c r="BE264" s="3"/>
      <c r="BF264" s="80" t="s">
        <v>300</v>
      </c>
      <c r="BG264" s="7">
        <v>45566</v>
      </c>
      <c r="BI264" s="5"/>
      <c r="BJ264" s="7"/>
      <c r="BK264" s="3">
        <v>1000</v>
      </c>
      <c r="BL264" s="3"/>
      <c r="BM264" s="5"/>
      <c r="BN264" s="4"/>
      <c r="BO264" s="4"/>
      <c r="BP264" s="4"/>
      <c r="BQ264" s="4"/>
      <c r="BR264" s="16" t="s">
        <v>88</v>
      </c>
      <c r="BU264" s="4" t="s">
        <v>76</v>
      </c>
    </row>
    <row r="265" spans="1:73" x14ac:dyDescent="0.25">
      <c r="A265" s="13">
        <v>11</v>
      </c>
      <c r="B265" s="14">
        <v>999948555</v>
      </c>
      <c r="C265" s="3"/>
      <c r="D265" s="3" t="s">
        <v>71</v>
      </c>
      <c r="E265" s="3" t="s">
        <v>72</v>
      </c>
      <c r="F265" s="15">
        <v>263</v>
      </c>
      <c r="G265" s="2">
        <f>IF(Table1[[#This Row],[INVOICENO]]=AL264,G264,G264+1)</f>
        <v>26</v>
      </c>
      <c r="H265" s="15" t="s">
        <v>72</v>
      </c>
      <c r="I265" s="15">
        <f>IF(Table1[[#This Row],[INVOICENO]]=AL264,I264+1,1)</f>
        <v>81</v>
      </c>
      <c r="J265" t="s">
        <v>150</v>
      </c>
      <c r="K265">
        <v>120</v>
      </c>
      <c r="M265" s="5"/>
      <c r="X265" t="s">
        <v>233</v>
      </c>
      <c r="Y265" s="82">
        <v>0</v>
      </c>
      <c r="Z265">
        <v>0</v>
      </c>
      <c r="AB265">
        <v>79</v>
      </c>
      <c r="AD265" s="4"/>
      <c r="AF265" s="79">
        <f>Table1[[#This Row],[UNITPRICE]]</f>
        <v>0</v>
      </c>
      <c r="AG265" s="5" t="s">
        <v>89</v>
      </c>
      <c r="AH265" s="5"/>
      <c r="AI265" s="5"/>
      <c r="AL265" s="80" t="s">
        <v>281</v>
      </c>
      <c r="AM265" s="78">
        <v>45566</v>
      </c>
      <c r="AS265">
        <v>1</v>
      </c>
      <c r="AT265">
        <v>0</v>
      </c>
      <c r="AU265">
        <v>0</v>
      </c>
      <c r="AV265" s="77">
        <f t="shared" si="5"/>
        <v>0</v>
      </c>
      <c r="AX265" s="74">
        <f>Table1[[#This Row],[QUANTITY]]*Table1[[#This Row],[UNITPRICE]]-Table1[[#This Row],[CASHDISCOUNT]]</f>
        <v>0</v>
      </c>
      <c r="AY265" s="72"/>
      <c r="AZ265" s="3"/>
      <c r="BA265" s="3"/>
      <c r="BE265" s="3"/>
      <c r="BF265" s="80" t="s">
        <v>300</v>
      </c>
      <c r="BG265" s="7">
        <v>45566</v>
      </c>
      <c r="BI265" s="5"/>
      <c r="BJ265" s="7"/>
      <c r="BK265" s="3">
        <v>1000</v>
      </c>
      <c r="BL265" s="3"/>
      <c r="BM265" s="5"/>
      <c r="BN265" s="4"/>
      <c r="BO265" s="4"/>
      <c r="BP265" s="4"/>
      <c r="BQ265" s="4"/>
      <c r="BR265" s="16" t="s">
        <v>88</v>
      </c>
      <c r="BU265" s="4" t="s">
        <v>76</v>
      </c>
    </row>
    <row r="266" spans="1:73" x14ac:dyDescent="0.25">
      <c r="A266" s="13">
        <v>11</v>
      </c>
      <c r="B266" s="14">
        <v>999948555</v>
      </c>
      <c r="C266" s="3"/>
      <c r="D266" s="3" t="s">
        <v>71</v>
      </c>
      <c r="E266" s="3" t="s">
        <v>72</v>
      </c>
      <c r="F266" s="15">
        <v>264</v>
      </c>
      <c r="G266" s="2">
        <f>IF(Table1[[#This Row],[INVOICENO]]=AL265,G265,G265+1)</f>
        <v>27</v>
      </c>
      <c r="H266" s="15" t="s">
        <v>72</v>
      </c>
      <c r="I266" s="15">
        <f>IF(Table1[[#This Row],[INVOICENO]]=AL265,I265+1,1)</f>
        <v>1</v>
      </c>
      <c r="J266" t="s">
        <v>131</v>
      </c>
      <c r="K266">
        <v>6</v>
      </c>
      <c r="M266" s="5"/>
      <c r="X266" t="s">
        <v>214</v>
      </c>
      <c r="Y266" s="82">
        <v>13000</v>
      </c>
      <c r="Z266">
        <v>0</v>
      </c>
      <c r="AD266" s="4"/>
      <c r="AF266" s="79">
        <f>Table1[[#This Row],[UNITPRICE]]</f>
        <v>13000</v>
      </c>
      <c r="AG266" s="5" t="s">
        <v>89</v>
      </c>
      <c r="AH266" s="5"/>
      <c r="AI266" s="5"/>
      <c r="AL266" s="80" t="s">
        <v>282</v>
      </c>
      <c r="AM266" s="78">
        <v>45566</v>
      </c>
      <c r="AS266">
        <v>1</v>
      </c>
      <c r="AT266">
        <v>0</v>
      </c>
      <c r="AU266">
        <v>0</v>
      </c>
      <c r="AV266" s="77">
        <f t="shared" si="5"/>
        <v>0</v>
      </c>
      <c r="AX266" s="74">
        <f>Table1[[#This Row],[QUANTITY]]*Table1[[#This Row],[UNITPRICE]]-Table1[[#This Row],[CASHDISCOUNT]]</f>
        <v>78000</v>
      </c>
      <c r="AY266" s="72"/>
      <c r="AZ266" s="3"/>
      <c r="BA266" s="3"/>
      <c r="BE266" s="3"/>
      <c r="BF266" s="80" t="s">
        <v>320</v>
      </c>
      <c r="BG266" s="7">
        <v>45566</v>
      </c>
      <c r="BI266" s="5"/>
      <c r="BJ266" s="7"/>
      <c r="BK266" s="3">
        <v>1000</v>
      </c>
      <c r="BL266" s="3"/>
      <c r="BM266" s="5"/>
      <c r="BN266" s="4"/>
      <c r="BO266" s="4"/>
      <c r="BP266" s="4"/>
      <c r="BQ266" s="4"/>
      <c r="BR266" s="16" t="s">
        <v>88</v>
      </c>
      <c r="BU266" s="4" t="s">
        <v>76</v>
      </c>
    </row>
    <row r="267" spans="1:73" x14ac:dyDescent="0.25">
      <c r="A267" s="13">
        <v>11</v>
      </c>
      <c r="B267" s="14">
        <v>999948555</v>
      </c>
      <c r="C267" s="3"/>
      <c r="D267" s="3" t="s">
        <v>71</v>
      </c>
      <c r="E267" s="3" t="s">
        <v>72</v>
      </c>
      <c r="F267" s="15">
        <v>265</v>
      </c>
      <c r="G267" s="2">
        <f>IF(Table1[[#This Row],[INVOICENO]]=AL266,G266,G266+1)</f>
        <v>27</v>
      </c>
      <c r="H267" s="15" t="s">
        <v>72</v>
      </c>
      <c r="I267" s="15">
        <f>IF(Table1[[#This Row],[INVOICENO]]=AL266,I266+1,1)</f>
        <v>2</v>
      </c>
      <c r="J267" t="s">
        <v>94</v>
      </c>
      <c r="K267">
        <v>108</v>
      </c>
      <c r="M267" s="5"/>
      <c r="X267" t="s">
        <v>176</v>
      </c>
      <c r="Y267" s="82">
        <v>0</v>
      </c>
      <c r="Z267">
        <v>0</v>
      </c>
      <c r="AB267">
        <v>1</v>
      </c>
      <c r="AD267" s="4"/>
      <c r="AF267" s="79">
        <f>Table1[[#This Row],[UNITPRICE]]</f>
        <v>0</v>
      </c>
      <c r="AG267" s="5" t="s">
        <v>89</v>
      </c>
      <c r="AH267" s="5"/>
      <c r="AI267" s="5"/>
      <c r="AL267" s="80" t="s">
        <v>282</v>
      </c>
      <c r="AM267" s="78">
        <v>45566</v>
      </c>
      <c r="AS267">
        <v>1</v>
      </c>
      <c r="AT267">
        <v>0</v>
      </c>
      <c r="AU267">
        <v>0</v>
      </c>
      <c r="AV267" s="77">
        <f t="shared" si="5"/>
        <v>0</v>
      </c>
      <c r="AX267" s="74">
        <f>Table1[[#This Row],[QUANTITY]]*Table1[[#This Row],[UNITPRICE]]-Table1[[#This Row],[CASHDISCOUNT]]</f>
        <v>0</v>
      </c>
      <c r="AY267" s="72"/>
      <c r="AZ267" s="3"/>
      <c r="BA267" s="3"/>
      <c r="BE267" s="3"/>
      <c r="BF267" s="80" t="s">
        <v>300</v>
      </c>
      <c r="BG267" s="7">
        <v>45566</v>
      </c>
      <c r="BI267" s="5"/>
      <c r="BJ267" s="7"/>
      <c r="BK267" s="3">
        <v>1000</v>
      </c>
      <c r="BL267" s="3"/>
      <c r="BM267" s="5"/>
      <c r="BN267" s="4"/>
      <c r="BO267" s="4"/>
      <c r="BP267" s="4"/>
      <c r="BQ267" s="4"/>
      <c r="BR267" s="16" t="s">
        <v>88</v>
      </c>
      <c r="BU267" s="4" t="s">
        <v>76</v>
      </c>
    </row>
    <row r="268" spans="1:73" x14ac:dyDescent="0.25">
      <c r="A268" s="13">
        <v>11</v>
      </c>
      <c r="B268" s="14">
        <v>999948555</v>
      </c>
      <c r="C268" s="3"/>
      <c r="D268" s="3" t="s">
        <v>71</v>
      </c>
      <c r="E268" s="3" t="s">
        <v>72</v>
      </c>
      <c r="F268" s="15">
        <v>266</v>
      </c>
      <c r="G268" s="2">
        <f>IF(Table1[[#This Row],[INVOICENO]]=AL267,G267,G267+1)</f>
        <v>27</v>
      </c>
      <c r="H268" s="15" t="s">
        <v>72</v>
      </c>
      <c r="I268" s="15">
        <f>IF(Table1[[#This Row],[INVOICENO]]=AL267,I267+1,1)</f>
        <v>3</v>
      </c>
      <c r="J268" t="s">
        <v>95</v>
      </c>
      <c r="K268">
        <v>900</v>
      </c>
      <c r="M268" s="5"/>
      <c r="X268" t="s">
        <v>177</v>
      </c>
      <c r="Y268" s="82">
        <v>0</v>
      </c>
      <c r="Z268">
        <v>0</v>
      </c>
      <c r="AB268">
        <v>1</v>
      </c>
      <c r="AD268" s="4"/>
      <c r="AF268" s="79">
        <f>Table1[[#This Row],[UNITPRICE]]</f>
        <v>0</v>
      </c>
      <c r="AG268" s="5" t="s">
        <v>89</v>
      </c>
      <c r="AH268" s="5"/>
      <c r="AI268" s="5"/>
      <c r="AL268" s="80" t="s">
        <v>282</v>
      </c>
      <c r="AM268" s="78">
        <v>45566</v>
      </c>
      <c r="AS268">
        <v>1</v>
      </c>
      <c r="AT268">
        <v>0</v>
      </c>
      <c r="AU268">
        <v>0</v>
      </c>
      <c r="AV268" s="77">
        <f t="shared" si="5"/>
        <v>0</v>
      </c>
      <c r="AX268" s="74">
        <f>Table1[[#This Row],[QUANTITY]]*Table1[[#This Row],[UNITPRICE]]-Table1[[#This Row],[CASHDISCOUNT]]</f>
        <v>0</v>
      </c>
      <c r="AY268" s="72"/>
      <c r="AZ268" s="3"/>
      <c r="BA268" s="3"/>
      <c r="BE268" s="3"/>
      <c r="BF268" s="80" t="s">
        <v>300</v>
      </c>
      <c r="BG268" s="7">
        <v>45566</v>
      </c>
      <c r="BI268" s="5"/>
      <c r="BJ268" s="7"/>
      <c r="BK268" s="3">
        <v>1000</v>
      </c>
      <c r="BL268" s="3"/>
      <c r="BM268" s="5"/>
      <c r="BN268" s="4"/>
      <c r="BO268" s="4"/>
      <c r="BP268" s="4"/>
      <c r="BQ268" s="4"/>
      <c r="BR268" s="16" t="s">
        <v>88</v>
      </c>
      <c r="BU268" s="4" t="s">
        <v>76</v>
      </c>
    </row>
    <row r="269" spans="1:73" x14ac:dyDescent="0.25">
      <c r="A269" s="13">
        <v>11</v>
      </c>
      <c r="B269" s="14">
        <v>999948555</v>
      </c>
      <c r="C269" s="3"/>
      <c r="D269" s="3" t="s">
        <v>71</v>
      </c>
      <c r="E269" s="3" t="s">
        <v>72</v>
      </c>
      <c r="F269" s="15">
        <v>267</v>
      </c>
      <c r="G269" s="2">
        <f>IF(Table1[[#This Row],[INVOICENO]]=AL268,G268,G268+1)</f>
        <v>27</v>
      </c>
      <c r="H269" s="15" t="s">
        <v>72</v>
      </c>
      <c r="I269" s="15">
        <f>IF(Table1[[#This Row],[INVOICENO]]=AL268,I268+1,1)</f>
        <v>4</v>
      </c>
      <c r="J269" t="s">
        <v>96</v>
      </c>
      <c r="K269">
        <v>720</v>
      </c>
      <c r="M269" s="5"/>
      <c r="X269" t="s">
        <v>178</v>
      </c>
      <c r="Y269" s="82">
        <v>0</v>
      </c>
      <c r="Z269">
        <v>0</v>
      </c>
      <c r="AB269">
        <v>1</v>
      </c>
      <c r="AD269" s="4"/>
      <c r="AF269" s="79">
        <f>Table1[[#This Row],[UNITPRICE]]</f>
        <v>0</v>
      </c>
      <c r="AG269" s="5" t="s">
        <v>89</v>
      </c>
      <c r="AH269" s="5"/>
      <c r="AI269" s="5"/>
      <c r="AL269" s="80" t="s">
        <v>282</v>
      </c>
      <c r="AM269" s="78">
        <v>45566</v>
      </c>
      <c r="AS269">
        <v>1</v>
      </c>
      <c r="AT269">
        <v>0</v>
      </c>
      <c r="AU269">
        <v>0</v>
      </c>
      <c r="AV269" s="77">
        <f t="shared" si="5"/>
        <v>0</v>
      </c>
      <c r="AX269" s="74">
        <f>Table1[[#This Row],[QUANTITY]]*Table1[[#This Row],[UNITPRICE]]-Table1[[#This Row],[CASHDISCOUNT]]</f>
        <v>0</v>
      </c>
      <c r="AY269" s="72"/>
      <c r="AZ269" s="3"/>
      <c r="BA269" s="3"/>
      <c r="BE269" s="3"/>
      <c r="BF269" s="80" t="s">
        <v>300</v>
      </c>
      <c r="BG269" s="7">
        <v>45566</v>
      </c>
      <c r="BI269" s="5"/>
      <c r="BJ269" s="7"/>
      <c r="BK269" s="3">
        <v>1000</v>
      </c>
      <c r="BL269" s="3"/>
      <c r="BM269" s="5"/>
      <c r="BN269" s="4"/>
      <c r="BO269" s="4"/>
      <c r="BP269" s="4"/>
      <c r="BQ269" s="4"/>
      <c r="BR269" s="16" t="s">
        <v>88</v>
      </c>
      <c r="BU269" s="4" t="s">
        <v>76</v>
      </c>
    </row>
    <row r="270" spans="1:73" x14ac:dyDescent="0.25">
      <c r="A270" s="13">
        <v>11</v>
      </c>
      <c r="B270" s="14">
        <v>999948555</v>
      </c>
      <c r="C270" s="3"/>
      <c r="D270" s="3" t="s">
        <v>71</v>
      </c>
      <c r="E270" s="3" t="s">
        <v>72</v>
      </c>
      <c r="F270" s="15">
        <v>268</v>
      </c>
      <c r="G270" s="2">
        <f>IF(Table1[[#This Row],[INVOICENO]]=AL269,G269,G269+1)</f>
        <v>27</v>
      </c>
      <c r="H270" s="15" t="s">
        <v>72</v>
      </c>
      <c r="I270" s="15">
        <f>IF(Table1[[#This Row],[INVOICENO]]=AL269,I269+1,1)</f>
        <v>5</v>
      </c>
      <c r="J270" t="s">
        <v>132</v>
      </c>
      <c r="K270">
        <v>360</v>
      </c>
      <c r="M270" s="5"/>
      <c r="X270" t="s">
        <v>215</v>
      </c>
      <c r="Y270" s="82">
        <v>0</v>
      </c>
      <c r="Z270">
        <v>0</v>
      </c>
      <c r="AB270">
        <v>1</v>
      </c>
      <c r="AD270" s="4"/>
      <c r="AF270" s="79">
        <f>Table1[[#This Row],[UNITPRICE]]</f>
        <v>0</v>
      </c>
      <c r="AG270" s="5" t="s">
        <v>89</v>
      </c>
      <c r="AH270" s="5"/>
      <c r="AI270" s="5"/>
      <c r="AL270" s="80" t="s">
        <v>282</v>
      </c>
      <c r="AM270" s="78">
        <v>45566</v>
      </c>
      <c r="AS270">
        <v>1</v>
      </c>
      <c r="AT270">
        <v>0</v>
      </c>
      <c r="AU270">
        <v>0</v>
      </c>
      <c r="AV270" s="77">
        <f t="shared" si="5"/>
        <v>0</v>
      </c>
      <c r="AX270" s="74">
        <f>Table1[[#This Row],[QUANTITY]]*Table1[[#This Row],[UNITPRICE]]-Table1[[#This Row],[CASHDISCOUNT]]</f>
        <v>0</v>
      </c>
      <c r="AY270" s="72"/>
      <c r="AZ270" s="3"/>
      <c r="BA270" s="3"/>
      <c r="BE270" s="3"/>
      <c r="BF270" s="80" t="s">
        <v>300</v>
      </c>
      <c r="BG270" s="7">
        <v>45566</v>
      </c>
      <c r="BI270" s="5"/>
      <c r="BJ270" s="7"/>
      <c r="BK270" s="3">
        <v>1000</v>
      </c>
      <c r="BL270" s="3"/>
      <c r="BM270" s="5"/>
      <c r="BN270" s="4"/>
      <c r="BO270" s="4"/>
      <c r="BP270" s="4"/>
      <c r="BQ270" s="4"/>
      <c r="BR270" s="16" t="s">
        <v>88</v>
      </c>
      <c r="BU270" s="4" t="s">
        <v>76</v>
      </c>
    </row>
    <row r="271" spans="1:73" x14ac:dyDescent="0.25">
      <c r="A271" s="13">
        <v>11</v>
      </c>
      <c r="B271" s="14">
        <v>999948555</v>
      </c>
      <c r="C271" s="3"/>
      <c r="D271" s="3" t="s">
        <v>71</v>
      </c>
      <c r="E271" s="3" t="s">
        <v>72</v>
      </c>
      <c r="F271" s="15">
        <v>269</v>
      </c>
      <c r="G271" s="2">
        <f>IF(Table1[[#This Row],[INVOICENO]]=AL270,G270,G270+1)</f>
        <v>28</v>
      </c>
      <c r="H271" s="15" t="s">
        <v>72</v>
      </c>
      <c r="I271" s="15">
        <f>IF(Table1[[#This Row],[INVOICENO]]=AL270,I270+1,1)</f>
        <v>1</v>
      </c>
      <c r="J271" t="s">
        <v>102</v>
      </c>
      <c r="K271">
        <v>8</v>
      </c>
      <c r="M271" s="5"/>
      <c r="X271" t="s">
        <v>184</v>
      </c>
      <c r="Y271" s="82">
        <v>33000</v>
      </c>
      <c r="Z271">
        <v>0</v>
      </c>
      <c r="AD271" s="4"/>
      <c r="AF271" s="79">
        <f>Table1[[#This Row],[UNITPRICE]]</f>
        <v>33000</v>
      </c>
      <c r="AG271" s="5" t="s">
        <v>89</v>
      </c>
      <c r="AH271" s="5"/>
      <c r="AI271" s="5"/>
      <c r="AL271" s="80" t="s">
        <v>283</v>
      </c>
      <c r="AM271" s="78">
        <v>45566</v>
      </c>
      <c r="AS271">
        <v>1</v>
      </c>
      <c r="AT271">
        <v>0</v>
      </c>
      <c r="AU271">
        <v>0</v>
      </c>
      <c r="AV271" s="77">
        <f t="shared" si="5"/>
        <v>0</v>
      </c>
      <c r="AX271" s="74">
        <f>Table1[[#This Row],[QUANTITY]]*Table1[[#This Row],[UNITPRICE]]-Table1[[#This Row],[CASHDISCOUNT]]</f>
        <v>264000</v>
      </c>
      <c r="AY271" s="72"/>
      <c r="AZ271" s="3"/>
      <c r="BA271" s="3"/>
      <c r="BE271" s="3"/>
      <c r="BF271" s="80" t="s">
        <v>302</v>
      </c>
      <c r="BG271" s="7">
        <v>45566</v>
      </c>
      <c r="BI271" s="5"/>
      <c r="BJ271" s="7"/>
      <c r="BK271" s="3">
        <v>1000</v>
      </c>
      <c r="BL271" s="3"/>
      <c r="BM271" s="5"/>
      <c r="BN271" s="4"/>
      <c r="BO271" s="4"/>
      <c r="BP271" s="4"/>
      <c r="BQ271" s="4"/>
      <c r="BR271" s="16" t="s">
        <v>88</v>
      </c>
      <c r="BU271" s="4" t="s">
        <v>76</v>
      </c>
    </row>
    <row r="272" spans="1:73" x14ac:dyDescent="0.25">
      <c r="A272" s="13">
        <v>11</v>
      </c>
      <c r="B272" s="14">
        <v>999948555</v>
      </c>
      <c r="C272" s="3"/>
      <c r="D272" s="3" t="s">
        <v>71</v>
      </c>
      <c r="E272" s="3" t="s">
        <v>72</v>
      </c>
      <c r="F272" s="15">
        <v>270</v>
      </c>
      <c r="G272" s="2">
        <f>IF(Table1[[#This Row],[INVOICENO]]=AL271,G271,G271+1)</f>
        <v>28</v>
      </c>
      <c r="H272" s="15" t="s">
        <v>72</v>
      </c>
      <c r="I272" s="15">
        <f>IF(Table1[[#This Row],[INVOICENO]]=AL271,I271+1,1)</f>
        <v>2</v>
      </c>
      <c r="J272" t="s">
        <v>95</v>
      </c>
      <c r="K272">
        <v>1200</v>
      </c>
      <c r="M272" s="5"/>
      <c r="X272" t="s">
        <v>177</v>
      </c>
      <c r="Y272" s="82">
        <v>0</v>
      </c>
      <c r="Z272">
        <v>0</v>
      </c>
      <c r="AB272">
        <v>1</v>
      </c>
      <c r="AD272" s="4"/>
      <c r="AF272" s="79">
        <f>Table1[[#This Row],[UNITPRICE]]</f>
        <v>0</v>
      </c>
      <c r="AG272" s="5" t="s">
        <v>89</v>
      </c>
      <c r="AH272" s="5"/>
      <c r="AI272" s="5"/>
      <c r="AL272" s="80" t="s">
        <v>283</v>
      </c>
      <c r="AM272" s="78">
        <v>45566</v>
      </c>
      <c r="AS272">
        <v>1</v>
      </c>
      <c r="AT272">
        <v>0</v>
      </c>
      <c r="AU272">
        <v>0</v>
      </c>
      <c r="AV272" s="77">
        <f t="shared" si="5"/>
        <v>0</v>
      </c>
      <c r="AX272" s="74">
        <f>Table1[[#This Row],[QUANTITY]]*Table1[[#This Row],[UNITPRICE]]-Table1[[#This Row],[CASHDISCOUNT]]</f>
        <v>0</v>
      </c>
      <c r="AY272" s="72"/>
      <c r="AZ272" s="3"/>
      <c r="BA272" s="3"/>
      <c r="BE272" s="3"/>
      <c r="BF272" s="80" t="s">
        <v>300</v>
      </c>
      <c r="BG272" s="7">
        <v>45566</v>
      </c>
      <c r="BI272" s="5"/>
      <c r="BJ272" s="7"/>
      <c r="BK272" s="3">
        <v>1000</v>
      </c>
      <c r="BL272" s="3"/>
      <c r="BM272" s="5"/>
      <c r="BN272" s="4"/>
      <c r="BO272" s="4"/>
      <c r="BP272" s="4"/>
      <c r="BQ272" s="4"/>
      <c r="BR272" s="16" t="s">
        <v>88</v>
      </c>
      <c r="BU272" s="4" t="s">
        <v>76</v>
      </c>
    </row>
    <row r="273" spans="1:73" x14ac:dyDescent="0.25">
      <c r="A273" s="13">
        <v>11</v>
      </c>
      <c r="B273" s="14">
        <v>999948555</v>
      </c>
      <c r="C273" s="3"/>
      <c r="D273" s="3" t="s">
        <v>71</v>
      </c>
      <c r="E273" s="3" t="s">
        <v>72</v>
      </c>
      <c r="F273" s="15">
        <v>271</v>
      </c>
      <c r="G273" s="2">
        <f>IF(Table1[[#This Row],[INVOICENO]]=AL272,G272,G272+1)</f>
        <v>28</v>
      </c>
      <c r="H273" s="15" t="s">
        <v>72</v>
      </c>
      <c r="I273" s="15">
        <f>IF(Table1[[#This Row],[INVOICENO]]=AL272,I272+1,1)</f>
        <v>3</v>
      </c>
      <c r="J273" t="s">
        <v>96</v>
      </c>
      <c r="K273">
        <v>960</v>
      </c>
      <c r="M273" s="5"/>
      <c r="X273" t="s">
        <v>178</v>
      </c>
      <c r="Y273" s="82">
        <v>0</v>
      </c>
      <c r="Z273">
        <v>0</v>
      </c>
      <c r="AB273">
        <v>1</v>
      </c>
      <c r="AD273" s="4"/>
      <c r="AF273" s="79">
        <f>Table1[[#This Row],[UNITPRICE]]</f>
        <v>0</v>
      </c>
      <c r="AG273" s="5" t="s">
        <v>89</v>
      </c>
      <c r="AH273" s="5"/>
      <c r="AI273" s="5"/>
      <c r="AL273" s="80" t="s">
        <v>283</v>
      </c>
      <c r="AM273" s="78">
        <v>45566</v>
      </c>
      <c r="AS273">
        <v>1</v>
      </c>
      <c r="AT273">
        <v>0</v>
      </c>
      <c r="AU273">
        <v>0</v>
      </c>
      <c r="AV273" s="77">
        <f t="shared" si="5"/>
        <v>0</v>
      </c>
      <c r="AX273" s="74">
        <f>Table1[[#This Row],[QUANTITY]]*Table1[[#This Row],[UNITPRICE]]-Table1[[#This Row],[CASHDISCOUNT]]</f>
        <v>0</v>
      </c>
      <c r="AY273" s="72"/>
      <c r="AZ273" s="3"/>
      <c r="BA273" s="3"/>
      <c r="BE273" s="3"/>
      <c r="BF273" s="80" t="s">
        <v>300</v>
      </c>
      <c r="BG273" s="7">
        <v>45566</v>
      </c>
      <c r="BI273" s="5"/>
      <c r="BJ273" s="7"/>
      <c r="BK273" s="3">
        <v>1000</v>
      </c>
      <c r="BL273" s="3"/>
      <c r="BM273" s="5"/>
      <c r="BN273" s="4"/>
      <c r="BO273" s="4"/>
      <c r="BP273" s="4"/>
      <c r="BQ273" s="4"/>
      <c r="BR273" s="16" t="s">
        <v>88</v>
      </c>
      <c r="BU273" s="4" t="s">
        <v>76</v>
      </c>
    </row>
    <row r="274" spans="1:73" x14ac:dyDescent="0.25">
      <c r="A274" s="13">
        <v>11</v>
      </c>
      <c r="B274" s="14">
        <v>999948555</v>
      </c>
      <c r="C274" s="3"/>
      <c r="D274" s="3" t="s">
        <v>71</v>
      </c>
      <c r="E274" s="3" t="s">
        <v>72</v>
      </c>
      <c r="F274" s="15">
        <v>272</v>
      </c>
      <c r="G274" s="2">
        <f>IF(Table1[[#This Row],[INVOICENO]]=AL273,G273,G273+1)</f>
        <v>28</v>
      </c>
      <c r="H274" s="15" t="s">
        <v>72</v>
      </c>
      <c r="I274" s="15">
        <f>IF(Table1[[#This Row],[INVOICENO]]=AL273,I273+1,1)</f>
        <v>4</v>
      </c>
      <c r="J274" t="s">
        <v>103</v>
      </c>
      <c r="K274">
        <v>240</v>
      </c>
      <c r="M274" s="5"/>
      <c r="X274" t="s">
        <v>185</v>
      </c>
      <c r="Y274" s="82">
        <v>0</v>
      </c>
      <c r="Z274">
        <v>0</v>
      </c>
      <c r="AB274">
        <v>1</v>
      </c>
      <c r="AD274" s="4"/>
      <c r="AF274" s="79">
        <f>Table1[[#This Row],[UNITPRICE]]</f>
        <v>0</v>
      </c>
      <c r="AG274" s="5" t="s">
        <v>89</v>
      </c>
      <c r="AH274" s="5"/>
      <c r="AI274" s="5"/>
      <c r="AL274" s="80" t="s">
        <v>283</v>
      </c>
      <c r="AM274" s="78">
        <v>45566</v>
      </c>
      <c r="AS274">
        <v>1</v>
      </c>
      <c r="AT274">
        <v>0</v>
      </c>
      <c r="AU274">
        <v>0</v>
      </c>
      <c r="AV274" s="77">
        <f t="shared" si="5"/>
        <v>0</v>
      </c>
      <c r="AX274" s="74">
        <f>Table1[[#This Row],[QUANTITY]]*Table1[[#This Row],[UNITPRICE]]-Table1[[#This Row],[CASHDISCOUNT]]</f>
        <v>0</v>
      </c>
      <c r="AY274" s="72"/>
      <c r="AZ274" s="3"/>
      <c r="BA274" s="3"/>
      <c r="BE274" s="3"/>
      <c r="BF274" s="80" t="s">
        <v>300</v>
      </c>
      <c r="BG274" s="7">
        <v>45566</v>
      </c>
      <c r="BI274" s="5"/>
      <c r="BJ274" s="7"/>
      <c r="BK274" s="3">
        <v>1000</v>
      </c>
      <c r="BL274" s="3"/>
      <c r="BM274" s="5"/>
      <c r="BN274" s="4"/>
      <c r="BO274" s="4"/>
      <c r="BP274" s="4"/>
      <c r="BQ274" s="4"/>
      <c r="BR274" s="16" t="s">
        <v>88</v>
      </c>
      <c r="BU274" s="4" t="s">
        <v>76</v>
      </c>
    </row>
    <row r="275" spans="1:73" x14ac:dyDescent="0.25">
      <c r="A275" s="13">
        <v>11</v>
      </c>
      <c r="B275" s="14">
        <v>999948555</v>
      </c>
      <c r="C275" s="3"/>
      <c r="D275" s="3" t="s">
        <v>71</v>
      </c>
      <c r="E275" s="3" t="s">
        <v>72</v>
      </c>
      <c r="F275" s="15">
        <v>273</v>
      </c>
      <c r="G275" s="2">
        <f>IF(Table1[[#This Row],[INVOICENO]]=AL274,G274,G274+1)</f>
        <v>29</v>
      </c>
      <c r="H275" s="15" t="s">
        <v>72</v>
      </c>
      <c r="I275" s="15">
        <f>IF(Table1[[#This Row],[INVOICENO]]=AL274,I274+1,1)</f>
        <v>1</v>
      </c>
      <c r="J275" t="s">
        <v>166</v>
      </c>
      <c r="K275">
        <v>6</v>
      </c>
      <c r="M275" s="5"/>
      <c r="X275" t="s">
        <v>249</v>
      </c>
      <c r="Y275" s="82">
        <v>64000</v>
      </c>
      <c r="Z275">
        <v>0</v>
      </c>
      <c r="AD275" s="4"/>
      <c r="AF275" s="79">
        <f>Table1[[#This Row],[UNITPRICE]]</f>
        <v>64000</v>
      </c>
      <c r="AG275" s="5" t="s">
        <v>89</v>
      </c>
      <c r="AH275" s="5"/>
      <c r="AI275" s="5"/>
      <c r="AL275" s="80" t="s">
        <v>284</v>
      </c>
      <c r="AM275" s="78">
        <v>45566</v>
      </c>
      <c r="AS275">
        <v>1</v>
      </c>
      <c r="AT275">
        <v>0</v>
      </c>
      <c r="AU275">
        <v>0</v>
      </c>
      <c r="AV275" s="77">
        <f t="shared" si="5"/>
        <v>0</v>
      </c>
      <c r="AX275" s="74">
        <f>Table1[[#This Row],[QUANTITY]]*Table1[[#This Row],[UNITPRICE]]-Table1[[#This Row],[CASHDISCOUNT]]</f>
        <v>384000</v>
      </c>
      <c r="AY275" s="72"/>
      <c r="AZ275" s="3"/>
      <c r="BA275" s="3"/>
      <c r="BE275" s="3"/>
      <c r="BF275" s="80" t="s">
        <v>343</v>
      </c>
      <c r="BG275" s="7">
        <v>45566</v>
      </c>
      <c r="BI275" s="5"/>
      <c r="BJ275" s="7"/>
      <c r="BK275" s="3">
        <v>1000</v>
      </c>
      <c r="BL275" s="3"/>
      <c r="BM275" s="5"/>
      <c r="BN275" s="4"/>
      <c r="BO275" s="4"/>
      <c r="BP275" s="4"/>
      <c r="BQ275" s="4"/>
      <c r="BR275" s="16" t="s">
        <v>88</v>
      </c>
      <c r="BU275" s="4" t="s">
        <v>76</v>
      </c>
    </row>
    <row r="276" spans="1:73" x14ac:dyDescent="0.25">
      <c r="A276" s="13">
        <v>11</v>
      </c>
      <c r="B276" s="14">
        <v>999948555</v>
      </c>
      <c r="C276" s="3"/>
      <c r="D276" s="3" t="s">
        <v>71</v>
      </c>
      <c r="E276" s="3" t="s">
        <v>72</v>
      </c>
      <c r="F276" s="15">
        <v>274</v>
      </c>
      <c r="G276" s="2">
        <f>IF(Table1[[#This Row],[INVOICENO]]=AL275,G275,G275+1)</f>
        <v>30</v>
      </c>
      <c r="H276" s="15" t="s">
        <v>72</v>
      </c>
      <c r="I276" s="15">
        <f>IF(Table1[[#This Row],[INVOICENO]]=AL275,I275+1,1)</f>
        <v>1</v>
      </c>
      <c r="J276" t="s">
        <v>157</v>
      </c>
      <c r="K276">
        <v>4</v>
      </c>
      <c r="M276" s="5"/>
      <c r="X276" t="s">
        <v>240</v>
      </c>
      <c r="Y276" s="82">
        <v>41000</v>
      </c>
      <c r="Z276">
        <v>0</v>
      </c>
      <c r="AD276" s="4"/>
      <c r="AF276" s="79">
        <f>Table1[[#This Row],[UNITPRICE]]</f>
        <v>41000</v>
      </c>
      <c r="AG276" s="5" t="s">
        <v>89</v>
      </c>
      <c r="AH276" s="5"/>
      <c r="AI276" s="5"/>
      <c r="AL276" s="80" t="s">
        <v>285</v>
      </c>
      <c r="AM276" s="78">
        <v>45566</v>
      </c>
      <c r="AS276">
        <v>1</v>
      </c>
      <c r="AT276">
        <v>0</v>
      </c>
      <c r="AU276">
        <v>0</v>
      </c>
      <c r="AV276" s="77">
        <f t="shared" si="5"/>
        <v>0</v>
      </c>
      <c r="AX276" s="74">
        <f>Table1[[#This Row],[QUANTITY]]*Table1[[#This Row],[UNITPRICE]]-Table1[[#This Row],[CASHDISCOUNT]]</f>
        <v>164000</v>
      </c>
      <c r="AY276" s="72"/>
      <c r="AZ276" s="3"/>
      <c r="BA276" s="3"/>
      <c r="BE276" s="3"/>
      <c r="BF276" s="80" t="s">
        <v>337</v>
      </c>
      <c r="BG276" s="7">
        <v>45566</v>
      </c>
      <c r="BI276" s="5"/>
      <c r="BJ276" s="7"/>
      <c r="BK276" s="3">
        <v>1000</v>
      </c>
      <c r="BL276" s="3"/>
      <c r="BM276" s="5"/>
      <c r="BN276" s="4"/>
      <c r="BO276" s="4"/>
      <c r="BP276" s="4"/>
      <c r="BQ276" s="4"/>
      <c r="BR276" s="16" t="s">
        <v>88</v>
      </c>
      <c r="BU276" s="4" t="s">
        <v>76</v>
      </c>
    </row>
    <row r="277" spans="1:73" x14ac:dyDescent="0.25">
      <c r="A277" s="13">
        <v>11</v>
      </c>
      <c r="B277" s="14">
        <v>999948555</v>
      </c>
      <c r="C277" s="3"/>
      <c r="D277" s="3" t="s">
        <v>71</v>
      </c>
      <c r="E277" s="3" t="s">
        <v>72</v>
      </c>
      <c r="F277" s="15">
        <v>275</v>
      </c>
      <c r="G277" s="2">
        <f>IF(Table1[[#This Row],[INVOICENO]]=AL276,G276,G276+1)</f>
        <v>30</v>
      </c>
      <c r="H277" s="15" t="s">
        <v>72</v>
      </c>
      <c r="I277" s="15">
        <f>IF(Table1[[#This Row],[INVOICENO]]=AL276,I276+1,1)</f>
        <v>2</v>
      </c>
      <c r="J277" t="s">
        <v>94</v>
      </c>
      <c r="K277">
        <v>72</v>
      </c>
      <c r="M277" s="5"/>
      <c r="X277" t="s">
        <v>176</v>
      </c>
      <c r="Y277" s="82">
        <v>0</v>
      </c>
      <c r="Z277">
        <v>0</v>
      </c>
      <c r="AB277">
        <v>1</v>
      </c>
      <c r="AD277" s="4"/>
      <c r="AF277" s="79">
        <f>Table1[[#This Row],[UNITPRICE]]</f>
        <v>0</v>
      </c>
      <c r="AG277" s="5" t="s">
        <v>89</v>
      </c>
      <c r="AH277" s="5"/>
      <c r="AI277" s="5"/>
      <c r="AL277" s="80" t="s">
        <v>285</v>
      </c>
      <c r="AM277" s="78">
        <v>45566</v>
      </c>
      <c r="AS277">
        <v>1</v>
      </c>
      <c r="AT277">
        <v>0</v>
      </c>
      <c r="AU277">
        <v>0</v>
      </c>
      <c r="AV277" s="77">
        <f t="shared" si="5"/>
        <v>0</v>
      </c>
      <c r="AX277" s="74">
        <f>Table1[[#This Row],[QUANTITY]]*Table1[[#This Row],[UNITPRICE]]-Table1[[#This Row],[CASHDISCOUNT]]</f>
        <v>0</v>
      </c>
      <c r="AY277" s="72"/>
      <c r="AZ277" s="3"/>
      <c r="BA277" s="3"/>
      <c r="BE277" s="3"/>
      <c r="BF277" s="80" t="s">
        <v>300</v>
      </c>
      <c r="BG277" s="7">
        <v>45566</v>
      </c>
      <c r="BI277" s="5"/>
      <c r="BJ277" s="7"/>
      <c r="BK277" s="3">
        <v>1000</v>
      </c>
      <c r="BL277" s="3"/>
      <c r="BM277" s="5"/>
      <c r="BN277" s="4"/>
      <c r="BO277" s="4"/>
      <c r="BP277" s="4"/>
      <c r="BQ277" s="4"/>
      <c r="BR277" s="16" t="s">
        <v>88</v>
      </c>
      <c r="BU277" s="4" t="s">
        <v>76</v>
      </c>
    </row>
    <row r="278" spans="1:73" x14ac:dyDescent="0.25">
      <c r="A278" s="13">
        <v>11</v>
      </c>
      <c r="B278" s="14">
        <v>999948555</v>
      </c>
      <c r="C278" s="3"/>
      <c r="D278" s="3" t="s">
        <v>71</v>
      </c>
      <c r="E278" s="3" t="s">
        <v>72</v>
      </c>
      <c r="F278" s="15">
        <v>276</v>
      </c>
      <c r="G278" s="2">
        <f>IF(Table1[[#This Row],[INVOICENO]]=AL277,G277,G277+1)</f>
        <v>30</v>
      </c>
      <c r="H278" s="15" t="s">
        <v>72</v>
      </c>
      <c r="I278" s="15">
        <f>IF(Table1[[#This Row],[INVOICENO]]=AL277,I277+1,1)</f>
        <v>3</v>
      </c>
      <c r="J278" t="s">
        <v>95</v>
      </c>
      <c r="K278">
        <v>600</v>
      </c>
      <c r="M278" s="5"/>
      <c r="X278" t="s">
        <v>177</v>
      </c>
      <c r="Y278" s="82">
        <v>0</v>
      </c>
      <c r="Z278">
        <v>0</v>
      </c>
      <c r="AB278">
        <v>1</v>
      </c>
      <c r="AD278" s="4"/>
      <c r="AF278" s="79">
        <f>Table1[[#This Row],[UNITPRICE]]</f>
        <v>0</v>
      </c>
      <c r="AG278" s="5" t="s">
        <v>89</v>
      </c>
      <c r="AH278" s="5"/>
      <c r="AI278" s="5"/>
      <c r="AL278" s="80" t="s">
        <v>285</v>
      </c>
      <c r="AM278" s="78">
        <v>45566</v>
      </c>
      <c r="AS278">
        <v>1</v>
      </c>
      <c r="AT278">
        <v>0</v>
      </c>
      <c r="AU278">
        <v>0</v>
      </c>
      <c r="AV278" s="77">
        <f t="shared" si="5"/>
        <v>0</v>
      </c>
      <c r="AX278" s="74">
        <f>Table1[[#This Row],[QUANTITY]]*Table1[[#This Row],[UNITPRICE]]-Table1[[#This Row],[CASHDISCOUNT]]</f>
        <v>0</v>
      </c>
      <c r="AY278" s="72"/>
      <c r="AZ278" s="3"/>
      <c r="BA278" s="3"/>
      <c r="BE278" s="3"/>
      <c r="BF278" s="80" t="s">
        <v>300</v>
      </c>
      <c r="BG278" s="7">
        <v>45566</v>
      </c>
      <c r="BI278" s="5"/>
      <c r="BJ278" s="7"/>
      <c r="BK278" s="3">
        <v>1000</v>
      </c>
      <c r="BL278" s="3"/>
      <c r="BM278" s="5"/>
      <c r="BN278" s="4"/>
      <c r="BO278" s="4"/>
      <c r="BP278" s="4"/>
      <c r="BQ278" s="4"/>
      <c r="BR278" s="16" t="s">
        <v>88</v>
      </c>
      <c r="BU278" s="4" t="s">
        <v>76</v>
      </c>
    </row>
    <row r="279" spans="1:73" x14ac:dyDescent="0.25">
      <c r="A279" s="13">
        <v>11</v>
      </c>
      <c r="B279" s="14">
        <v>999948555</v>
      </c>
      <c r="C279" s="3"/>
      <c r="D279" s="3" t="s">
        <v>71</v>
      </c>
      <c r="E279" s="3" t="s">
        <v>72</v>
      </c>
      <c r="F279" s="15">
        <v>277</v>
      </c>
      <c r="G279" s="2">
        <f>IF(Table1[[#This Row],[INVOICENO]]=AL278,G278,G278+1)</f>
        <v>30</v>
      </c>
      <c r="H279" s="15" t="s">
        <v>72</v>
      </c>
      <c r="I279" s="15">
        <f>IF(Table1[[#This Row],[INVOICENO]]=AL278,I278+1,1)</f>
        <v>4</v>
      </c>
      <c r="J279" t="s">
        <v>96</v>
      </c>
      <c r="K279">
        <v>480</v>
      </c>
      <c r="M279" s="5"/>
      <c r="X279" t="s">
        <v>178</v>
      </c>
      <c r="Y279" s="82">
        <v>0</v>
      </c>
      <c r="Z279">
        <v>0</v>
      </c>
      <c r="AB279">
        <v>1</v>
      </c>
      <c r="AD279" s="4"/>
      <c r="AF279" s="79">
        <f>Table1[[#This Row],[UNITPRICE]]</f>
        <v>0</v>
      </c>
      <c r="AG279" s="5" t="s">
        <v>89</v>
      </c>
      <c r="AH279" s="5"/>
      <c r="AI279" s="5"/>
      <c r="AL279" s="80" t="s">
        <v>285</v>
      </c>
      <c r="AM279" s="78">
        <v>45566</v>
      </c>
      <c r="AS279">
        <v>1</v>
      </c>
      <c r="AT279">
        <v>0</v>
      </c>
      <c r="AU279">
        <v>0</v>
      </c>
      <c r="AV279" s="77">
        <f t="shared" si="5"/>
        <v>0</v>
      </c>
      <c r="AX279" s="74">
        <f>Table1[[#This Row],[QUANTITY]]*Table1[[#This Row],[UNITPRICE]]-Table1[[#This Row],[CASHDISCOUNT]]</f>
        <v>0</v>
      </c>
      <c r="AY279" s="72"/>
      <c r="AZ279" s="3"/>
      <c r="BA279" s="3"/>
      <c r="BE279" s="3"/>
      <c r="BF279" s="80" t="s">
        <v>300</v>
      </c>
      <c r="BG279" s="7">
        <v>45566</v>
      </c>
      <c r="BI279" s="5"/>
      <c r="BJ279" s="7"/>
      <c r="BK279" s="3">
        <v>1000</v>
      </c>
      <c r="BL279" s="3"/>
      <c r="BM279" s="5"/>
      <c r="BN279" s="4"/>
      <c r="BO279" s="4"/>
      <c r="BP279" s="4"/>
      <c r="BQ279" s="4"/>
      <c r="BR279" s="16" t="s">
        <v>88</v>
      </c>
      <c r="BU279" s="4" t="s">
        <v>76</v>
      </c>
    </row>
    <row r="280" spans="1:73" x14ac:dyDescent="0.25">
      <c r="A280" s="13">
        <v>11</v>
      </c>
      <c r="B280" s="14">
        <v>999948555</v>
      </c>
      <c r="C280" s="3"/>
      <c r="D280" s="3" t="s">
        <v>71</v>
      </c>
      <c r="E280" s="3" t="s">
        <v>72</v>
      </c>
      <c r="F280" s="15">
        <v>278</v>
      </c>
      <c r="G280" s="2">
        <f>IF(Table1[[#This Row],[INVOICENO]]=AL279,G279,G279+1)</f>
        <v>30</v>
      </c>
      <c r="H280" s="15" t="s">
        <v>72</v>
      </c>
      <c r="I280" s="15">
        <f>IF(Table1[[#This Row],[INVOICENO]]=AL279,I279+1,1)</f>
        <v>5</v>
      </c>
      <c r="J280" t="s">
        <v>158</v>
      </c>
      <c r="K280">
        <v>120</v>
      </c>
      <c r="M280" s="5"/>
      <c r="X280" t="s">
        <v>241</v>
      </c>
      <c r="Y280" s="82">
        <v>0</v>
      </c>
      <c r="Z280">
        <v>0</v>
      </c>
      <c r="AB280">
        <v>1</v>
      </c>
      <c r="AD280" s="4"/>
      <c r="AF280" s="79">
        <f>Table1[[#This Row],[UNITPRICE]]</f>
        <v>0</v>
      </c>
      <c r="AG280" s="5" t="s">
        <v>89</v>
      </c>
      <c r="AH280" s="5"/>
      <c r="AI280" s="5"/>
      <c r="AL280" s="80" t="s">
        <v>285</v>
      </c>
      <c r="AM280" s="78">
        <v>45566</v>
      </c>
      <c r="AS280">
        <v>1</v>
      </c>
      <c r="AT280">
        <v>0</v>
      </c>
      <c r="AU280">
        <v>0</v>
      </c>
      <c r="AV280" s="77">
        <f t="shared" si="5"/>
        <v>0</v>
      </c>
      <c r="AX280" s="74">
        <f>Table1[[#This Row],[QUANTITY]]*Table1[[#This Row],[UNITPRICE]]-Table1[[#This Row],[CASHDISCOUNT]]</f>
        <v>0</v>
      </c>
      <c r="AY280" s="72"/>
      <c r="AZ280" s="3"/>
      <c r="BA280" s="3"/>
      <c r="BE280" s="3"/>
      <c r="BF280" s="80" t="s">
        <v>300</v>
      </c>
      <c r="BG280" s="7">
        <v>45566</v>
      </c>
      <c r="BI280" s="5"/>
      <c r="BJ280" s="7"/>
      <c r="BK280" s="3">
        <v>1000</v>
      </c>
      <c r="BL280" s="3"/>
      <c r="BM280" s="5"/>
      <c r="BN280" s="4"/>
      <c r="BO280" s="4"/>
      <c r="BP280" s="4"/>
      <c r="BQ280" s="4"/>
      <c r="BR280" s="16" t="s">
        <v>88</v>
      </c>
      <c r="BU280" s="4" t="s">
        <v>76</v>
      </c>
    </row>
    <row r="281" spans="1:73" x14ac:dyDescent="0.25">
      <c r="A281" s="13">
        <v>11</v>
      </c>
      <c r="B281" s="14">
        <v>999948555</v>
      </c>
      <c r="C281" s="3"/>
      <c r="D281" s="3" t="s">
        <v>71</v>
      </c>
      <c r="E281" s="3" t="s">
        <v>72</v>
      </c>
      <c r="F281" s="15">
        <v>279</v>
      </c>
      <c r="G281" s="2">
        <f>IF(Table1[[#This Row],[INVOICENO]]=AL280,G280,G280+1)</f>
        <v>31</v>
      </c>
      <c r="H281" s="15" t="s">
        <v>72</v>
      </c>
      <c r="I281" s="15">
        <f>IF(Table1[[#This Row],[INVOICENO]]=AL280,I280+1,1)</f>
        <v>1</v>
      </c>
      <c r="J281" t="s">
        <v>166</v>
      </c>
      <c r="K281">
        <v>6</v>
      </c>
      <c r="M281" s="5"/>
      <c r="X281" t="s">
        <v>249</v>
      </c>
      <c r="Y281" s="82">
        <v>64000</v>
      </c>
      <c r="Z281">
        <v>0</v>
      </c>
      <c r="AD281" s="4"/>
      <c r="AF281" s="79">
        <f>Table1[[#This Row],[UNITPRICE]]</f>
        <v>64000</v>
      </c>
      <c r="AG281" s="5" t="s">
        <v>89</v>
      </c>
      <c r="AH281" s="5"/>
      <c r="AI281" s="5"/>
      <c r="AL281" s="80" t="s">
        <v>286</v>
      </c>
      <c r="AM281" s="78">
        <v>45566</v>
      </c>
      <c r="AS281">
        <v>1</v>
      </c>
      <c r="AT281">
        <v>0</v>
      </c>
      <c r="AU281">
        <v>0</v>
      </c>
      <c r="AV281" s="77">
        <f t="shared" si="5"/>
        <v>0</v>
      </c>
      <c r="AX281" s="74">
        <f>Table1[[#This Row],[QUANTITY]]*Table1[[#This Row],[UNITPRICE]]-Table1[[#This Row],[CASHDISCOUNT]]</f>
        <v>384000</v>
      </c>
      <c r="AY281" s="72"/>
      <c r="AZ281" s="3"/>
      <c r="BA281" s="3"/>
      <c r="BE281" s="3"/>
      <c r="BF281" s="80" t="s">
        <v>343</v>
      </c>
      <c r="BG281" s="7">
        <v>45566</v>
      </c>
      <c r="BI281" s="5"/>
      <c r="BJ281" s="7"/>
      <c r="BK281" s="3">
        <v>1000</v>
      </c>
      <c r="BL281" s="3"/>
      <c r="BM281" s="5"/>
      <c r="BN281" s="4"/>
      <c r="BO281" s="4"/>
      <c r="BP281" s="4"/>
      <c r="BQ281" s="4"/>
      <c r="BR281" s="16" t="s">
        <v>88</v>
      </c>
      <c r="BU281" s="4" t="s">
        <v>76</v>
      </c>
    </row>
    <row r="282" spans="1:73" x14ac:dyDescent="0.25">
      <c r="A282" s="13">
        <v>11</v>
      </c>
      <c r="B282" s="14">
        <v>999948555</v>
      </c>
      <c r="C282" s="3"/>
      <c r="D282" s="3" t="s">
        <v>71</v>
      </c>
      <c r="E282" s="3" t="s">
        <v>72</v>
      </c>
      <c r="F282" s="15">
        <v>280</v>
      </c>
      <c r="G282" s="2">
        <f>IF(Table1[[#This Row],[INVOICENO]]=AL281,G281,G281+1)</f>
        <v>31</v>
      </c>
      <c r="H282" s="15" t="s">
        <v>72</v>
      </c>
      <c r="I282" s="15">
        <f>IF(Table1[[#This Row],[INVOICENO]]=AL281,I281+1,1)</f>
        <v>2</v>
      </c>
      <c r="J282" t="s">
        <v>123</v>
      </c>
      <c r="K282">
        <v>5</v>
      </c>
      <c r="M282" s="5"/>
      <c r="X282" t="s">
        <v>205</v>
      </c>
      <c r="Y282" s="82">
        <v>14000</v>
      </c>
      <c r="Z282">
        <v>0</v>
      </c>
      <c r="AD282" s="4"/>
      <c r="AF282" s="79">
        <f>Table1[[#This Row],[UNITPRICE]]</f>
        <v>14000</v>
      </c>
      <c r="AG282" s="5" t="s">
        <v>89</v>
      </c>
      <c r="AH282" s="5"/>
      <c r="AI282" s="5"/>
      <c r="AL282" s="80" t="s">
        <v>286</v>
      </c>
      <c r="AM282" s="78">
        <v>45566</v>
      </c>
      <c r="AS282">
        <v>1</v>
      </c>
      <c r="AT282">
        <v>0</v>
      </c>
      <c r="AU282">
        <v>0</v>
      </c>
      <c r="AV282" s="77">
        <f t="shared" si="5"/>
        <v>0</v>
      </c>
      <c r="AX282" s="74">
        <f>Table1[[#This Row],[QUANTITY]]*Table1[[#This Row],[UNITPRICE]]-Table1[[#This Row],[CASHDISCOUNT]]</f>
        <v>70000</v>
      </c>
      <c r="AY282" s="72"/>
      <c r="AZ282" s="3"/>
      <c r="BA282" s="3"/>
      <c r="BE282" s="3"/>
      <c r="BF282" s="80" t="s">
        <v>314</v>
      </c>
      <c r="BG282" s="7">
        <v>45566</v>
      </c>
      <c r="BI282" s="5"/>
      <c r="BJ282" s="7"/>
      <c r="BK282" s="3">
        <v>1000</v>
      </c>
      <c r="BL282" s="3"/>
      <c r="BM282" s="5"/>
      <c r="BN282" s="4"/>
      <c r="BO282" s="4"/>
      <c r="BP282" s="4"/>
      <c r="BQ282" s="4"/>
      <c r="BR282" s="16" t="s">
        <v>88</v>
      </c>
      <c r="BU282" s="4" t="s">
        <v>76</v>
      </c>
    </row>
    <row r="283" spans="1:73" x14ac:dyDescent="0.25">
      <c r="A283" s="13">
        <v>11</v>
      </c>
      <c r="B283" s="14">
        <v>999948555</v>
      </c>
      <c r="C283" s="3"/>
      <c r="D283" s="3" t="s">
        <v>71</v>
      </c>
      <c r="E283" s="3" t="s">
        <v>72</v>
      </c>
      <c r="F283" s="15">
        <v>281</v>
      </c>
      <c r="G283" s="2">
        <f>IF(Table1[[#This Row],[INVOICENO]]=AL282,G282,G282+1)</f>
        <v>31</v>
      </c>
      <c r="H283" s="15" t="s">
        <v>72</v>
      </c>
      <c r="I283" s="15">
        <f>IF(Table1[[#This Row],[INVOICENO]]=AL282,I282+1,1)</f>
        <v>3</v>
      </c>
      <c r="J283" t="s">
        <v>94</v>
      </c>
      <c r="K283">
        <v>100</v>
      </c>
      <c r="M283" s="5"/>
      <c r="X283" t="s">
        <v>176</v>
      </c>
      <c r="Y283" s="82">
        <v>0</v>
      </c>
      <c r="Z283">
        <v>0</v>
      </c>
      <c r="AB283">
        <v>2</v>
      </c>
      <c r="AD283" s="4"/>
      <c r="AF283" s="79">
        <f>Table1[[#This Row],[UNITPRICE]]</f>
        <v>0</v>
      </c>
      <c r="AG283" s="5" t="s">
        <v>89</v>
      </c>
      <c r="AH283" s="5"/>
      <c r="AI283" s="5"/>
      <c r="AL283" s="80" t="s">
        <v>286</v>
      </c>
      <c r="AM283" s="78">
        <v>45566</v>
      </c>
      <c r="AS283">
        <v>1</v>
      </c>
      <c r="AT283">
        <v>0</v>
      </c>
      <c r="AU283">
        <v>0</v>
      </c>
      <c r="AV283" s="77">
        <f t="shared" si="5"/>
        <v>0</v>
      </c>
      <c r="AX283" s="74">
        <f>Table1[[#This Row],[QUANTITY]]*Table1[[#This Row],[UNITPRICE]]-Table1[[#This Row],[CASHDISCOUNT]]</f>
        <v>0</v>
      </c>
      <c r="AY283" s="72"/>
      <c r="AZ283" s="3"/>
      <c r="BA283" s="3"/>
      <c r="BE283" s="3"/>
      <c r="BF283" s="80" t="s">
        <v>300</v>
      </c>
      <c r="BG283" s="7">
        <v>45566</v>
      </c>
      <c r="BI283" s="5"/>
      <c r="BJ283" s="7"/>
      <c r="BK283" s="3">
        <v>1000</v>
      </c>
      <c r="BL283" s="3"/>
      <c r="BM283" s="5"/>
      <c r="BN283" s="4"/>
      <c r="BO283" s="4"/>
      <c r="BP283" s="4"/>
      <c r="BQ283" s="4"/>
      <c r="BR283" s="16" t="s">
        <v>88</v>
      </c>
      <c r="BU283" s="4" t="s">
        <v>76</v>
      </c>
    </row>
    <row r="284" spans="1:73" x14ac:dyDescent="0.25">
      <c r="A284" s="13">
        <v>11</v>
      </c>
      <c r="B284" s="14">
        <v>999948555</v>
      </c>
      <c r="C284" s="3"/>
      <c r="D284" s="3" t="s">
        <v>71</v>
      </c>
      <c r="E284" s="3" t="s">
        <v>72</v>
      </c>
      <c r="F284" s="15">
        <v>282</v>
      </c>
      <c r="G284" s="2">
        <f>IF(Table1[[#This Row],[INVOICENO]]=AL283,G283,G283+1)</f>
        <v>31</v>
      </c>
      <c r="H284" s="15" t="s">
        <v>72</v>
      </c>
      <c r="I284" s="15">
        <f>IF(Table1[[#This Row],[INVOICENO]]=AL283,I283+1,1)</f>
        <v>4</v>
      </c>
      <c r="J284" t="s">
        <v>96</v>
      </c>
      <c r="K284">
        <v>600</v>
      </c>
      <c r="M284" s="5"/>
      <c r="X284" t="s">
        <v>206</v>
      </c>
      <c r="Y284" s="82">
        <v>0</v>
      </c>
      <c r="Z284">
        <v>0</v>
      </c>
      <c r="AB284">
        <v>2</v>
      </c>
      <c r="AD284" s="4"/>
      <c r="AF284" s="79">
        <f>Table1[[#This Row],[UNITPRICE]]</f>
        <v>0</v>
      </c>
      <c r="AG284" s="5" t="s">
        <v>89</v>
      </c>
      <c r="AH284" s="5"/>
      <c r="AI284" s="5"/>
      <c r="AL284" s="80" t="s">
        <v>286</v>
      </c>
      <c r="AM284" s="78">
        <v>45566</v>
      </c>
      <c r="AS284">
        <v>1</v>
      </c>
      <c r="AT284">
        <v>0</v>
      </c>
      <c r="AU284">
        <v>0</v>
      </c>
      <c r="AV284" s="77">
        <f t="shared" si="5"/>
        <v>0</v>
      </c>
      <c r="AX284" s="74">
        <f>Table1[[#This Row],[QUANTITY]]*Table1[[#This Row],[UNITPRICE]]-Table1[[#This Row],[CASHDISCOUNT]]</f>
        <v>0</v>
      </c>
      <c r="AY284" s="72"/>
      <c r="AZ284" s="3"/>
      <c r="BA284" s="3"/>
      <c r="BE284" s="3"/>
      <c r="BF284" s="80" t="s">
        <v>300</v>
      </c>
      <c r="BG284" s="7">
        <v>45566</v>
      </c>
      <c r="BI284" s="5"/>
      <c r="BJ284" s="7"/>
      <c r="BK284" s="3">
        <v>1000</v>
      </c>
      <c r="BL284" s="3"/>
      <c r="BM284" s="5"/>
      <c r="BN284" s="4"/>
      <c r="BO284" s="4"/>
      <c r="BP284" s="4"/>
      <c r="BQ284" s="4"/>
      <c r="BR284" s="16" t="s">
        <v>88</v>
      </c>
      <c r="BU284" s="4" t="s">
        <v>76</v>
      </c>
    </row>
    <row r="285" spans="1:73" x14ac:dyDescent="0.25">
      <c r="A285" s="13">
        <v>11</v>
      </c>
      <c r="B285" s="14">
        <v>999948555</v>
      </c>
      <c r="C285" s="3"/>
      <c r="D285" s="3" t="s">
        <v>71</v>
      </c>
      <c r="E285" s="3" t="s">
        <v>72</v>
      </c>
      <c r="F285" s="15">
        <v>283</v>
      </c>
      <c r="G285" s="2">
        <f>IF(Table1[[#This Row],[INVOICENO]]=AL284,G284,G284+1)</f>
        <v>32</v>
      </c>
      <c r="H285" s="15" t="s">
        <v>72</v>
      </c>
      <c r="I285" s="15">
        <f>IF(Table1[[#This Row],[INVOICENO]]=AL284,I284+1,1)</f>
        <v>1</v>
      </c>
      <c r="J285" t="s">
        <v>166</v>
      </c>
      <c r="K285">
        <v>3</v>
      </c>
      <c r="M285" s="5"/>
      <c r="X285" t="s">
        <v>249</v>
      </c>
      <c r="Y285" s="82">
        <v>64000</v>
      </c>
      <c r="Z285">
        <v>0</v>
      </c>
      <c r="AD285" s="4"/>
      <c r="AF285" s="79">
        <f>Table1[[#This Row],[UNITPRICE]]</f>
        <v>64000</v>
      </c>
      <c r="AG285" s="5" t="s">
        <v>89</v>
      </c>
      <c r="AH285" s="5"/>
      <c r="AI285" s="5"/>
      <c r="AL285" s="80" t="s">
        <v>287</v>
      </c>
      <c r="AM285" s="78">
        <v>45566</v>
      </c>
      <c r="AS285">
        <v>1</v>
      </c>
      <c r="AT285">
        <v>0</v>
      </c>
      <c r="AU285">
        <v>0</v>
      </c>
      <c r="AV285" s="77">
        <f t="shared" si="5"/>
        <v>0</v>
      </c>
      <c r="AX285" s="74">
        <f>Table1[[#This Row],[QUANTITY]]*Table1[[#This Row],[UNITPRICE]]-Table1[[#This Row],[CASHDISCOUNT]]</f>
        <v>192000</v>
      </c>
      <c r="AY285" s="72"/>
      <c r="AZ285" s="3"/>
      <c r="BA285" s="3"/>
      <c r="BE285" s="3"/>
      <c r="BF285" s="80" t="s">
        <v>343</v>
      </c>
      <c r="BG285" s="7">
        <v>45566</v>
      </c>
      <c r="BI285" s="5"/>
      <c r="BJ285" s="7"/>
      <c r="BK285" s="3">
        <v>1000</v>
      </c>
      <c r="BL285" s="3"/>
      <c r="BM285" s="5"/>
      <c r="BN285" s="4"/>
      <c r="BO285" s="4"/>
      <c r="BP285" s="4"/>
      <c r="BQ285" s="4"/>
      <c r="BR285" s="16" t="s">
        <v>88</v>
      </c>
      <c r="BU285" s="4" t="s">
        <v>76</v>
      </c>
    </row>
    <row r="286" spans="1:73" x14ac:dyDescent="0.25">
      <c r="A286" s="13">
        <v>11</v>
      </c>
      <c r="B286" s="14">
        <v>999948555</v>
      </c>
      <c r="C286" s="3"/>
      <c r="D286" s="3" t="s">
        <v>71</v>
      </c>
      <c r="E286" s="3" t="s">
        <v>72</v>
      </c>
      <c r="F286" s="15">
        <v>284</v>
      </c>
      <c r="G286" s="2">
        <f>IF(Table1[[#This Row],[INVOICENO]]=AL285,G285,G285+1)</f>
        <v>33</v>
      </c>
      <c r="H286" s="15" t="s">
        <v>72</v>
      </c>
      <c r="I286" s="15">
        <f>IF(Table1[[#This Row],[INVOICENO]]=AL285,I285+1,1)</f>
        <v>1</v>
      </c>
      <c r="J286" t="s">
        <v>168</v>
      </c>
      <c r="K286">
        <v>2</v>
      </c>
      <c r="M286" s="5"/>
      <c r="X286" t="s">
        <v>251</v>
      </c>
      <c r="Y286" s="82">
        <v>65000</v>
      </c>
      <c r="Z286">
        <v>0</v>
      </c>
      <c r="AD286" s="4"/>
      <c r="AF286" s="79">
        <f>Table1[[#This Row],[UNITPRICE]]</f>
        <v>65000</v>
      </c>
      <c r="AG286" s="5" t="s">
        <v>89</v>
      </c>
      <c r="AH286" s="5"/>
      <c r="AI286" s="5"/>
      <c r="AL286" s="80" t="s">
        <v>288</v>
      </c>
      <c r="AM286" s="78">
        <v>45566</v>
      </c>
      <c r="AS286">
        <v>1</v>
      </c>
      <c r="AT286">
        <v>0</v>
      </c>
      <c r="AU286">
        <v>0</v>
      </c>
      <c r="AV286" s="77">
        <f t="shared" si="5"/>
        <v>0</v>
      </c>
      <c r="AX286" s="74">
        <f>Table1[[#This Row],[QUANTITY]]*Table1[[#This Row],[UNITPRICE]]-Table1[[#This Row],[CASHDISCOUNT]]</f>
        <v>130000</v>
      </c>
      <c r="AY286" s="72"/>
      <c r="AZ286" s="3"/>
      <c r="BA286" s="3"/>
      <c r="BE286" s="3"/>
      <c r="BF286" s="80" t="s">
        <v>345</v>
      </c>
      <c r="BG286" s="7">
        <v>45566</v>
      </c>
      <c r="BI286" s="5"/>
      <c r="BJ286" s="7"/>
      <c r="BK286" s="3">
        <v>1000</v>
      </c>
      <c r="BL286" s="3"/>
      <c r="BM286" s="5"/>
      <c r="BN286" s="4"/>
      <c r="BO286" s="4"/>
      <c r="BP286" s="4"/>
      <c r="BQ286" s="4"/>
      <c r="BR286" s="16" t="s">
        <v>88</v>
      </c>
      <c r="BU286" s="4" t="s">
        <v>76</v>
      </c>
    </row>
    <row r="287" spans="1:73" x14ac:dyDescent="0.25">
      <c r="A287" s="13">
        <v>11</v>
      </c>
      <c r="B287" s="14">
        <v>999948555</v>
      </c>
      <c r="C287" s="3"/>
      <c r="D287" s="3" t="s">
        <v>71</v>
      </c>
      <c r="E287" s="3" t="s">
        <v>72</v>
      </c>
      <c r="F287" s="15">
        <v>285</v>
      </c>
      <c r="G287" s="2">
        <f>IF(Table1[[#This Row],[INVOICENO]]=AL286,G286,G286+1)</f>
        <v>34</v>
      </c>
      <c r="H287" s="15" t="s">
        <v>72</v>
      </c>
      <c r="I287" s="15">
        <f>IF(Table1[[#This Row],[INVOICENO]]=AL286,I286+1,1)</f>
        <v>1</v>
      </c>
      <c r="J287" t="s">
        <v>169</v>
      </c>
      <c r="K287">
        <v>5</v>
      </c>
      <c r="M287" s="5"/>
      <c r="X287" t="s">
        <v>252</v>
      </c>
      <c r="Y287" s="82">
        <v>18000</v>
      </c>
      <c r="Z287">
        <v>0</v>
      </c>
      <c r="AD287" s="4"/>
      <c r="AF287" s="79">
        <f>Table1[[#This Row],[UNITPRICE]]</f>
        <v>18000</v>
      </c>
      <c r="AG287" s="5" t="s">
        <v>89</v>
      </c>
      <c r="AH287" s="5"/>
      <c r="AI287" s="5"/>
      <c r="AL287" s="80" t="s">
        <v>289</v>
      </c>
      <c r="AM287" s="78">
        <v>45566</v>
      </c>
      <c r="AS287">
        <v>1</v>
      </c>
      <c r="AT287">
        <v>0</v>
      </c>
      <c r="AU287">
        <v>0</v>
      </c>
      <c r="AV287" s="77">
        <f t="shared" si="5"/>
        <v>0</v>
      </c>
      <c r="AX287" s="74">
        <f>Table1[[#This Row],[QUANTITY]]*Table1[[#This Row],[UNITPRICE]]-Table1[[#This Row],[CASHDISCOUNT]]</f>
        <v>90000</v>
      </c>
      <c r="AY287" s="72"/>
      <c r="AZ287" s="3"/>
      <c r="BA287" s="3"/>
      <c r="BE287" s="3"/>
      <c r="BF287" s="80" t="s">
        <v>346</v>
      </c>
      <c r="BG287" s="7">
        <v>45566</v>
      </c>
      <c r="BI287" s="5"/>
      <c r="BJ287" s="7"/>
      <c r="BK287" s="3">
        <v>1000</v>
      </c>
      <c r="BL287" s="3"/>
      <c r="BM287" s="5"/>
      <c r="BN287" s="4"/>
      <c r="BO287" s="4"/>
      <c r="BP287" s="4"/>
      <c r="BQ287" s="4"/>
      <c r="BR287" s="16" t="s">
        <v>88</v>
      </c>
      <c r="BU287" s="4" t="s">
        <v>76</v>
      </c>
    </row>
    <row r="288" spans="1:73" x14ac:dyDescent="0.25">
      <c r="A288" s="13">
        <v>11</v>
      </c>
      <c r="B288" s="14">
        <v>999948555</v>
      </c>
      <c r="C288" s="3"/>
      <c r="D288" s="3" t="s">
        <v>71</v>
      </c>
      <c r="E288" s="3" t="s">
        <v>72</v>
      </c>
      <c r="F288" s="15">
        <v>286</v>
      </c>
      <c r="G288" s="2">
        <f>IF(Table1[[#This Row],[INVOICENO]]=AL287,G287,G287+1)</f>
        <v>34</v>
      </c>
      <c r="H288" s="15" t="s">
        <v>72</v>
      </c>
      <c r="I288" s="15">
        <f>IF(Table1[[#This Row],[INVOICENO]]=AL287,I287+1,1)</f>
        <v>2</v>
      </c>
      <c r="J288" t="s">
        <v>94</v>
      </c>
      <c r="K288">
        <v>50</v>
      </c>
      <c r="M288" s="5"/>
      <c r="X288" t="s">
        <v>176</v>
      </c>
      <c r="Y288" s="82">
        <v>0</v>
      </c>
      <c r="Z288">
        <v>0</v>
      </c>
      <c r="AB288">
        <v>1</v>
      </c>
      <c r="AD288" s="4"/>
      <c r="AF288" s="79">
        <f>Table1[[#This Row],[UNITPRICE]]</f>
        <v>0</v>
      </c>
      <c r="AG288" s="5" t="s">
        <v>89</v>
      </c>
      <c r="AH288" s="5"/>
      <c r="AI288" s="5"/>
      <c r="AL288" s="80" t="s">
        <v>289</v>
      </c>
      <c r="AM288" s="78">
        <v>45566</v>
      </c>
      <c r="AS288">
        <v>1</v>
      </c>
      <c r="AT288">
        <v>0</v>
      </c>
      <c r="AU288">
        <v>0</v>
      </c>
      <c r="AV288" s="77">
        <f t="shared" si="5"/>
        <v>0</v>
      </c>
      <c r="AX288" s="74">
        <f>Table1[[#This Row],[QUANTITY]]*Table1[[#This Row],[UNITPRICE]]-Table1[[#This Row],[CASHDISCOUNT]]</f>
        <v>0</v>
      </c>
      <c r="AY288" s="72"/>
      <c r="AZ288" s="3"/>
      <c r="BA288" s="3"/>
      <c r="BE288" s="3"/>
      <c r="BF288" s="80" t="s">
        <v>300</v>
      </c>
      <c r="BG288" s="7">
        <v>45566</v>
      </c>
      <c r="BI288" s="5"/>
      <c r="BJ288" s="7"/>
      <c r="BK288" s="3">
        <v>1000</v>
      </c>
      <c r="BL288" s="3"/>
      <c r="BM288" s="5"/>
      <c r="BN288" s="4"/>
      <c r="BO288" s="4"/>
      <c r="BP288" s="4"/>
      <c r="BQ288" s="4"/>
      <c r="BR288" s="16" t="s">
        <v>88</v>
      </c>
      <c r="BU288" s="4" t="s">
        <v>76</v>
      </c>
    </row>
    <row r="289" spans="1:73" x14ac:dyDescent="0.25">
      <c r="A289" s="13">
        <v>11</v>
      </c>
      <c r="B289" s="14">
        <v>999948555</v>
      </c>
      <c r="C289" s="3"/>
      <c r="D289" s="3" t="s">
        <v>71</v>
      </c>
      <c r="E289" s="3" t="s">
        <v>72</v>
      </c>
      <c r="F289" s="15">
        <v>287</v>
      </c>
      <c r="G289" s="2">
        <f>IF(Table1[[#This Row],[INVOICENO]]=AL288,G288,G288+1)</f>
        <v>34</v>
      </c>
      <c r="H289" s="15" t="s">
        <v>72</v>
      </c>
      <c r="I289" s="15">
        <f>IF(Table1[[#This Row],[INVOICENO]]=AL288,I288+1,1)</f>
        <v>3</v>
      </c>
      <c r="J289" t="s">
        <v>95</v>
      </c>
      <c r="K289">
        <v>750</v>
      </c>
      <c r="M289" s="5"/>
      <c r="X289" t="s">
        <v>177</v>
      </c>
      <c r="Y289" s="82">
        <v>0</v>
      </c>
      <c r="Z289">
        <v>0</v>
      </c>
      <c r="AB289">
        <v>1</v>
      </c>
      <c r="AD289" s="4"/>
      <c r="AF289" s="79">
        <f>Table1[[#This Row],[UNITPRICE]]</f>
        <v>0</v>
      </c>
      <c r="AG289" s="5" t="s">
        <v>89</v>
      </c>
      <c r="AH289" s="5"/>
      <c r="AI289" s="5"/>
      <c r="AL289" s="80" t="s">
        <v>289</v>
      </c>
      <c r="AM289" s="78">
        <v>45566</v>
      </c>
      <c r="AS289">
        <v>1</v>
      </c>
      <c r="AT289">
        <v>0</v>
      </c>
      <c r="AU289">
        <v>0</v>
      </c>
      <c r="AV289" s="77">
        <f t="shared" si="5"/>
        <v>0</v>
      </c>
      <c r="AX289" s="74">
        <f>Table1[[#This Row],[QUANTITY]]*Table1[[#This Row],[UNITPRICE]]-Table1[[#This Row],[CASHDISCOUNT]]</f>
        <v>0</v>
      </c>
      <c r="AY289" s="72"/>
      <c r="AZ289" s="3"/>
      <c r="BA289" s="3"/>
      <c r="BE289" s="3"/>
      <c r="BF289" s="80" t="s">
        <v>300</v>
      </c>
      <c r="BG289" s="7">
        <v>45566</v>
      </c>
      <c r="BI289" s="5"/>
      <c r="BJ289" s="7"/>
      <c r="BK289" s="3">
        <v>1000</v>
      </c>
      <c r="BL289" s="3"/>
      <c r="BM289" s="5"/>
      <c r="BN289" s="4"/>
      <c r="BO289" s="4"/>
      <c r="BP289" s="4"/>
      <c r="BQ289" s="4"/>
      <c r="BR289" s="16" t="s">
        <v>88</v>
      </c>
      <c r="BU289" s="4" t="s">
        <v>76</v>
      </c>
    </row>
    <row r="290" spans="1:73" x14ac:dyDescent="0.25">
      <c r="A290" s="13">
        <v>11</v>
      </c>
      <c r="B290" s="14">
        <v>999948555</v>
      </c>
      <c r="C290" s="3"/>
      <c r="D290" s="3" t="s">
        <v>71</v>
      </c>
      <c r="E290" s="3" t="s">
        <v>72</v>
      </c>
      <c r="F290" s="15">
        <v>288</v>
      </c>
      <c r="G290" s="2">
        <f>IF(Table1[[#This Row],[INVOICENO]]=AL289,G289,G289+1)</f>
        <v>34</v>
      </c>
      <c r="H290" s="15" t="s">
        <v>72</v>
      </c>
      <c r="I290" s="15">
        <f>IF(Table1[[#This Row],[INVOICENO]]=AL289,I289+1,1)</f>
        <v>4</v>
      </c>
      <c r="J290" t="s">
        <v>96</v>
      </c>
      <c r="K290">
        <v>600</v>
      </c>
      <c r="M290" s="5"/>
      <c r="X290" t="s">
        <v>178</v>
      </c>
      <c r="Y290" s="82">
        <v>0</v>
      </c>
      <c r="Z290">
        <v>0</v>
      </c>
      <c r="AB290">
        <v>1</v>
      </c>
      <c r="AD290" s="4"/>
      <c r="AF290" s="79">
        <f>Table1[[#This Row],[UNITPRICE]]</f>
        <v>0</v>
      </c>
      <c r="AG290" s="5" t="s">
        <v>89</v>
      </c>
      <c r="AH290" s="5"/>
      <c r="AI290" s="5"/>
      <c r="AL290" s="80" t="s">
        <v>289</v>
      </c>
      <c r="AM290" s="78">
        <v>45566</v>
      </c>
      <c r="AS290">
        <v>1</v>
      </c>
      <c r="AT290">
        <v>0</v>
      </c>
      <c r="AU290">
        <v>0</v>
      </c>
      <c r="AV290" s="77">
        <f t="shared" si="5"/>
        <v>0</v>
      </c>
      <c r="AX290" s="74">
        <f>Table1[[#This Row],[QUANTITY]]*Table1[[#This Row],[UNITPRICE]]-Table1[[#This Row],[CASHDISCOUNT]]</f>
        <v>0</v>
      </c>
      <c r="AY290" s="72"/>
      <c r="AZ290" s="3"/>
      <c r="BA290" s="3"/>
      <c r="BE290" s="3"/>
      <c r="BF290" s="80" t="s">
        <v>300</v>
      </c>
      <c r="BG290" s="7">
        <v>45566</v>
      </c>
      <c r="BI290" s="5"/>
      <c r="BJ290" s="7"/>
      <c r="BK290" s="3">
        <v>1000</v>
      </c>
      <c r="BL290" s="3"/>
      <c r="BM290" s="5"/>
      <c r="BN290" s="4"/>
      <c r="BO290" s="4"/>
      <c r="BP290" s="4"/>
      <c r="BQ290" s="4"/>
      <c r="BR290" s="16" t="s">
        <v>88</v>
      </c>
      <c r="BU290" s="4" t="s">
        <v>76</v>
      </c>
    </row>
    <row r="291" spans="1:73" x14ac:dyDescent="0.25">
      <c r="A291" s="13">
        <v>11</v>
      </c>
      <c r="B291" s="14">
        <v>999948555</v>
      </c>
      <c r="C291" s="3"/>
      <c r="D291" s="3" t="s">
        <v>71</v>
      </c>
      <c r="E291" s="3" t="s">
        <v>72</v>
      </c>
      <c r="F291" s="15">
        <v>289</v>
      </c>
      <c r="G291" s="2">
        <f>IF(Table1[[#This Row],[INVOICENO]]=AL290,G290,G290+1)</f>
        <v>34</v>
      </c>
      <c r="H291" s="15" t="s">
        <v>72</v>
      </c>
      <c r="I291" s="15">
        <f>IF(Table1[[#This Row],[INVOICENO]]=AL290,I290+1,1)</f>
        <v>5</v>
      </c>
      <c r="J291" t="s">
        <v>170</v>
      </c>
      <c r="K291">
        <v>75</v>
      </c>
      <c r="M291" s="5"/>
      <c r="X291" t="s">
        <v>253</v>
      </c>
      <c r="Y291" s="82">
        <v>0</v>
      </c>
      <c r="Z291">
        <v>0</v>
      </c>
      <c r="AB291">
        <v>1</v>
      </c>
      <c r="AD291" s="4"/>
      <c r="AF291" s="79">
        <f>Table1[[#This Row],[UNITPRICE]]</f>
        <v>0</v>
      </c>
      <c r="AG291" s="5" t="s">
        <v>89</v>
      </c>
      <c r="AH291" s="5"/>
      <c r="AI291" s="5"/>
      <c r="AL291" s="80" t="s">
        <v>289</v>
      </c>
      <c r="AM291" s="78">
        <v>45566</v>
      </c>
      <c r="AS291">
        <v>1</v>
      </c>
      <c r="AT291">
        <v>0</v>
      </c>
      <c r="AU291">
        <v>0</v>
      </c>
      <c r="AV291" s="77">
        <f t="shared" si="5"/>
        <v>0</v>
      </c>
      <c r="AX291" s="74">
        <f>Table1[[#This Row],[QUANTITY]]*Table1[[#This Row],[UNITPRICE]]-Table1[[#This Row],[CASHDISCOUNT]]</f>
        <v>0</v>
      </c>
      <c r="AY291" s="72"/>
      <c r="AZ291" s="3"/>
      <c r="BA291" s="3"/>
      <c r="BE291" s="3"/>
      <c r="BF291" s="80" t="s">
        <v>300</v>
      </c>
      <c r="BG291" s="7">
        <v>45566</v>
      </c>
      <c r="BI291" s="5"/>
      <c r="BJ291" s="7"/>
      <c r="BK291" s="3">
        <v>1000</v>
      </c>
      <c r="BL291" s="3"/>
      <c r="BM291" s="5"/>
      <c r="BN291" s="4"/>
      <c r="BO291" s="4"/>
      <c r="BP291" s="4"/>
      <c r="BQ291" s="4"/>
      <c r="BR291" s="16" t="s">
        <v>88</v>
      </c>
      <c r="BU291" s="4" t="s">
        <v>76</v>
      </c>
    </row>
    <row r="292" spans="1:73" x14ac:dyDescent="0.25">
      <c r="A292" s="13">
        <v>11</v>
      </c>
      <c r="B292" s="14">
        <v>999948555</v>
      </c>
      <c r="C292" s="3"/>
      <c r="D292" s="3" t="s">
        <v>71</v>
      </c>
      <c r="E292" s="3" t="s">
        <v>72</v>
      </c>
      <c r="F292" s="15">
        <v>290</v>
      </c>
      <c r="G292" s="2">
        <f>IF(Table1[[#This Row],[INVOICENO]]=AL291,G291,G291+1)</f>
        <v>34</v>
      </c>
      <c r="H292" s="15" t="s">
        <v>72</v>
      </c>
      <c r="I292" s="15">
        <f>IF(Table1[[#This Row],[INVOICENO]]=AL291,I291+1,1)</f>
        <v>6</v>
      </c>
      <c r="J292" t="s">
        <v>121</v>
      </c>
      <c r="K292">
        <v>100</v>
      </c>
      <c r="M292" s="5"/>
      <c r="X292" t="s">
        <v>203</v>
      </c>
      <c r="Y292" s="82">
        <v>0</v>
      </c>
      <c r="Z292">
        <v>0</v>
      </c>
      <c r="AB292">
        <v>1</v>
      </c>
      <c r="AD292" s="4"/>
      <c r="AF292" s="79">
        <f>Table1[[#This Row],[UNITPRICE]]</f>
        <v>0</v>
      </c>
      <c r="AG292" s="5" t="s">
        <v>89</v>
      </c>
      <c r="AH292" s="5"/>
      <c r="AI292" s="5"/>
      <c r="AL292" s="80" t="s">
        <v>289</v>
      </c>
      <c r="AM292" s="78">
        <v>45566</v>
      </c>
      <c r="AS292">
        <v>1</v>
      </c>
      <c r="AT292">
        <v>0</v>
      </c>
      <c r="AU292">
        <v>0</v>
      </c>
      <c r="AV292" s="77">
        <f t="shared" si="5"/>
        <v>0</v>
      </c>
      <c r="AX292" s="74">
        <f>Table1[[#This Row],[QUANTITY]]*Table1[[#This Row],[UNITPRICE]]-Table1[[#This Row],[CASHDISCOUNT]]</f>
        <v>0</v>
      </c>
      <c r="AY292" s="72"/>
      <c r="AZ292" s="3"/>
      <c r="BA292" s="3"/>
      <c r="BE292" s="3"/>
      <c r="BF292" s="80" t="s">
        <v>300</v>
      </c>
      <c r="BG292" s="7">
        <v>45566</v>
      </c>
      <c r="BI292" s="5"/>
      <c r="BJ292" s="7"/>
      <c r="BK292" s="3">
        <v>1000</v>
      </c>
      <c r="BL292" s="3"/>
      <c r="BM292" s="5"/>
      <c r="BN292" s="4"/>
      <c r="BO292" s="4"/>
      <c r="BP292" s="4"/>
      <c r="BQ292" s="4"/>
      <c r="BR292" s="16" t="s">
        <v>88</v>
      </c>
      <c r="BU292" s="4" t="s">
        <v>76</v>
      </c>
    </row>
    <row r="293" spans="1:73" x14ac:dyDescent="0.25">
      <c r="A293" s="13">
        <v>11</v>
      </c>
      <c r="B293" s="14">
        <v>999948555</v>
      </c>
      <c r="C293" s="3"/>
      <c r="D293" s="3" t="s">
        <v>71</v>
      </c>
      <c r="E293" s="3" t="s">
        <v>72</v>
      </c>
      <c r="F293" s="15">
        <v>291</v>
      </c>
      <c r="G293" s="2">
        <f>IF(Table1[[#This Row],[INVOICENO]]=AL292,G292,G292+1)</f>
        <v>34</v>
      </c>
      <c r="H293" s="15" t="s">
        <v>72</v>
      </c>
      <c r="I293" s="15">
        <f>IF(Table1[[#This Row],[INVOICENO]]=AL292,I292+1,1)</f>
        <v>7</v>
      </c>
      <c r="J293" t="s">
        <v>146</v>
      </c>
      <c r="K293">
        <v>6</v>
      </c>
      <c r="M293" s="5"/>
      <c r="X293" t="s">
        <v>229</v>
      </c>
      <c r="Y293" s="82">
        <v>42000</v>
      </c>
      <c r="Z293">
        <v>0</v>
      </c>
      <c r="AD293" s="4"/>
      <c r="AF293" s="79">
        <f>Table1[[#This Row],[UNITPRICE]]</f>
        <v>42000</v>
      </c>
      <c r="AG293" s="5" t="s">
        <v>89</v>
      </c>
      <c r="AH293" s="5"/>
      <c r="AI293" s="5"/>
      <c r="AL293" s="80" t="s">
        <v>289</v>
      </c>
      <c r="AM293" s="78">
        <v>45566</v>
      </c>
      <c r="AS293">
        <v>1</v>
      </c>
      <c r="AT293">
        <v>0</v>
      </c>
      <c r="AU293">
        <v>0</v>
      </c>
      <c r="AV293" s="77">
        <f t="shared" si="5"/>
        <v>0</v>
      </c>
      <c r="AX293" s="74">
        <f>Table1[[#This Row],[QUANTITY]]*Table1[[#This Row],[UNITPRICE]]-Table1[[#This Row],[CASHDISCOUNT]]</f>
        <v>252000</v>
      </c>
      <c r="AY293" s="72"/>
      <c r="AZ293" s="3"/>
      <c r="BA293" s="3"/>
      <c r="BE293" s="3"/>
      <c r="BF293" s="80" t="s">
        <v>330</v>
      </c>
      <c r="BG293" s="7">
        <v>45566</v>
      </c>
      <c r="BI293" s="5"/>
      <c r="BJ293" s="7"/>
      <c r="BK293" s="3">
        <v>1000</v>
      </c>
      <c r="BL293" s="3"/>
      <c r="BM293" s="5"/>
      <c r="BN293" s="4"/>
      <c r="BO293" s="4"/>
      <c r="BP293" s="4"/>
      <c r="BQ293" s="4"/>
      <c r="BR293" s="16" t="s">
        <v>88</v>
      </c>
      <c r="BU293" s="4" t="s">
        <v>76</v>
      </c>
    </row>
    <row r="294" spans="1:73" x14ac:dyDescent="0.25">
      <c r="A294" s="13">
        <v>11</v>
      </c>
      <c r="B294" s="14">
        <v>999948555</v>
      </c>
      <c r="C294" s="3"/>
      <c r="D294" s="3" t="s">
        <v>71</v>
      </c>
      <c r="E294" s="3" t="s">
        <v>72</v>
      </c>
      <c r="F294" s="15">
        <v>292</v>
      </c>
      <c r="G294" s="2">
        <f>IF(Table1[[#This Row],[INVOICENO]]=AL293,G293,G293+1)</f>
        <v>34</v>
      </c>
      <c r="H294" s="15" t="s">
        <v>72</v>
      </c>
      <c r="I294" s="15">
        <f>IF(Table1[[#This Row],[INVOICENO]]=AL293,I293+1,1)</f>
        <v>8</v>
      </c>
      <c r="J294" t="s">
        <v>96</v>
      </c>
      <c r="K294">
        <v>720</v>
      </c>
      <c r="M294" s="5"/>
      <c r="X294" t="s">
        <v>178</v>
      </c>
      <c r="Y294" s="82">
        <v>0</v>
      </c>
      <c r="Z294">
        <v>0</v>
      </c>
      <c r="AB294">
        <v>7</v>
      </c>
      <c r="AD294" s="4"/>
      <c r="AF294" s="79">
        <f>Table1[[#This Row],[UNITPRICE]]</f>
        <v>0</v>
      </c>
      <c r="AG294" s="5" t="s">
        <v>89</v>
      </c>
      <c r="AH294" s="5"/>
      <c r="AI294" s="5"/>
      <c r="AL294" s="80" t="s">
        <v>289</v>
      </c>
      <c r="AM294" s="78">
        <v>45566</v>
      </c>
      <c r="AS294">
        <v>1</v>
      </c>
      <c r="AT294">
        <v>0</v>
      </c>
      <c r="AU294">
        <v>0</v>
      </c>
      <c r="AV294" s="77">
        <f t="shared" si="5"/>
        <v>0</v>
      </c>
      <c r="AX294" s="74">
        <f>Table1[[#This Row],[QUANTITY]]*Table1[[#This Row],[UNITPRICE]]-Table1[[#This Row],[CASHDISCOUNT]]</f>
        <v>0</v>
      </c>
      <c r="AY294" s="72"/>
      <c r="AZ294" s="3"/>
      <c r="BA294" s="3"/>
      <c r="BE294" s="3"/>
      <c r="BF294" s="80" t="s">
        <v>300</v>
      </c>
      <c r="BG294" s="7">
        <v>45566</v>
      </c>
      <c r="BI294" s="5"/>
      <c r="BJ294" s="7"/>
      <c r="BK294" s="3">
        <v>1000</v>
      </c>
      <c r="BL294" s="3"/>
      <c r="BM294" s="5"/>
      <c r="BN294" s="4"/>
      <c r="BO294" s="4"/>
      <c r="BP294" s="4"/>
      <c r="BQ294" s="4"/>
      <c r="BR294" s="16" t="s">
        <v>88</v>
      </c>
      <c r="BU294" s="4" t="s">
        <v>76</v>
      </c>
    </row>
    <row r="295" spans="1:73" x14ac:dyDescent="0.25">
      <c r="A295" s="13">
        <v>11</v>
      </c>
      <c r="B295" s="14">
        <v>999948555</v>
      </c>
      <c r="C295" s="3"/>
      <c r="D295" s="3" t="s">
        <v>71</v>
      </c>
      <c r="E295" s="3" t="s">
        <v>72</v>
      </c>
      <c r="F295" s="15">
        <v>293</v>
      </c>
      <c r="G295" s="2">
        <f>IF(Table1[[#This Row],[INVOICENO]]=AL294,G294,G294+1)</f>
        <v>34</v>
      </c>
      <c r="H295" s="15" t="s">
        <v>72</v>
      </c>
      <c r="I295" s="15">
        <f>IF(Table1[[#This Row],[INVOICENO]]=AL294,I294+1,1)</f>
        <v>9</v>
      </c>
      <c r="J295" t="s">
        <v>147</v>
      </c>
      <c r="K295">
        <v>180</v>
      </c>
      <c r="M295" s="5"/>
      <c r="X295" t="s">
        <v>230</v>
      </c>
      <c r="Y295" s="82">
        <v>0</v>
      </c>
      <c r="Z295">
        <v>0</v>
      </c>
      <c r="AB295">
        <v>7</v>
      </c>
      <c r="AD295" s="4"/>
      <c r="AF295" s="79">
        <f>Table1[[#This Row],[UNITPRICE]]</f>
        <v>0</v>
      </c>
      <c r="AG295" s="5" t="s">
        <v>89</v>
      </c>
      <c r="AH295" s="5"/>
      <c r="AI295" s="5"/>
      <c r="AL295" s="80" t="s">
        <v>289</v>
      </c>
      <c r="AM295" s="78">
        <v>45566</v>
      </c>
      <c r="AS295">
        <v>1</v>
      </c>
      <c r="AT295">
        <v>0</v>
      </c>
      <c r="AU295">
        <v>0</v>
      </c>
      <c r="AV295" s="77">
        <f t="shared" si="5"/>
        <v>0</v>
      </c>
      <c r="AX295" s="74">
        <f>Table1[[#This Row],[QUANTITY]]*Table1[[#This Row],[UNITPRICE]]-Table1[[#This Row],[CASHDISCOUNT]]</f>
        <v>0</v>
      </c>
      <c r="AY295" s="72"/>
      <c r="AZ295" s="3"/>
      <c r="BA295" s="3"/>
      <c r="BE295" s="3"/>
      <c r="BF295" s="80" t="s">
        <v>300</v>
      </c>
      <c r="BG295" s="7">
        <v>45566</v>
      </c>
      <c r="BI295" s="5"/>
      <c r="BJ295" s="7"/>
      <c r="BK295" s="3">
        <v>1000</v>
      </c>
      <c r="BL295" s="3"/>
      <c r="BM295" s="5"/>
      <c r="BN295" s="4"/>
      <c r="BO295" s="4"/>
      <c r="BP295" s="4"/>
      <c r="BQ295" s="4"/>
      <c r="BR295" s="16" t="s">
        <v>88</v>
      </c>
      <c r="BU295" s="4" t="s">
        <v>76</v>
      </c>
    </row>
    <row r="296" spans="1:73" x14ac:dyDescent="0.25">
      <c r="A296" s="13">
        <v>11</v>
      </c>
      <c r="B296" s="14">
        <v>999948555</v>
      </c>
      <c r="C296" s="3"/>
      <c r="D296" s="3" t="s">
        <v>71</v>
      </c>
      <c r="E296" s="3" t="s">
        <v>72</v>
      </c>
      <c r="F296" s="15">
        <v>294</v>
      </c>
      <c r="G296" s="2">
        <f>IF(Table1[[#This Row],[INVOICENO]]=AL295,G295,G295+1)</f>
        <v>34</v>
      </c>
      <c r="H296" s="15" t="s">
        <v>72</v>
      </c>
      <c r="I296" s="15">
        <f>IF(Table1[[#This Row],[INVOICENO]]=AL295,I295+1,1)</f>
        <v>10</v>
      </c>
      <c r="J296" t="s">
        <v>148</v>
      </c>
      <c r="K296">
        <v>6</v>
      </c>
      <c r="M296" s="5"/>
      <c r="X296" t="s">
        <v>231</v>
      </c>
      <c r="Y296" s="82">
        <v>0</v>
      </c>
      <c r="Z296">
        <v>0</v>
      </c>
      <c r="AB296">
        <v>7</v>
      </c>
      <c r="AD296" s="4"/>
      <c r="AF296" s="79">
        <f>Table1[[#This Row],[UNITPRICE]]</f>
        <v>0</v>
      </c>
      <c r="AG296" s="5" t="s">
        <v>89</v>
      </c>
      <c r="AH296" s="5"/>
      <c r="AI296" s="5"/>
      <c r="AL296" s="80" t="s">
        <v>289</v>
      </c>
      <c r="AM296" s="78">
        <v>45566</v>
      </c>
      <c r="AS296">
        <v>1</v>
      </c>
      <c r="AT296">
        <v>0</v>
      </c>
      <c r="AU296">
        <v>0</v>
      </c>
      <c r="AV296" s="77">
        <f t="shared" si="5"/>
        <v>0</v>
      </c>
      <c r="AX296" s="74">
        <f>Table1[[#This Row],[QUANTITY]]*Table1[[#This Row],[UNITPRICE]]-Table1[[#This Row],[CASHDISCOUNT]]</f>
        <v>0</v>
      </c>
      <c r="AY296" s="72"/>
      <c r="AZ296" s="3"/>
      <c r="BA296" s="3"/>
      <c r="BE296" s="3"/>
      <c r="BF296" s="80" t="s">
        <v>300</v>
      </c>
      <c r="BG296" s="7">
        <v>45566</v>
      </c>
      <c r="BI296" s="5"/>
      <c r="BJ296" s="7"/>
      <c r="BK296" s="3">
        <v>1000</v>
      </c>
      <c r="BL296" s="3"/>
      <c r="BM296" s="5"/>
      <c r="BN296" s="4"/>
      <c r="BO296" s="4"/>
      <c r="BP296" s="4"/>
      <c r="BQ296" s="4"/>
      <c r="BR296" s="16" t="s">
        <v>88</v>
      </c>
      <c r="BU296" s="4" t="s">
        <v>76</v>
      </c>
    </row>
    <row r="297" spans="1:73" x14ac:dyDescent="0.25">
      <c r="A297" s="13">
        <v>11</v>
      </c>
      <c r="B297" s="14">
        <v>999948555</v>
      </c>
      <c r="C297" s="3"/>
      <c r="D297" s="3" t="s">
        <v>71</v>
      </c>
      <c r="E297" s="3" t="s">
        <v>72</v>
      </c>
      <c r="F297" s="15">
        <v>295</v>
      </c>
      <c r="G297" s="2">
        <f>IF(Table1[[#This Row],[INVOICENO]]=AL296,G296,G296+1)</f>
        <v>35</v>
      </c>
      <c r="H297" s="15" t="s">
        <v>72</v>
      </c>
      <c r="I297" s="15">
        <f>IF(Table1[[#This Row],[INVOICENO]]=AL296,I296+1,1)</f>
        <v>1</v>
      </c>
      <c r="J297" t="s">
        <v>168</v>
      </c>
      <c r="K297">
        <v>8</v>
      </c>
      <c r="M297" s="5"/>
      <c r="X297" t="s">
        <v>251</v>
      </c>
      <c r="Y297" s="82">
        <v>65000</v>
      </c>
      <c r="Z297">
        <v>0</v>
      </c>
      <c r="AD297" s="4"/>
      <c r="AF297" s="79">
        <f>Table1[[#This Row],[UNITPRICE]]</f>
        <v>65000</v>
      </c>
      <c r="AG297" s="5" t="s">
        <v>89</v>
      </c>
      <c r="AH297" s="5"/>
      <c r="AI297" s="5"/>
      <c r="AL297" s="80" t="s">
        <v>290</v>
      </c>
      <c r="AM297" s="78">
        <v>45566</v>
      </c>
      <c r="AS297">
        <v>1</v>
      </c>
      <c r="AT297">
        <v>0</v>
      </c>
      <c r="AU297">
        <v>0</v>
      </c>
      <c r="AV297" s="77">
        <f t="shared" si="5"/>
        <v>0</v>
      </c>
      <c r="AX297" s="74">
        <f>Table1[[#This Row],[QUANTITY]]*Table1[[#This Row],[UNITPRICE]]-Table1[[#This Row],[CASHDISCOUNT]]</f>
        <v>520000</v>
      </c>
      <c r="AY297" s="72"/>
      <c r="AZ297" s="3"/>
      <c r="BA297" s="3"/>
      <c r="BE297" s="3"/>
      <c r="BF297" s="80" t="s">
        <v>345</v>
      </c>
      <c r="BG297" s="7">
        <v>45566</v>
      </c>
      <c r="BI297" s="5"/>
      <c r="BJ297" s="7"/>
      <c r="BK297" s="3">
        <v>1000</v>
      </c>
      <c r="BL297" s="3"/>
      <c r="BM297" s="5"/>
      <c r="BN297" s="4"/>
      <c r="BO297" s="4"/>
      <c r="BP297" s="4"/>
      <c r="BQ297" s="4"/>
      <c r="BR297" s="16" t="s">
        <v>88</v>
      </c>
      <c r="BU297" s="4" t="s">
        <v>76</v>
      </c>
    </row>
    <row r="298" spans="1:73" x14ac:dyDescent="0.25">
      <c r="A298" s="13">
        <v>11</v>
      </c>
      <c r="B298" s="14">
        <v>999948555</v>
      </c>
      <c r="C298" s="3"/>
      <c r="D298" s="3" t="s">
        <v>71</v>
      </c>
      <c r="E298" s="3" t="s">
        <v>72</v>
      </c>
      <c r="F298" s="15">
        <v>296</v>
      </c>
      <c r="G298" s="2">
        <f>IF(Table1[[#This Row],[INVOICENO]]=AL297,G297,G297+1)</f>
        <v>36</v>
      </c>
      <c r="H298" s="15" t="s">
        <v>72</v>
      </c>
      <c r="I298" s="15">
        <f>IF(Table1[[#This Row],[INVOICENO]]=AL297,I297+1,1)</f>
        <v>1</v>
      </c>
      <c r="J298" t="s">
        <v>131</v>
      </c>
      <c r="K298">
        <v>9</v>
      </c>
      <c r="M298" s="5"/>
      <c r="X298" t="s">
        <v>214</v>
      </c>
      <c r="Y298" s="82">
        <v>13000</v>
      </c>
      <c r="Z298">
        <v>0</v>
      </c>
      <c r="AD298" s="4"/>
      <c r="AF298" s="79">
        <f>Table1[[#This Row],[UNITPRICE]]</f>
        <v>13000</v>
      </c>
      <c r="AG298" s="5" t="s">
        <v>89</v>
      </c>
      <c r="AH298" s="5"/>
      <c r="AI298" s="5"/>
      <c r="AL298" s="80" t="s">
        <v>291</v>
      </c>
      <c r="AM298" s="78">
        <v>45566</v>
      </c>
      <c r="AS298">
        <v>1</v>
      </c>
      <c r="AT298">
        <v>0</v>
      </c>
      <c r="AU298">
        <v>0</v>
      </c>
      <c r="AV298" s="77">
        <f t="shared" si="5"/>
        <v>0</v>
      </c>
      <c r="AX298" s="74">
        <f>Table1[[#This Row],[QUANTITY]]*Table1[[#This Row],[UNITPRICE]]-Table1[[#This Row],[CASHDISCOUNT]]</f>
        <v>117000</v>
      </c>
      <c r="AY298" s="72"/>
      <c r="AZ298" s="3"/>
      <c r="BA298" s="3"/>
      <c r="BE298" s="3"/>
      <c r="BF298" s="80" t="s">
        <v>320</v>
      </c>
      <c r="BG298" s="7">
        <v>45566</v>
      </c>
      <c r="BI298" s="5"/>
      <c r="BJ298" s="7"/>
      <c r="BK298" s="3">
        <v>1000</v>
      </c>
      <c r="BL298" s="3"/>
      <c r="BM298" s="5"/>
      <c r="BN298" s="4"/>
      <c r="BO298" s="4"/>
      <c r="BP298" s="4"/>
      <c r="BQ298" s="4"/>
      <c r="BR298" s="16" t="s">
        <v>88</v>
      </c>
      <c r="BU298" s="4" t="s">
        <v>76</v>
      </c>
    </row>
    <row r="299" spans="1:73" x14ac:dyDescent="0.25">
      <c r="A299" s="13">
        <v>11</v>
      </c>
      <c r="B299" s="14">
        <v>999948555</v>
      </c>
      <c r="C299" s="3"/>
      <c r="D299" s="3" t="s">
        <v>71</v>
      </c>
      <c r="E299" s="3" t="s">
        <v>72</v>
      </c>
      <c r="F299" s="15">
        <v>297</v>
      </c>
      <c r="G299" s="2">
        <f>IF(Table1[[#This Row],[INVOICENO]]=AL298,G298,G298+1)</f>
        <v>36</v>
      </c>
      <c r="H299" s="15" t="s">
        <v>72</v>
      </c>
      <c r="I299" s="15">
        <f>IF(Table1[[#This Row],[INVOICENO]]=AL298,I298+1,1)</f>
        <v>2</v>
      </c>
      <c r="J299" t="s">
        <v>94</v>
      </c>
      <c r="K299">
        <v>162</v>
      </c>
      <c r="M299" s="5"/>
      <c r="X299" t="s">
        <v>176</v>
      </c>
      <c r="Y299" s="82">
        <v>0</v>
      </c>
      <c r="Z299">
        <v>0</v>
      </c>
      <c r="AB299">
        <v>1</v>
      </c>
      <c r="AD299" s="4"/>
      <c r="AF299" s="79">
        <f>Table1[[#This Row],[UNITPRICE]]</f>
        <v>0</v>
      </c>
      <c r="AG299" s="5" t="s">
        <v>89</v>
      </c>
      <c r="AH299" s="5"/>
      <c r="AI299" s="5"/>
      <c r="AL299" s="80" t="s">
        <v>291</v>
      </c>
      <c r="AM299" s="78">
        <v>45566</v>
      </c>
      <c r="AS299">
        <v>1</v>
      </c>
      <c r="AT299">
        <v>0</v>
      </c>
      <c r="AU299">
        <v>0</v>
      </c>
      <c r="AV299" s="77">
        <f t="shared" si="5"/>
        <v>0</v>
      </c>
      <c r="AX299" s="74">
        <f>Table1[[#This Row],[QUANTITY]]*Table1[[#This Row],[UNITPRICE]]-Table1[[#This Row],[CASHDISCOUNT]]</f>
        <v>0</v>
      </c>
      <c r="AY299" s="72"/>
      <c r="AZ299" s="3"/>
      <c r="BA299" s="3"/>
      <c r="BE299" s="3"/>
      <c r="BF299" s="80" t="s">
        <v>300</v>
      </c>
      <c r="BG299" s="7">
        <v>45566</v>
      </c>
      <c r="BI299" s="5"/>
      <c r="BJ299" s="7"/>
      <c r="BK299" s="3">
        <v>1000</v>
      </c>
      <c r="BL299" s="3"/>
      <c r="BM299" s="5"/>
      <c r="BN299" s="4"/>
      <c r="BO299" s="4"/>
      <c r="BP299" s="4"/>
      <c r="BQ299" s="4"/>
      <c r="BR299" s="16" t="s">
        <v>88</v>
      </c>
      <c r="BU299" s="4" t="s">
        <v>76</v>
      </c>
    </row>
    <row r="300" spans="1:73" x14ac:dyDescent="0.25">
      <c r="A300" s="13">
        <v>11</v>
      </c>
      <c r="B300" s="14">
        <v>999948555</v>
      </c>
      <c r="C300" s="3"/>
      <c r="D300" s="3" t="s">
        <v>71</v>
      </c>
      <c r="E300" s="3" t="s">
        <v>72</v>
      </c>
      <c r="F300" s="15">
        <v>298</v>
      </c>
      <c r="G300" s="2">
        <f>IF(Table1[[#This Row],[INVOICENO]]=AL299,G299,G299+1)</f>
        <v>36</v>
      </c>
      <c r="H300" s="15" t="s">
        <v>72</v>
      </c>
      <c r="I300" s="15">
        <f>IF(Table1[[#This Row],[INVOICENO]]=AL299,I299+1,1)</f>
        <v>3</v>
      </c>
      <c r="J300" t="s">
        <v>95</v>
      </c>
      <c r="K300">
        <v>1350</v>
      </c>
      <c r="M300" s="5"/>
      <c r="X300" t="s">
        <v>177</v>
      </c>
      <c r="Y300" s="82">
        <v>0</v>
      </c>
      <c r="Z300">
        <v>0</v>
      </c>
      <c r="AB300">
        <v>1</v>
      </c>
      <c r="AD300" s="4"/>
      <c r="AF300" s="79">
        <f>Table1[[#This Row],[UNITPRICE]]</f>
        <v>0</v>
      </c>
      <c r="AG300" s="5" t="s">
        <v>89</v>
      </c>
      <c r="AH300" s="5"/>
      <c r="AI300" s="5"/>
      <c r="AL300" s="80" t="s">
        <v>291</v>
      </c>
      <c r="AM300" s="78">
        <v>45566</v>
      </c>
      <c r="AS300">
        <v>1</v>
      </c>
      <c r="AT300">
        <v>0</v>
      </c>
      <c r="AU300">
        <v>0</v>
      </c>
      <c r="AV300" s="77">
        <f t="shared" si="5"/>
        <v>0</v>
      </c>
      <c r="AX300" s="74">
        <f>Table1[[#This Row],[QUANTITY]]*Table1[[#This Row],[UNITPRICE]]-Table1[[#This Row],[CASHDISCOUNT]]</f>
        <v>0</v>
      </c>
      <c r="AY300" s="72"/>
      <c r="AZ300" s="3"/>
      <c r="BA300" s="3"/>
      <c r="BE300" s="3"/>
      <c r="BF300" s="80" t="s">
        <v>300</v>
      </c>
      <c r="BG300" s="7">
        <v>45566</v>
      </c>
      <c r="BI300" s="5"/>
      <c r="BJ300" s="7"/>
      <c r="BK300" s="3">
        <v>1000</v>
      </c>
      <c r="BL300" s="3"/>
      <c r="BM300" s="5"/>
      <c r="BN300" s="4"/>
      <c r="BO300" s="4"/>
      <c r="BP300" s="4"/>
      <c r="BQ300" s="4"/>
      <c r="BR300" s="16" t="s">
        <v>88</v>
      </c>
      <c r="BU300" s="4" t="s">
        <v>76</v>
      </c>
    </row>
    <row r="301" spans="1:73" x14ac:dyDescent="0.25">
      <c r="A301" s="13">
        <v>11</v>
      </c>
      <c r="B301" s="14">
        <v>999948555</v>
      </c>
      <c r="C301" s="3"/>
      <c r="D301" s="3" t="s">
        <v>71</v>
      </c>
      <c r="E301" s="3" t="s">
        <v>72</v>
      </c>
      <c r="F301" s="15">
        <v>299</v>
      </c>
      <c r="G301" s="2">
        <f>IF(Table1[[#This Row],[INVOICENO]]=AL300,G300,G300+1)</f>
        <v>36</v>
      </c>
      <c r="H301" s="15" t="s">
        <v>72</v>
      </c>
      <c r="I301" s="15">
        <f>IF(Table1[[#This Row],[INVOICENO]]=AL300,I300+1,1)</f>
        <v>4</v>
      </c>
      <c r="J301" t="s">
        <v>96</v>
      </c>
      <c r="K301">
        <v>1080</v>
      </c>
      <c r="M301" s="5"/>
      <c r="X301" t="s">
        <v>178</v>
      </c>
      <c r="Y301" s="82">
        <v>0</v>
      </c>
      <c r="Z301">
        <v>0</v>
      </c>
      <c r="AB301">
        <v>1</v>
      </c>
      <c r="AD301" s="4"/>
      <c r="AF301" s="79">
        <f>Table1[[#This Row],[UNITPRICE]]</f>
        <v>0</v>
      </c>
      <c r="AG301" s="5" t="s">
        <v>89</v>
      </c>
      <c r="AH301" s="5"/>
      <c r="AI301" s="5"/>
      <c r="AL301" s="80" t="s">
        <v>291</v>
      </c>
      <c r="AM301" s="78">
        <v>45566</v>
      </c>
      <c r="AS301">
        <v>1</v>
      </c>
      <c r="AT301">
        <v>0</v>
      </c>
      <c r="AU301">
        <v>0</v>
      </c>
      <c r="AV301" s="77">
        <f t="shared" si="5"/>
        <v>0</v>
      </c>
      <c r="AX301" s="74">
        <f>Table1[[#This Row],[QUANTITY]]*Table1[[#This Row],[UNITPRICE]]-Table1[[#This Row],[CASHDISCOUNT]]</f>
        <v>0</v>
      </c>
      <c r="AY301" s="72"/>
      <c r="AZ301" s="3"/>
      <c r="BA301" s="3"/>
      <c r="BE301" s="3"/>
      <c r="BF301" s="80" t="s">
        <v>300</v>
      </c>
      <c r="BG301" s="7">
        <v>45566</v>
      </c>
      <c r="BI301" s="5"/>
      <c r="BJ301" s="7"/>
      <c r="BK301" s="3">
        <v>1000</v>
      </c>
      <c r="BL301" s="3"/>
      <c r="BM301" s="5"/>
      <c r="BN301" s="4"/>
      <c r="BO301" s="4"/>
      <c r="BP301" s="4"/>
      <c r="BQ301" s="4"/>
      <c r="BR301" s="16" t="s">
        <v>88</v>
      </c>
      <c r="BU301" s="4" t="s">
        <v>76</v>
      </c>
    </row>
    <row r="302" spans="1:73" x14ac:dyDescent="0.25">
      <c r="A302" s="13">
        <v>11</v>
      </c>
      <c r="B302" s="14">
        <v>999948555</v>
      </c>
      <c r="C302" s="3"/>
      <c r="D302" s="3" t="s">
        <v>71</v>
      </c>
      <c r="E302" s="3" t="s">
        <v>72</v>
      </c>
      <c r="F302" s="15">
        <v>300</v>
      </c>
      <c r="G302" s="2">
        <f>IF(Table1[[#This Row],[INVOICENO]]=AL301,G301,G301+1)</f>
        <v>36</v>
      </c>
      <c r="H302" s="15" t="s">
        <v>72</v>
      </c>
      <c r="I302" s="15">
        <f>IF(Table1[[#This Row],[INVOICENO]]=AL301,I301+1,1)</f>
        <v>5</v>
      </c>
      <c r="J302" t="s">
        <v>132</v>
      </c>
      <c r="K302">
        <v>540</v>
      </c>
      <c r="M302" s="5"/>
      <c r="X302" t="s">
        <v>215</v>
      </c>
      <c r="Y302" s="82">
        <v>0</v>
      </c>
      <c r="Z302">
        <v>0</v>
      </c>
      <c r="AB302">
        <v>1</v>
      </c>
      <c r="AD302" s="4"/>
      <c r="AF302" s="79">
        <f>Table1[[#This Row],[UNITPRICE]]</f>
        <v>0</v>
      </c>
      <c r="AG302" s="5" t="s">
        <v>89</v>
      </c>
      <c r="AH302" s="5"/>
      <c r="AI302" s="5"/>
      <c r="AL302" s="80" t="s">
        <v>291</v>
      </c>
      <c r="AM302" s="78">
        <v>45566</v>
      </c>
      <c r="AS302">
        <v>1</v>
      </c>
      <c r="AT302">
        <v>0</v>
      </c>
      <c r="AU302">
        <v>0</v>
      </c>
      <c r="AV302" s="77">
        <f t="shared" si="5"/>
        <v>0</v>
      </c>
      <c r="AX302" s="74">
        <f>Table1[[#This Row],[QUANTITY]]*Table1[[#This Row],[UNITPRICE]]-Table1[[#This Row],[CASHDISCOUNT]]</f>
        <v>0</v>
      </c>
      <c r="AY302" s="72"/>
      <c r="AZ302" s="3"/>
      <c r="BA302" s="3"/>
      <c r="BE302" s="3"/>
      <c r="BF302" s="80" t="s">
        <v>300</v>
      </c>
      <c r="BG302" s="7">
        <v>45566</v>
      </c>
      <c r="BI302" s="5"/>
      <c r="BJ302" s="7"/>
      <c r="BK302" s="3">
        <v>1000</v>
      </c>
      <c r="BL302" s="3"/>
      <c r="BM302" s="5"/>
      <c r="BN302" s="4"/>
      <c r="BO302" s="4"/>
      <c r="BP302" s="4"/>
      <c r="BQ302" s="4"/>
      <c r="BR302" s="16" t="s">
        <v>88</v>
      </c>
      <c r="BU302" s="4" t="s">
        <v>76</v>
      </c>
    </row>
    <row r="303" spans="1:73" x14ac:dyDescent="0.25">
      <c r="A303" s="13">
        <v>11</v>
      </c>
      <c r="B303" s="14">
        <v>999948555</v>
      </c>
      <c r="C303" s="3"/>
      <c r="D303" s="3" t="s">
        <v>71</v>
      </c>
      <c r="E303" s="3" t="s">
        <v>72</v>
      </c>
      <c r="F303" s="15">
        <v>301</v>
      </c>
      <c r="G303" s="2">
        <f>IF(Table1[[#This Row],[INVOICENO]]=AL302,G302,G302+1)</f>
        <v>37</v>
      </c>
      <c r="H303" s="15" t="s">
        <v>72</v>
      </c>
      <c r="I303" s="15">
        <f>IF(Table1[[#This Row],[INVOICENO]]=AL302,I302+1,1)</f>
        <v>1</v>
      </c>
      <c r="J303" t="s">
        <v>168</v>
      </c>
      <c r="K303">
        <v>9</v>
      </c>
      <c r="M303" s="5"/>
      <c r="X303" t="s">
        <v>251</v>
      </c>
      <c r="Y303" s="82">
        <v>65000</v>
      </c>
      <c r="Z303">
        <v>0</v>
      </c>
      <c r="AD303" s="4"/>
      <c r="AF303" s="79">
        <f>Table1[[#This Row],[UNITPRICE]]</f>
        <v>65000</v>
      </c>
      <c r="AG303" s="5" t="s">
        <v>89</v>
      </c>
      <c r="AH303" s="5"/>
      <c r="AI303" s="5"/>
      <c r="AL303" s="80" t="s">
        <v>292</v>
      </c>
      <c r="AM303" s="78">
        <v>45566</v>
      </c>
      <c r="AS303">
        <v>1</v>
      </c>
      <c r="AT303">
        <v>0</v>
      </c>
      <c r="AU303">
        <v>0</v>
      </c>
      <c r="AV303" s="77">
        <f t="shared" si="5"/>
        <v>0</v>
      </c>
      <c r="AX303" s="74">
        <f>Table1[[#This Row],[QUANTITY]]*Table1[[#This Row],[UNITPRICE]]-Table1[[#This Row],[CASHDISCOUNT]]</f>
        <v>585000</v>
      </c>
      <c r="AY303" s="72"/>
      <c r="AZ303" s="3"/>
      <c r="BA303" s="3"/>
      <c r="BE303" s="3"/>
      <c r="BF303" s="80" t="s">
        <v>345</v>
      </c>
      <c r="BG303" s="7">
        <v>45566</v>
      </c>
      <c r="BI303" s="5"/>
      <c r="BJ303" s="7"/>
      <c r="BK303" s="3">
        <v>1000</v>
      </c>
      <c r="BL303" s="3"/>
      <c r="BM303" s="5"/>
      <c r="BN303" s="4"/>
      <c r="BO303" s="4"/>
      <c r="BP303" s="4"/>
      <c r="BQ303" s="4"/>
      <c r="BR303" s="16" t="s">
        <v>88</v>
      </c>
      <c r="BU303" s="4" t="s">
        <v>76</v>
      </c>
    </row>
    <row r="304" spans="1:73" x14ac:dyDescent="0.25">
      <c r="A304" s="13">
        <v>11</v>
      </c>
      <c r="B304" s="14">
        <v>999948555</v>
      </c>
      <c r="C304" s="3"/>
      <c r="D304" s="3" t="s">
        <v>71</v>
      </c>
      <c r="E304" s="3" t="s">
        <v>72</v>
      </c>
      <c r="F304" s="15">
        <v>302</v>
      </c>
      <c r="G304" s="2">
        <f>IF(Table1[[#This Row],[INVOICENO]]=AL303,G303,G303+1)</f>
        <v>38</v>
      </c>
      <c r="H304" s="15" t="s">
        <v>72</v>
      </c>
      <c r="I304" s="15">
        <f>IF(Table1[[#This Row],[INVOICENO]]=AL303,I303+1,1)</f>
        <v>1</v>
      </c>
      <c r="J304" t="s">
        <v>171</v>
      </c>
      <c r="K304">
        <v>6</v>
      </c>
      <c r="M304" s="5"/>
      <c r="X304" t="s">
        <v>254</v>
      </c>
      <c r="Y304" s="82">
        <v>25000</v>
      </c>
      <c r="Z304">
        <v>0</v>
      </c>
      <c r="AD304" s="4"/>
      <c r="AF304" s="79">
        <f>Table1[[#This Row],[UNITPRICE]]</f>
        <v>25000</v>
      </c>
      <c r="AG304" s="5" t="s">
        <v>89</v>
      </c>
      <c r="AH304" s="5"/>
      <c r="AI304" s="5"/>
      <c r="AL304" s="80" t="s">
        <v>293</v>
      </c>
      <c r="AM304" s="78">
        <v>45566</v>
      </c>
      <c r="AS304">
        <v>1</v>
      </c>
      <c r="AT304">
        <v>0</v>
      </c>
      <c r="AU304">
        <v>0</v>
      </c>
      <c r="AV304" s="77">
        <f t="shared" si="5"/>
        <v>0</v>
      </c>
      <c r="AX304" s="74">
        <f>Table1[[#This Row],[QUANTITY]]*Table1[[#This Row],[UNITPRICE]]-Table1[[#This Row],[CASHDISCOUNT]]</f>
        <v>150000</v>
      </c>
      <c r="AY304" s="72"/>
      <c r="AZ304" s="3"/>
      <c r="BA304" s="3"/>
      <c r="BE304" s="3"/>
      <c r="BF304" s="80" t="s">
        <v>347</v>
      </c>
      <c r="BG304" s="7">
        <v>45566</v>
      </c>
      <c r="BI304" s="5"/>
      <c r="BJ304" s="7"/>
      <c r="BK304" s="3">
        <v>1000</v>
      </c>
      <c r="BL304" s="3"/>
      <c r="BM304" s="5"/>
      <c r="BN304" s="4"/>
      <c r="BO304" s="4"/>
      <c r="BP304" s="4"/>
      <c r="BQ304" s="4"/>
      <c r="BR304" s="16" t="s">
        <v>88</v>
      </c>
      <c r="BU304" s="4" t="s">
        <v>76</v>
      </c>
    </row>
    <row r="305" spans="1:73" x14ac:dyDescent="0.25">
      <c r="A305" s="13">
        <v>11</v>
      </c>
      <c r="B305" s="14">
        <v>999948555</v>
      </c>
      <c r="C305" s="3"/>
      <c r="D305" s="3" t="s">
        <v>71</v>
      </c>
      <c r="E305" s="3" t="s">
        <v>72</v>
      </c>
      <c r="F305" s="15">
        <v>303</v>
      </c>
      <c r="G305" s="2">
        <f>IF(Table1[[#This Row],[INVOICENO]]=AL304,G304,G304+1)</f>
        <v>38</v>
      </c>
      <c r="H305" s="15" t="s">
        <v>72</v>
      </c>
      <c r="I305" s="15">
        <f>IF(Table1[[#This Row],[INVOICENO]]=AL304,I304+1,1)</f>
        <v>2</v>
      </c>
      <c r="J305" t="s">
        <v>95</v>
      </c>
      <c r="K305">
        <v>900</v>
      </c>
      <c r="M305" s="5"/>
      <c r="X305" t="s">
        <v>177</v>
      </c>
      <c r="Y305" s="82">
        <v>0</v>
      </c>
      <c r="Z305">
        <v>0</v>
      </c>
      <c r="AB305">
        <v>1</v>
      </c>
      <c r="AD305" s="4"/>
      <c r="AF305" s="79">
        <f>Table1[[#This Row],[UNITPRICE]]</f>
        <v>0</v>
      </c>
      <c r="AG305" s="5" t="s">
        <v>89</v>
      </c>
      <c r="AH305" s="5"/>
      <c r="AI305" s="5"/>
      <c r="AL305" s="80" t="s">
        <v>293</v>
      </c>
      <c r="AM305" s="78">
        <v>45566</v>
      </c>
      <c r="AS305">
        <v>1</v>
      </c>
      <c r="AT305">
        <v>0</v>
      </c>
      <c r="AU305">
        <v>0</v>
      </c>
      <c r="AV305" s="77">
        <f t="shared" si="5"/>
        <v>0</v>
      </c>
      <c r="AX305" s="74">
        <f>Table1[[#This Row],[QUANTITY]]*Table1[[#This Row],[UNITPRICE]]-Table1[[#This Row],[CASHDISCOUNT]]</f>
        <v>0</v>
      </c>
      <c r="AY305" s="72"/>
      <c r="AZ305" s="3"/>
      <c r="BA305" s="3"/>
      <c r="BE305" s="3"/>
      <c r="BF305" s="80" t="s">
        <v>300</v>
      </c>
      <c r="BG305" s="7">
        <v>45566</v>
      </c>
      <c r="BI305" s="5"/>
      <c r="BJ305" s="7"/>
      <c r="BK305" s="3">
        <v>1000</v>
      </c>
      <c r="BL305" s="3"/>
      <c r="BM305" s="5"/>
      <c r="BN305" s="4"/>
      <c r="BO305" s="4"/>
      <c r="BP305" s="4"/>
      <c r="BQ305" s="4"/>
      <c r="BR305" s="16" t="s">
        <v>88</v>
      </c>
      <c r="BU305" s="4" t="s">
        <v>76</v>
      </c>
    </row>
    <row r="306" spans="1:73" x14ac:dyDescent="0.25">
      <c r="A306" s="13">
        <v>11</v>
      </c>
      <c r="B306" s="14">
        <v>999948555</v>
      </c>
      <c r="C306" s="3"/>
      <c r="D306" s="3" t="s">
        <v>71</v>
      </c>
      <c r="E306" s="3" t="s">
        <v>72</v>
      </c>
      <c r="F306" s="15">
        <v>304</v>
      </c>
      <c r="G306" s="2">
        <f>IF(Table1[[#This Row],[INVOICENO]]=AL305,G305,G305+1)</f>
        <v>38</v>
      </c>
      <c r="H306" s="15" t="s">
        <v>72</v>
      </c>
      <c r="I306" s="15">
        <f>IF(Table1[[#This Row],[INVOICENO]]=AL305,I305+1,1)</f>
        <v>3</v>
      </c>
      <c r="J306" t="s">
        <v>96</v>
      </c>
      <c r="K306">
        <v>720</v>
      </c>
      <c r="M306" s="5"/>
      <c r="X306" t="s">
        <v>178</v>
      </c>
      <c r="Y306" s="82">
        <v>0</v>
      </c>
      <c r="Z306">
        <v>0</v>
      </c>
      <c r="AB306">
        <v>1</v>
      </c>
      <c r="AD306" s="4"/>
      <c r="AF306" s="79">
        <f>Table1[[#This Row],[UNITPRICE]]</f>
        <v>0</v>
      </c>
      <c r="AG306" s="5" t="s">
        <v>89</v>
      </c>
      <c r="AH306" s="5"/>
      <c r="AI306" s="5"/>
      <c r="AL306" s="80" t="s">
        <v>293</v>
      </c>
      <c r="AM306" s="78">
        <v>45566</v>
      </c>
      <c r="AS306">
        <v>1</v>
      </c>
      <c r="AT306">
        <v>0</v>
      </c>
      <c r="AU306">
        <v>0</v>
      </c>
      <c r="AV306" s="77">
        <f t="shared" si="5"/>
        <v>0</v>
      </c>
      <c r="AX306" s="74">
        <f>Table1[[#This Row],[QUANTITY]]*Table1[[#This Row],[UNITPRICE]]-Table1[[#This Row],[CASHDISCOUNT]]</f>
        <v>0</v>
      </c>
      <c r="AY306" s="72"/>
      <c r="AZ306" s="3"/>
      <c r="BA306" s="3"/>
      <c r="BE306" s="3"/>
      <c r="BF306" s="80" t="s">
        <v>300</v>
      </c>
      <c r="BG306" s="7">
        <v>45566</v>
      </c>
      <c r="BI306" s="5"/>
      <c r="BJ306" s="7"/>
      <c r="BK306" s="3">
        <v>1000</v>
      </c>
      <c r="BL306" s="3"/>
      <c r="BM306" s="5"/>
      <c r="BN306" s="4"/>
      <c r="BO306" s="4"/>
      <c r="BP306" s="4"/>
      <c r="BQ306" s="4"/>
      <c r="BR306" s="16" t="s">
        <v>88</v>
      </c>
      <c r="BU306" s="4" t="s">
        <v>76</v>
      </c>
    </row>
    <row r="307" spans="1:73" x14ac:dyDescent="0.25">
      <c r="A307" s="13">
        <v>11</v>
      </c>
      <c r="B307" s="14">
        <v>999948555</v>
      </c>
      <c r="C307" s="3"/>
      <c r="D307" s="3" t="s">
        <v>71</v>
      </c>
      <c r="E307" s="3" t="s">
        <v>72</v>
      </c>
      <c r="F307" s="15">
        <v>305</v>
      </c>
      <c r="G307" s="2">
        <f>IF(Table1[[#This Row],[INVOICENO]]=AL306,G306,G306+1)</f>
        <v>38</v>
      </c>
      <c r="H307" s="15" t="s">
        <v>72</v>
      </c>
      <c r="I307" s="15">
        <f>IF(Table1[[#This Row],[INVOICENO]]=AL306,I306+1,1)</f>
        <v>4</v>
      </c>
      <c r="J307" t="s">
        <v>110</v>
      </c>
      <c r="K307">
        <v>120</v>
      </c>
      <c r="M307" s="5"/>
      <c r="X307" t="s">
        <v>192</v>
      </c>
      <c r="Y307" s="82">
        <v>0</v>
      </c>
      <c r="Z307">
        <v>0</v>
      </c>
      <c r="AB307">
        <v>1</v>
      </c>
      <c r="AD307" s="4"/>
      <c r="AF307" s="79">
        <f>Table1[[#This Row],[UNITPRICE]]</f>
        <v>0</v>
      </c>
      <c r="AG307" s="5" t="s">
        <v>89</v>
      </c>
      <c r="AH307" s="5"/>
      <c r="AI307" s="5"/>
      <c r="AL307" s="80" t="s">
        <v>293</v>
      </c>
      <c r="AM307" s="78">
        <v>45566</v>
      </c>
      <c r="AS307">
        <v>1</v>
      </c>
      <c r="AT307">
        <v>0</v>
      </c>
      <c r="AU307">
        <v>0</v>
      </c>
      <c r="AV307" s="77">
        <f t="shared" si="5"/>
        <v>0</v>
      </c>
      <c r="AX307" s="74">
        <f>Table1[[#This Row],[QUANTITY]]*Table1[[#This Row],[UNITPRICE]]-Table1[[#This Row],[CASHDISCOUNT]]</f>
        <v>0</v>
      </c>
      <c r="AY307" s="72"/>
      <c r="AZ307" s="3"/>
      <c r="BA307" s="3"/>
      <c r="BE307" s="3"/>
      <c r="BF307" s="80" t="s">
        <v>300</v>
      </c>
      <c r="BG307" s="7">
        <v>45566</v>
      </c>
      <c r="BI307" s="5"/>
      <c r="BJ307" s="7"/>
      <c r="BK307" s="3">
        <v>1000</v>
      </c>
      <c r="BL307" s="3"/>
      <c r="BM307" s="5"/>
      <c r="BN307" s="4"/>
      <c r="BO307" s="4"/>
      <c r="BP307" s="4"/>
      <c r="BQ307" s="4"/>
      <c r="BR307" s="16" t="s">
        <v>88</v>
      </c>
      <c r="BU307" s="4" t="s">
        <v>76</v>
      </c>
    </row>
    <row r="308" spans="1:73" x14ac:dyDescent="0.25">
      <c r="A308" s="13">
        <v>11</v>
      </c>
      <c r="B308" s="14">
        <v>999948555</v>
      </c>
      <c r="C308" s="3"/>
      <c r="D308" s="3" t="s">
        <v>71</v>
      </c>
      <c r="E308" s="3" t="s">
        <v>72</v>
      </c>
      <c r="F308" s="15">
        <v>306</v>
      </c>
      <c r="G308" s="2">
        <f>IF(Table1[[#This Row],[INVOICENO]]=AL307,G307,G307+1)</f>
        <v>38</v>
      </c>
      <c r="H308" s="15" t="s">
        <v>72</v>
      </c>
      <c r="I308" s="15">
        <f>IF(Table1[[#This Row],[INVOICENO]]=AL307,I307+1,1)</f>
        <v>5</v>
      </c>
      <c r="J308" t="s">
        <v>99</v>
      </c>
      <c r="K308">
        <v>180</v>
      </c>
      <c r="M308" s="5"/>
      <c r="X308" t="s">
        <v>181</v>
      </c>
      <c r="Y308" s="82">
        <v>0</v>
      </c>
      <c r="Z308">
        <v>0</v>
      </c>
      <c r="AB308">
        <v>1</v>
      </c>
      <c r="AD308" s="4"/>
      <c r="AF308" s="79">
        <f>Table1[[#This Row],[UNITPRICE]]</f>
        <v>0</v>
      </c>
      <c r="AG308" s="5" t="s">
        <v>89</v>
      </c>
      <c r="AH308" s="5"/>
      <c r="AI308" s="5"/>
      <c r="AL308" s="80" t="s">
        <v>293</v>
      </c>
      <c r="AM308" s="78">
        <v>45566</v>
      </c>
      <c r="AS308">
        <v>1</v>
      </c>
      <c r="AT308">
        <v>0</v>
      </c>
      <c r="AU308">
        <v>0</v>
      </c>
      <c r="AV308" s="77">
        <f t="shared" si="5"/>
        <v>0</v>
      </c>
      <c r="AX308" s="74">
        <f>Table1[[#This Row],[QUANTITY]]*Table1[[#This Row],[UNITPRICE]]-Table1[[#This Row],[CASHDISCOUNT]]</f>
        <v>0</v>
      </c>
      <c r="AY308" s="72"/>
      <c r="AZ308" s="3"/>
      <c r="BA308" s="3"/>
      <c r="BE308" s="3"/>
      <c r="BF308" s="80" t="s">
        <v>300</v>
      </c>
      <c r="BG308" s="7">
        <v>45566</v>
      </c>
      <c r="BI308" s="5"/>
      <c r="BJ308" s="7"/>
      <c r="BK308" s="3">
        <v>1000</v>
      </c>
      <c r="BL308" s="3"/>
      <c r="BM308" s="5"/>
      <c r="BN308" s="4"/>
      <c r="BO308" s="4"/>
      <c r="BP308" s="4"/>
      <c r="BQ308" s="4"/>
      <c r="BR308" s="16" t="s">
        <v>88</v>
      </c>
      <c r="BU308" s="4" t="s">
        <v>76</v>
      </c>
    </row>
    <row r="309" spans="1:73" x14ac:dyDescent="0.25">
      <c r="A309" s="13">
        <v>11</v>
      </c>
      <c r="B309" s="14">
        <v>999948555</v>
      </c>
      <c r="C309" s="3"/>
      <c r="D309" s="3" t="s">
        <v>71</v>
      </c>
      <c r="E309" s="3" t="s">
        <v>72</v>
      </c>
      <c r="F309" s="15">
        <v>307</v>
      </c>
      <c r="G309" s="2">
        <f>IF(Table1[[#This Row],[INVOICENO]]=AL308,G308,G308+1)</f>
        <v>38</v>
      </c>
      <c r="H309" s="15" t="s">
        <v>72</v>
      </c>
      <c r="I309" s="15">
        <f>IF(Table1[[#This Row],[INVOICENO]]=AL308,I308+1,1)</f>
        <v>6</v>
      </c>
      <c r="J309" t="s">
        <v>168</v>
      </c>
      <c r="K309">
        <v>6</v>
      </c>
      <c r="M309" s="5"/>
      <c r="X309" t="s">
        <v>251</v>
      </c>
      <c r="Y309" s="82">
        <v>65000</v>
      </c>
      <c r="Z309">
        <v>0</v>
      </c>
      <c r="AD309" s="4"/>
      <c r="AF309" s="79">
        <f>Table1[[#This Row],[UNITPRICE]]</f>
        <v>65000</v>
      </c>
      <c r="AG309" s="5" t="s">
        <v>89</v>
      </c>
      <c r="AH309" s="5"/>
      <c r="AI309" s="5"/>
      <c r="AL309" s="80" t="s">
        <v>293</v>
      </c>
      <c r="AM309" s="78">
        <v>45566</v>
      </c>
      <c r="AS309">
        <v>1</v>
      </c>
      <c r="AT309">
        <v>0</v>
      </c>
      <c r="AU309">
        <v>0</v>
      </c>
      <c r="AV309" s="77">
        <f t="shared" si="5"/>
        <v>0</v>
      </c>
      <c r="AX309" s="74">
        <f>Table1[[#This Row],[QUANTITY]]*Table1[[#This Row],[UNITPRICE]]-Table1[[#This Row],[CASHDISCOUNT]]</f>
        <v>390000</v>
      </c>
      <c r="AY309" s="72"/>
      <c r="AZ309" s="3"/>
      <c r="BA309" s="3"/>
      <c r="BE309" s="3"/>
      <c r="BF309" s="80" t="s">
        <v>345</v>
      </c>
      <c r="BG309" s="7">
        <v>45566</v>
      </c>
      <c r="BI309" s="5"/>
      <c r="BJ309" s="7"/>
      <c r="BK309" s="3">
        <v>1000</v>
      </c>
      <c r="BL309" s="3"/>
      <c r="BM309" s="5"/>
      <c r="BN309" s="4"/>
      <c r="BO309" s="4"/>
      <c r="BP309" s="4"/>
      <c r="BQ309" s="4"/>
      <c r="BR309" s="16" t="s">
        <v>88</v>
      </c>
      <c r="BU309" s="4" t="s">
        <v>76</v>
      </c>
    </row>
    <row r="310" spans="1:73" x14ac:dyDescent="0.25">
      <c r="A310" s="13">
        <v>11</v>
      </c>
      <c r="B310" s="14">
        <v>999948555</v>
      </c>
      <c r="C310" s="3"/>
      <c r="D310" s="3" t="s">
        <v>71</v>
      </c>
      <c r="E310" s="3" t="s">
        <v>72</v>
      </c>
      <c r="F310" s="15">
        <v>308</v>
      </c>
      <c r="G310" s="2">
        <f>IF(Table1[[#This Row],[INVOICENO]]=AL309,G309,G309+1)</f>
        <v>38</v>
      </c>
      <c r="H310" s="15" t="s">
        <v>72</v>
      </c>
      <c r="I310" s="15">
        <f>IF(Table1[[#This Row],[INVOICENO]]=AL309,I309+1,1)</f>
        <v>7</v>
      </c>
      <c r="J310" t="s">
        <v>123</v>
      </c>
      <c r="K310">
        <v>6</v>
      </c>
      <c r="M310" s="5"/>
      <c r="X310" t="s">
        <v>205</v>
      </c>
      <c r="Y310" s="82">
        <v>14000</v>
      </c>
      <c r="Z310">
        <v>0</v>
      </c>
      <c r="AD310" s="4"/>
      <c r="AF310" s="79">
        <f>Table1[[#This Row],[UNITPRICE]]</f>
        <v>14000</v>
      </c>
      <c r="AG310" s="5" t="s">
        <v>89</v>
      </c>
      <c r="AH310" s="5"/>
      <c r="AI310" s="5"/>
      <c r="AL310" s="80" t="s">
        <v>293</v>
      </c>
      <c r="AM310" s="78">
        <v>45566</v>
      </c>
      <c r="AS310">
        <v>1</v>
      </c>
      <c r="AT310">
        <v>0</v>
      </c>
      <c r="AU310">
        <v>0</v>
      </c>
      <c r="AV310" s="77">
        <f t="shared" si="5"/>
        <v>0</v>
      </c>
      <c r="AX310" s="74">
        <f>Table1[[#This Row],[QUANTITY]]*Table1[[#This Row],[UNITPRICE]]-Table1[[#This Row],[CASHDISCOUNT]]</f>
        <v>84000</v>
      </c>
      <c r="AY310" s="72"/>
      <c r="AZ310" s="3"/>
      <c r="BA310" s="3"/>
      <c r="BE310" s="3"/>
      <c r="BF310" s="80" t="s">
        <v>314</v>
      </c>
      <c r="BG310" s="7">
        <v>45566</v>
      </c>
      <c r="BI310" s="5"/>
      <c r="BJ310" s="7"/>
      <c r="BK310" s="3">
        <v>1000</v>
      </c>
      <c r="BL310" s="3"/>
      <c r="BM310" s="5"/>
      <c r="BN310" s="4"/>
      <c r="BO310" s="4"/>
      <c r="BP310" s="4"/>
      <c r="BQ310" s="4"/>
      <c r="BR310" s="16" t="s">
        <v>88</v>
      </c>
      <c r="BU310" s="4" t="s">
        <v>76</v>
      </c>
    </row>
    <row r="311" spans="1:73" x14ac:dyDescent="0.25">
      <c r="A311" s="13">
        <v>11</v>
      </c>
      <c r="B311" s="14">
        <v>999948555</v>
      </c>
      <c r="C311" s="3"/>
      <c r="D311" s="3" t="s">
        <v>71</v>
      </c>
      <c r="E311" s="3" t="s">
        <v>72</v>
      </c>
      <c r="F311" s="15">
        <v>309</v>
      </c>
      <c r="G311" s="2">
        <f>IF(Table1[[#This Row],[INVOICENO]]=AL310,G310,G310+1)</f>
        <v>38</v>
      </c>
      <c r="H311" s="15" t="s">
        <v>72</v>
      </c>
      <c r="I311" s="15">
        <f>IF(Table1[[#This Row],[INVOICENO]]=AL310,I310+1,1)</f>
        <v>8</v>
      </c>
      <c r="J311" t="s">
        <v>94</v>
      </c>
      <c r="K311">
        <v>120</v>
      </c>
      <c r="M311" s="5"/>
      <c r="X311" t="s">
        <v>176</v>
      </c>
      <c r="Y311" s="82">
        <v>0</v>
      </c>
      <c r="Z311">
        <v>0</v>
      </c>
      <c r="AB311">
        <v>7</v>
      </c>
      <c r="AD311" s="4"/>
      <c r="AF311" s="79">
        <f>Table1[[#This Row],[UNITPRICE]]</f>
        <v>0</v>
      </c>
      <c r="AG311" s="5" t="s">
        <v>89</v>
      </c>
      <c r="AH311" s="5"/>
      <c r="AI311" s="5"/>
      <c r="AL311" s="80" t="s">
        <v>293</v>
      </c>
      <c r="AM311" s="78">
        <v>45566</v>
      </c>
      <c r="AS311">
        <v>1</v>
      </c>
      <c r="AT311">
        <v>0</v>
      </c>
      <c r="AU311">
        <v>0</v>
      </c>
      <c r="AV311" s="77">
        <f t="shared" si="5"/>
        <v>0</v>
      </c>
      <c r="AX311" s="74">
        <f>Table1[[#This Row],[QUANTITY]]*Table1[[#This Row],[UNITPRICE]]-Table1[[#This Row],[CASHDISCOUNT]]</f>
        <v>0</v>
      </c>
      <c r="AY311" s="72"/>
      <c r="AZ311" s="3"/>
      <c r="BA311" s="3"/>
      <c r="BE311" s="3"/>
      <c r="BF311" s="80" t="s">
        <v>300</v>
      </c>
      <c r="BG311" s="7">
        <v>45566</v>
      </c>
      <c r="BI311" s="5"/>
      <c r="BJ311" s="7"/>
      <c r="BK311" s="3">
        <v>1000</v>
      </c>
      <c r="BL311" s="3"/>
      <c r="BM311" s="5"/>
      <c r="BN311" s="4"/>
      <c r="BO311" s="4"/>
      <c r="BP311" s="4"/>
      <c r="BQ311" s="4"/>
      <c r="BR311" s="16" t="s">
        <v>88</v>
      </c>
      <c r="BU311" s="4" t="s">
        <v>76</v>
      </c>
    </row>
    <row r="312" spans="1:73" x14ac:dyDescent="0.25">
      <c r="A312" s="13">
        <v>11</v>
      </c>
      <c r="B312" s="14">
        <v>999948555</v>
      </c>
      <c r="C312" s="3"/>
      <c r="D312" s="3" t="s">
        <v>71</v>
      </c>
      <c r="E312" s="3" t="s">
        <v>72</v>
      </c>
      <c r="F312" s="15">
        <v>310</v>
      </c>
      <c r="G312" s="2">
        <f>IF(Table1[[#This Row],[INVOICENO]]=AL311,G311,G311+1)</f>
        <v>38</v>
      </c>
      <c r="H312" s="15" t="s">
        <v>72</v>
      </c>
      <c r="I312" s="15">
        <f>IF(Table1[[#This Row],[INVOICENO]]=AL311,I311+1,1)</f>
        <v>9</v>
      </c>
      <c r="J312" t="s">
        <v>96</v>
      </c>
      <c r="K312">
        <v>720</v>
      </c>
      <c r="M312" s="5"/>
      <c r="X312" t="s">
        <v>206</v>
      </c>
      <c r="Y312" s="82">
        <v>0</v>
      </c>
      <c r="Z312">
        <v>0</v>
      </c>
      <c r="AB312">
        <v>7</v>
      </c>
      <c r="AD312" s="4"/>
      <c r="AF312" s="79">
        <f>Table1[[#This Row],[UNITPRICE]]</f>
        <v>0</v>
      </c>
      <c r="AG312" s="5" t="s">
        <v>89</v>
      </c>
      <c r="AH312" s="5"/>
      <c r="AI312" s="5"/>
      <c r="AL312" s="80" t="s">
        <v>293</v>
      </c>
      <c r="AM312" s="78">
        <v>45566</v>
      </c>
      <c r="AS312">
        <v>1</v>
      </c>
      <c r="AT312">
        <v>0</v>
      </c>
      <c r="AU312">
        <v>0</v>
      </c>
      <c r="AV312" s="77">
        <f t="shared" si="5"/>
        <v>0</v>
      </c>
      <c r="AX312" s="74">
        <f>Table1[[#This Row],[QUANTITY]]*Table1[[#This Row],[UNITPRICE]]-Table1[[#This Row],[CASHDISCOUNT]]</f>
        <v>0</v>
      </c>
      <c r="AY312" s="72"/>
      <c r="AZ312" s="3"/>
      <c r="BA312" s="3"/>
      <c r="BE312" s="3"/>
      <c r="BF312" s="80" t="s">
        <v>300</v>
      </c>
      <c r="BG312" s="7">
        <v>45566</v>
      </c>
      <c r="BI312" s="5"/>
      <c r="BJ312" s="7"/>
      <c r="BK312" s="3">
        <v>1000</v>
      </c>
      <c r="BL312" s="3"/>
      <c r="BM312" s="5"/>
      <c r="BN312" s="4"/>
      <c r="BO312" s="4"/>
      <c r="BP312" s="4"/>
      <c r="BQ312" s="4"/>
      <c r="BR312" s="16" t="s">
        <v>88</v>
      </c>
      <c r="BU312" s="4" t="s">
        <v>76</v>
      </c>
    </row>
    <row r="313" spans="1:73" x14ac:dyDescent="0.25">
      <c r="A313" s="13">
        <v>11</v>
      </c>
      <c r="B313" s="14">
        <v>999948555</v>
      </c>
      <c r="C313" s="3"/>
      <c r="D313" s="3" t="s">
        <v>71</v>
      </c>
      <c r="E313" s="3" t="s">
        <v>72</v>
      </c>
      <c r="F313" s="15">
        <v>311</v>
      </c>
      <c r="G313" s="2">
        <f>IF(Table1[[#This Row],[INVOICENO]]=AL312,G312,G312+1)</f>
        <v>39</v>
      </c>
      <c r="H313" s="15" t="s">
        <v>72</v>
      </c>
      <c r="I313" s="15">
        <f>IF(Table1[[#This Row],[INVOICENO]]=AL312,I312+1,1)</f>
        <v>1</v>
      </c>
      <c r="J313" t="s">
        <v>168</v>
      </c>
      <c r="K313">
        <v>2</v>
      </c>
      <c r="M313" s="5"/>
      <c r="X313" t="s">
        <v>251</v>
      </c>
      <c r="Y313" s="82">
        <v>65000</v>
      </c>
      <c r="Z313">
        <v>0</v>
      </c>
      <c r="AD313" s="4"/>
      <c r="AF313" s="79">
        <f>Table1[[#This Row],[UNITPRICE]]</f>
        <v>65000</v>
      </c>
      <c r="AG313" s="5" t="s">
        <v>89</v>
      </c>
      <c r="AH313" s="5"/>
      <c r="AI313" s="5"/>
      <c r="AL313" s="80" t="s">
        <v>294</v>
      </c>
      <c r="AM313" s="78">
        <v>45566</v>
      </c>
      <c r="AS313">
        <v>1</v>
      </c>
      <c r="AT313">
        <v>0</v>
      </c>
      <c r="AU313">
        <v>0</v>
      </c>
      <c r="AV313" s="77">
        <f t="shared" si="5"/>
        <v>0</v>
      </c>
      <c r="AX313" s="74">
        <f>Table1[[#This Row],[QUANTITY]]*Table1[[#This Row],[UNITPRICE]]-Table1[[#This Row],[CASHDISCOUNT]]</f>
        <v>130000</v>
      </c>
      <c r="AY313" s="72"/>
      <c r="AZ313" s="3"/>
      <c r="BA313" s="3"/>
      <c r="BE313" s="3"/>
      <c r="BF313" s="80" t="s">
        <v>345</v>
      </c>
      <c r="BG313" s="7">
        <v>45566</v>
      </c>
      <c r="BI313" s="5"/>
      <c r="BJ313" s="7"/>
      <c r="BK313" s="3">
        <v>1000</v>
      </c>
      <c r="BL313" s="3"/>
      <c r="BM313" s="5"/>
      <c r="BN313" s="4"/>
      <c r="BO313" s="4"/>
      <c r="BP313" s="4"/>
      <c r="BQ313" s="4"/>
      <c r="BR313" s="16" t="s">
        <v>88</v>
      </c>
      <c r="BU313" s="4" t="s">
        <v>76</v>
      </c>
    </row>
    <row r="314" spans="1:73" x14ac:dyDescent="0.25">
      <c r="A314" s="13">
        <v>11</v>
      </c>
      <c r="B314" s="14">
        <v>999948555</v>
      </c>
      <c r="C314" s="3"/>
      <c r="D314" s="3" t="s">
        <v>71</v>
      </c>
      <c r="E314" s="3" t="s">
        <v>72</v>
      </c>
      <c r="F314" s="15">
        <v>312</v>
      </c>
      <c r="G314" s="2">
        <f>IF(Table1[[#This Row],[INVOICENO]]=AL313,G313,G313+1)</f>
        <v>40</v>
      </c>
      <c r="H314" s="15" t="s">
        <v>72</v>
      </c>
      <c r="I314" s="15">
        <f>IF(Table1[[#This Row],[INVOICENO]]=AL313,I313+1,1)</f>
        <v>1</v>
      </c>
      <c r="J314" t="s">
        <v>169</v>
      </c>
      <c r="K314">
        <v>6</v>
      </c>
      <c r="M314" s="5"/>
      <c r="X314" t="s">
        <v>252</v>
      </c>
      <c r="Y314" s="82">
        <v>18000</v>
      </c>
      <c r="Z314">
        <v>0</v>
      </c>
      <c r="AD314" s="4"/>
      <c r="AF314" s="79">
        <f>Table1[[#This Row],[UNITPRICE]]</f>
        <v>18000</v>
      </c>
      <c r="AG314" s="5" t="s">
        <v>89</v>
      </c>
      <c r="AH314" s="5"/>
      <c r="AI314" s="5"/>
      <c r="AL314" s="80" t="s">
        <v>295</v>
      </c>
      <c r="AM314" s="78">
        <v>45566</v>
      </c>
      <c r="AS314">
        <v>1</v>
      </c>
      <c r="AT314">
        <v>0</v>
      </c>
      <c r="AU314">
        <v>0</v>
      </c>
      <c r="AV314" s="77">
        <f t="shared" si="5"/>
        <v>0</v>
      </c>
      <c r="AX314" s="74">
        <f>Table1[[#This Row],[QUANTITY]]*Table1[[#This Row],[UNITPRICE]]-Table1[[#This Row],[CASHDISCOUNT]]</f>
        <v>108000</v>
      </c>
      <c r="AY314" s="72"/>
      <c r="AZ314" s="3"/>
      <c r="BA314" s="3"/>
      <c r="BE314" s="3"/>
      <c r="BF314" s="80" t="s">
        <v>346</v>
      </c>
      <c r="BG314" s="7">
        <v>45566</v>
      </c>
      <c r="BI314" s="5"/>
      <c r="BJ314" s="7"/>
      <c r="BK314" s="3">
        <v>1000</v>
      </c>
      <c r="BL314" s="3"/>
      <c r="BM314" s="5"/>
      <c r="BN314" s="4"/>
      <c r="BO314" s="4"/>
      <c r="BP314" s="4"/>
      <c r="BQ314" s="4"/>
      <c r="BR314" s="16" t="s">
        <v>88</v>
      </c>
      <c r="BU314" s="4" t="s">
        <v>76</v>
      </c>
    </row>
    <row r="315" spans="1:73" x14ac:dyDescent="0.25">
      <c r="A315" s="13">
        <v>11</v>
      </c>
      <c r="B315" s="14">
        <v>999948555</v>
      </c>
      <c r="C315" s="3"/>
      <c r="D315" s="3" t="s">
        <v>71</v>
      </c>
      <c r="E315" s="3" t="s">
        <v>72</v>
      </c>
      <c r="F315" s="15">
        <v>313</v>
      </c>
      <c r="G315" s="2">
        <f>IF(Table1[[#This Row],[INVOICENO]]=AL314,G314,G314+1)</f>
        <v>40</v>
      </c>
      <c r="H315" s="15" t="s">
        <v>72</v>
      </c>
      <c r="I315" s="15">
        <f>IF(Table1[[#This Row],[INVOICENO]]=AL314,I314+1,1)</f>
        <v>2</v>
      </c>
      <c r="J315" t="s">
        <v>94</v>
      </c>
      <c r="K315">
        <v>60</v>
      </c>
      <c r="M315" s="5"/>
      <c r="X315" t="s">
        <v>176</v>
      </c>
      <c r="Y315" s="82">
        <v>0</v>
      </c>
      <c r="Z315">
        <v>0</v>
      </c>
      <c r="AB315">
        <v>1</v>
      </c>
      <c r="AD315" s="4"/>
      <c r="AF315" s="79">
        <f>Table1[[#This Row],[UNITPRICE]]</f>
        <v>0</v>
      </c>
      <c r="AG315" s="5" t="s">
        <v>89</v>
      </c>
      <c r="AH315" s="5"/>
      <c r="AI315" s="5"/>
      <c r="AL315" s="80" t="s">
        <v>295</v>
      </c>
      <c r="AM315" s="78">
        <v>45566</v>
      </c>
      <c r="AS315">
        <v>1</v>
      </c>
      <c r="AT315">
        <v>0</v>
      </c>
      <c r="AU315">
        <v>0</v>
      </c>
      <c r="AV315" s="77">
        <f t="shared" si="5"/>
        <v>0</v>
      </c>
      <c r="AX315" s="74">
        <f>Table1[[#This Row],[QUANTITY]]*Table1[[#This Row],[UNITPRICE]]-Table1[[#This Row],[CASHDISCOUNT]]</f>
        <v>0</v>
      </c>
      <c r="AY315" s="72"/>
      <c r="AZ315" s="3"/>
      <c r="BA315" s="3"/>
      <c r="BE315" s="3"/>
      <c r="BF315" s="80" t="s">
        <v>300</v>
      </c>
      <c r="BG315" s="7">
        <v>45566</v>
      </c>
      <c r="BI315" s="5"/>
      <c r="BJ315" s="7"/>
      <c r="BK315" s="3">
        <v>1000</v>
      </c>
      <c r="BL315" s="3"/>
      <c r="BM315" s="5"/>
      <c r="BN315" s="4"/>
      <c r="BO315" s="4"/>
      <c r="BP315" s="4"/>
      <c r="BQ315" s="4"/>
      <c r="BR315" s="16" t="s">
        <v>88</v>
      </c>
      <c r="BU315" s="4" t="s">
        <v>76</v>
      </c>
    </row>
    <row r="316" spans="1:73" x14ac:dyDescent="0.25">
      <c r="A316" s="13">
        <v>11</v>
      </c>
      <c r="B316" s="14">
        <v>999948555</v>
      </c>
      <c r="C316" s="3"/>
      <c r="D316" s="3" t="s">
        <v>71</v>
      </c>
      <c r="E316" s="3" t="s">
        <v>72</v>
      </c>
      <c r="F316" s="15">
        <v>314</v>
      </c>
      <c r="G316" s="2">
        <f>IF(Table1[[#This Row],[INVOICENO]]=AL315,G315,G315+1)</f>
        <v>40</v>
      </c>
      <c r="H316" s="15" t="s">
        <v>72</v>
      </c>
      <c r="I316" s="15">
        <f>IF(Table1[[#This Row],[INVOICENO]]=AL315,I315+1,1)</f>
        <v>3</v>
      </c>
      <c r="J316" t="s">
        <v>95</v>
      </c>
      <c r="K316">
        <v>900</v>
      </c>
      <c r="M316" s="5"/>
      <c r="X316" t="s">
        <v>177</v>
      </c>
      <c r="Y316" s="82">
        <v>0</v>
      </c>
      <c r="Z316">
        <v>0</v>
      </c>
      <c r="AB316">
        <v>1</v>
      </c>
      <c r="AD316" s="4"/>
      <c r="AF316" s="79">
        <f>Table1[[#This Row],[UNITPRICE]]</f>
        <v>0</v>
      </c>
      <c r="AG316" s="5" t="s">
        <v>89</v>
      </c>
      <c r="AH316" s="5"/>
      <c r="AI316" s="5"/>
      <c r="AL316" s="80" t="s">
        <v>295</v>
      </c>
      <c r="AM316" s="78">
        <v>45566</v>
      </c>
      <c r="AS316">
        <v>1</v>
      </c>
      <c r="AT316">
        <v>0</v>
      </c>
      <c r="AU316">
        <v>0</v>
      </c>
      <c r="AV316" s="77">
        <f t="shared" si="5"/>
        <v>0</v>
      </c>
      <c r="AX316" s="74">
        <f>Table1[[#This Row],[QUANTITY]]*Table1[[#This Row],[UNITPRICE]]-Table1[[#This Row],[CASHDISCOUNT]]</f>
        <v>0</v>
      </c>
      <c r="AY316" s="72"/>
      <c r="AZ316" s="3"/>
      <c r="BA316" s="3"/>
      <c r="BE316" s="3"/>
      <c r="BF316" s="80" t="s">
        <v>300</v>
      </c>
      <c r="BG316" s="7">
        <v>45566</v>
      </c>
      <c r="BI316" s="5"/>
      <c r="BJ316" s="7"/>
      <c r="BK316" s="3">
        <v>1000</v>
      </c>
      <c r="BL316" s="3"/>
      <c r="BM316" s="5"/>
      <c r="BN316" s="4"/>
      <c r="BO316" s="4"/>
      <c r="BP316" s="4"/>
      <c r="BQ316" s="4"/>
      <c r="BR316" s="16" t="s">
        <v>88</v>
      </c>
      <c r="BU316" s="4" t="s">
        <v>76</v>
      </c>
    </row>
    <row r="317" spans="1:73" x14ac:dyDescent="0.25">
      <c r="A317" s="13">
        <v>11</v>
      </c>
      <c r="B317" s="14">
        <v>999948555</v>
      </c>
      <c r="C317" s="3"/>
      <c r="D317" s="3" t="s">
        <v>71</v>
      </c>
      <c r="E317" s="3" t="s">
        <v>72</v>
      </c>
      <c r="F317" s="15">
        <v>315</v>
      </c>
      <c r="G317" s="2">
        <f>IF(Table1[[#This Row],[INVOICENO]]=AL316,G316,G316+1)</f>
        <v>40</v>
      </c>
      <c r="H317" s="15" t="s">
        <v>72</v>
      </c>
      <c r="I317" s="15">
        <f>IF(Table1[[#This Row],[INVOICENO]]=AL316,I316+1,1)</f>
        <v>4</v>
      </c>
      <c r="J317" t="s">
        <v>96</v>
      </c>
      <c r="K317">
        <v>720</v>
      </c>
      <c r="M317" s="5"/>
      <c r="X317" t="s">
        <v>178</v>
      </c>
      <c r="Y317" s="82">
        <v>0</v>
      </c>
      <c r="Z317">
        <v>0</v>
      </c>
      <c r="AB317">
        <v>1</v>
      </c>
      <c r="AD317" s="4"/>
      <c r="AF317" s="79">
        <f>Table1[[#This Row],[UNITPRICE]]</f>
        <v>0</v>
      </c>
      <c r="AG317" s="5" t="s">
        <v>89</v>
      </c>
      <c r="AH317" s="5"/>
      <c r="AI317" s="5"/>
      <c r="AL317" s="80" t="s">
        <v>295</v>
      </c>
      <c r="AM317" s="78">
        <v>45566</v>
      </c>
      <c r="AS317">
        <v>1</v>
      </c>
      <c r="AT317">
        <v>0</v>
      </c>
      <c r="AU317">
        <v>0</v>
      </c>
      <c r="AV317" s="77">
        <f t="shared" si="5"/>
        <v>0</v>
      </c>
      <c r="AX317" s="74">
        <f>Table1[[#This Row],[QUANTITY]]*Table1[[#This Row],[UNITPRICE]]-Table1[[#This Row],[CASHDISCOUNT]]</f>
        <v>0</v>
      </c>
      <c r="AY317" s="72"/>
      <c r="AZ317" s="3"/>
      <c r="BA317" s="3"/>
      <c r="BE317" s="3"/>
      <c r="BF317" s="80" t="s">
        <v>300</v>
      </c>
      <c r="BG317" s="7">
        <v>45566</v>
      </c>
      <c r="BI317" s="5"/>
      <c r="BJ317" s="7"/>
      <c r="BK317" s="3">
        <v>1000</v>
      </c>
      <c r="BL317" s="3"/>
      <c r="BM317" s="5"/>
      <c r="BN317" s="4"/>
      <c r="BO317" s="4"/>
      <c r="BP317" s="4"/>
      <c r="BQ317" s="4"/>
      <c r="BR317" s="16" t="s">
        <v>88</v>
      </c>
      <c r="BU317" s="4" t="s">
        <v>76</v>
      </c>
    </row>
    <row r="318" spans="1:73" x14ac:dyDescent="0.25">
      <c r="A318" s="13">
        <v>11</v>
      </c>
      <c r="B318" s="14">
        <v>999948555</v>
      </c>
      <c r="C318" s="3"/>
      <c r="D318" s="3" t="s">
        <v>71</v>
      </c>
      <c r="E318" s="3" t="s">
        <v>72</v>
      </c>
      <c r="F318" s="15">
        <v>316</v>
      </c>
      <c r="G318" s="2">
        <f>IF(Table1[[#This Row],[INVOICENO]]=AL317,G317,G317+1)</f>
        <v>40</v>
      </c>
      <c r="H318" s="15" t="s">
        <v>72</v>
      </c>
      <c r="I318" s="15">
        <f>IF(Table1[[#This Row],[INVOICENO]]=AL317,I317+1,1)</f>
        <v>5</v>
      </c>
      <c r="J318" t="s">
        <v>170</v>
      </c>
      <c r="K318">
        <v>90</v>
      </c>
      <c r="M318" s="5"/>
      <c r="X318" t="s">
        <v>253</v>
      </c>
      <c r="Y318" s="82">
        <v>0</v>
      </c>
      <c r="Z318">
        <v>0</v>
      </c>
      <c r="AB318">
        <v>1</v>
      </c>
      <c r="AD318" s="4"/>
      <c r="AF318" s="79">
        <f>Table1[[#This Row],[UNITPRICE]]</f>
        <v>0</v>
      </c>
      <c r="AG318" s="5" t="s">
        <v>89</v>
      </c>
      <c r="AH318" s="5"/>
      <c r="AI318" s="5"/>
      <c r="AL318" s="80" t="s">
        <v>295</v>
      </c>
      <c r="AM318" s="78">
        <v>45566</v>
      </c>
      <c r="AS318">
        <v>1</v>
      </c>
      <c r="AT318">
        <v>0</v>
      </c>
      <c r="AU318">
        <v>0</v>
      </c>
      <c r="AV318" s="77">
        <f t="shared" si="5"/>
        <v>0</v>
      </c>
      <c r="AX318" s="74">
        <f>Table1[[#This Row],[QUANTITY]]*Table1[[#This Row],[UNITPRICE]]-Table1[[#This Row],[CASHDISCOUNT]]</f>
        <v>0</v>
      </c>
      <c r="AY318" s="72"/>
      <c r="AZ318" s="3"/>
      <c r="BA318" s="3"/>
      <c r="BE318" s="3"/>
      <c r="BF318" s="80" t="s">
        <v>300</v>
      </c>
      <c r="BG318" s="7">
        <v>45566</v>
      </c>
      <c r="BI318" s="5"/>
      <c r="BJ318" s="7"/>
      <c r="BK318" s="3">
        <v>1000</v>
      </c>
      <c r="BL318" s="3"/>
      <c r="BM318" s="5"/>
      <c r="BN318" s="4"/>
      <c r="BO318" s="4"/>
      <c r="BP318" s="4"/>
      <c r="BQ318" s="4"/>
      <c r="BR318" s="16" t="s">
        <v>88</v>
      </c>
      <c r="BU318" s="4" t="s">
        <v>76</v>
      </c>
    </row>
    <row r="319" spans="1:73" x14ac:dyDescent="0.25">
      <c r="A319" s="13">
        <v>11</v>
      </c>
      <c r="B319" s="14">
        <v>999948555</v>
      </c>
      <c r="C319" s="3"/>
      <c r="D319" s="3" t="s">
        <v>71</v>
      </c>
      <c r="E319" s="3" t="s">
        <v>72</v>
      </c>
      <c r="F319" s="15">
        <v>317</v>
      </c>
      <c r="G319" s="2">
        <f>IF(Table1[[#This Row],[INVOICENO]]=AL318,G318,G318+1)</f>
        <v>40</v>
      </c>
      <c r="H319" s="15" t="s">
        <v>72</v>
      </c>
      <c r="I319" s="15">
        <f>IF(Table1[[#This Row],[INVOICENO]]=AL318,I318+1,1)</f>
        <v>6</v>
      </c>
      <c r="J319" t="s">
        <v>121</v>
      </c>
      <c r="K319">
        <v>120</v>
      </c>
      <c r="M319" s="5"/>
      <c r="X319" t="s">
        <v>203</v>
      </c>
      <c r="Y319" s="82">
        <v>0</v>
      </c>
      <c r="Z319">
        <v>0</v>
      </c>
      <c r="AB319">
        <v>1</v>
      </c>
      <c r="AD319" s="4"/>
      <c r="AF319" s="79">
        <f>Table1[[#This Row],[UNITPRICE]]</f>
        <v>0</v>
      </c>
      <c r="AG319" s="5" t="s">
        <v>89</v>
      </c>
      <c r="AH319" s="5"/>
      <c r="AI319" s="5"/>
      <c r="AL319" s="80" t="s">
        <v>295</v>
      </c>
      <c r="AM319" s="78">
        <v>45566</v>
      </c>
      <c r="AS319">
        <v>1</v>
      </c>
      <c r="AT319">
        <v>0</v>
      </c>
      <c r="AU319">
        <v>0</v>
      </c>
      <c r="AV319" s="77">
        <f t="shared" si="5"/>
        <v>0</v>
      </c>
      <c r="AX319" s="74">
        <f>Table1[[#This Row],[QUANTITY]]*Table1[[#This Row],[UNITPRICE]]-Table1[[#This Row],[CASHDISCOUNT]]</f>
        <v>0</v>
      </c>
      <c r="AY319" s="72"/>
      <c r="AZ319" s="3"/>
      <c r="BA319" s="3"/>
      <c r="BE319" s="3"/>
      <c r="BF319" s="80" t="s">
        <v>300</v>
      </c>
      <c r="BG319" s="7">
        <v>45566</v>
      </c>
      <c r="BI319" s="5"/>
      <c r="BJ319" s="7"/>
      <c r="BK319" s="3">
        <v>1000</v>
      </c>
      <c r="BL319" s="3"/>
      <c r="BM319" s="5"/>
      <c r="BN319" s="4"/>
      <c r="BO319" s="4"/>
      <c r="BP319" s="4"/>
      <c r="BQ319" s="4"/>
      <c r="BR319" s="16" t="s">
        <v>88</v>
      </c>
      <c r="BU319" s="4" t="s">
        <v>76</v>
      </c>
    </row>
    <row r="320" spans="1:73" x14ac:dyDescent="0.25">
      <c r="A320" s="13">
        <v>11</v>
      </c>
      <c r="B320" s="14">
        <v>999948555</v>
      </c>
      <c r="C320" s="3"/>
      <c r="D320" s="3" t="s">
        <v>71</v>
      </c>
      <c r="E320" s="3" t="s">
        <v>72</v>
      </c>
      <c r="F320" s="15">
        <v>318</v>
      </c>
      <c r="G320" s="2">
        <f>IF(Table1[[#This Row],[INVOICENO]]=AL319,G319,G319+1)</f>
        <v>41</v>
      </c>
      <c r="H320" s="15" t="s">
        <v>72</v>
      </c>
      <c r="I320" s="15">
        <f>IF(Table1[[#This Row],[INVOICENO]]=AL319,I319+1,1)</f>
        <v>1</v>
      </c>
      <c r="J320" t="s">
        <v>172</v>
      </c>
      <c r="K320">
        <v>8</v>
      </c>
      <c r="M320" s="5"/>
      <c r="X320" t="s">
        <v>255</v>
      </c>
      <c r="Y320" s="82">
        <v>26000</v>
      </c>
      <c r="Z320">
        <v>0</v>
      </c>
      <c r="AD320" s="4"/>
      <c r="AF320" s="79">
        <f>Table1[[#This Row],[UNITPRICE]]</f>
        <v>26000</v>
      </c>
      <c r="AG320" s="5" t="s">
        <v>89</v>
      </c>
      <c r="AH320" s="5"/>
      <c r="AI320" s="5"/>
      <c r="AL320" s="80" t="s">
        <v>296</v>
      </c>
      <c r="AM320" s="78">
        <v>45566</v>
      </c>
      <c r="AS320">
        <v>1</v>
      </c>
      <c r="AT320">
        <v>0</v>
      </c>
      <c r="AU320">
        <v>0</v>
      </c>
      <c r="AV320" s="77">
        <f t="shared" si="5"/>
        <v>0</v>
      </c>
      <c r="AX320" s="74">
        <f>Table1[[#This Row],[QUANTITY]]*Table1[[#This Row],[UNITPRICE]]-Table1[[#This Row],[CASHDISCOUNT]]</f>
        <v>208000</v>
      </c>
      <c r="AY320" s="72"/>
      <c r="AZ320" s="3"/>
      <c r="BA320" s="3"/>
      <c r="BE320" s="3"/>
      <c r="BF320" s="80" t="s">
        <v>348</v>
      </c>
      <c r="BG320" s="7">
        <v>45566</v>
      </c>
      <c r="BI320" s="5"/>
      <c r="BJ320" s="7"/>
      <c r="BK320" s="3">
        <v>1000</v>
      </c>
      <c r="BL320" s="3"/>
      <c r="BM320" s="5"/>
      <c r="BN320" s="4"/>
      <c r="BO320" s="4"/>
      <c r="BP320" s="4"/>
      <c r="BQ320" s="4"/>
      <c r="BR320" s="16" t="s">
        <v>88</v>
      </c>
      <c r="BU320" s="4" t="s">
        <v>76</v>
      </c>
    </row>
    <row r="321" spans="1:73" x14ac:dyDescent="0.25">
      <c r="A321" s="13">
        <v>11</v>
      </c>
      <c r="B321" s="14">
        <v>999948555</v>
      </c>
      <c r="C321" s="3"/>
      <c r="D321" s="3" t="s">
        <v>71</v>
      </c>
      <c r="E321" s="3" t="s">
        <v>72</v>
      </c>
      <c r="F321" s="15">
        <v>319</v>
      </c>
      <c r="G321" s="2">
        <f>IF(Table1[[#This Row],[INVOICENO]]=AL320,G320,G320+1)</f>
        <v>41</v>
      </c>
      <c r="H321" s="15" t="s">
        <v>72</v>
      </c>
      <c r="I321" s="15">
        <f>IF(Table1[[#This Row],[INVOICENO]]=AL320,I320+1,1)</f>
        <v>2</v>
      </c>
      <c r="J321" t="s">
        <v>95</v>
      </c>
      <c r="K321">
        <v>1200</v>
      </c>
      <c r="M321" s="5"/>
      <c r="X321" t="s">
        <v>177</v>
      </c>
      <c r="Y321" s="82">
        <v>0</v>
      </c>
      <c r="Z321">
        <v>0</v>
      </c>
      <c r="AB321">
        <v>1</v>
      </c>
      <c r="AD321" s="4"/>
      <c r="AF321" s="79">
        <f>Table1[[#This Row],[UNITPRICE]]</f>
        <v>0</v>
      </c>
      <c r="AG321" s="5" t="s">
        <v>89</v>
      </c>
      <c r="AH321" s="5"/>
      <c r="AI321" s="5"/>
      <c r="AL321" s="80" t="s">
        <v>296</v>
      </c>
      <c r="AM321" s="78">
        <v>45566</v>
      </c>
      <c r="AS321">
        <v>1</v>
      </c>
      <c r="AT321">
        <v>0</v>
      </c>
      <c r="AU321">
        <v>0</v>
      </c>
      <c r="AV321" s="77">
        <f t="shared" si="5"/>
        <v>0</v>
      </c>
      <c r="AX321" s="74">
        <f>Table1[[#This Row],[QUANTITY]]*Table1[[#This Row],[UNITPRICE]]-Table1[[#This Row],[CASHDISCOUNT]]</f>
        <v>0</v>
      </c>
      <c r="AY321" s="72"/>
      <c r="AZ321" s="3"/>
      <c r="BA321" s="3"/>
      <c r="BE321" s="3"/>
      <c r="BF321" s="80" t="s">
        <v>300</v>
      </c>
      <c r="BG321" s="7">
        <v>45566</v>
      </c>
      <c r="BI321" s="5"/>
      <c r="BJ321" s="7"/>
      <c r="BK321" s="3">
        <v>1000</v>
      </c>
      <c r="BL321" s="3"/>
      <c r="BM321" s="5"/>
      <c r="BN321" s="4"/>
      <c r="BO321" s="4"/>
      <c r="BP321" s="4"/>
      <c r="BQ321" s="4"/>
      <c r="BR321" s="16" t="s">
        <v>88</v>
      </c>
      <c r="BU321" s="4" t="s">
        <v>76</v>
      </c>
    </row>
    <row r="322" spans="1:73" x14ac:dyDescent="0.25">
      <c r="A322" s="13">
        <v>11</v>
      </c>
      <c r="B322" s="14">
        <v>999948555</v>
      </c>
      <c r="C322" s="3"/>
      <c r="D322" s="3" t="s">
        <v>71</v>
      </c>
      <c r="E322" s="3" t="s">
        <v>72</v>
      </c>
      <c r="F322" s="15">
        <v>320</v>
      </c>
      <c r="G322" s="2">
        <f>IF(Table1[[#This Row],[INVOICENO]]=AL321,G321,G321+1)</f>
        <v>41</v>
      </c>
      <c r="H322" s="15" t="s">
        <v>72</v>
      </c>
      <c r="I322" s="15">
        <f>IF(Table1[[#This Row],[INVOICENO]]=AL321,I321+1,1)</f>
        <v>3</v>
      </c>
      <c r="J322" t="s">
        <v>96</v>
      </c>
      <c r="K322">
        <v>960</v>
      </c>
      <c r="M322" s="5"/>
      <c r="X322" t="s">
        <v>178</v>
      </c>
      <c r="Y322" s="82">
        <v>0</v>
      </c>
      <c r="Z322">
        <v>0</v>
      </c>
      <c r="AB322">
        <v>1</v>
      </c>
      <c r="AD322" s="4"/>
      <c r="AF322" s="79">
        <f>Table1[[#This Row],[UNITPRICE]]</f>
        <v>0</v>
      </c>
      <c r="AG322" s="5" t="s">
        <v>89</v>
      </c>
      <c r="AH322" s="5"/>
      <c r="AI322" s="5"/>
      <c r="AL322" s="80" t="s">
        <v>296</v>
      </c>
      <c r="AM322" s="78">
        <v>45566</v>
      </c>
      <c r="AS322">
        <v>1</v>
      </c>
      <c r="AT322">
        <v>0</v>
      </c>
      <c r="AU322">
        <v>0</v>
      </c>
      <c r="AV322" s="77">
        <f t="shared" si="5"/>
        <v>0</v>
      </c>
      <c r="AX322" s="74">
        <f>Table1[[#This Row],[QUANTITY]]*Table1[[#This Row],[UNITPRICE]]-Table1[[#This Row],[CASHDISCOUNT]]</f>
        <v>0</v>
      </c>
      <c r="AY322" s="72"/>
      <c r="AZ322" s="3"/>
      <c r="BA322" s="3"/>
      <c r="BE322" s="3"/>
      <c r="BF322" s="80" t="s">
        <v>300</v>
      </c>
      <c r="BG322" s="7">
        <v>45566</v>
      </c>
      <c r="BI322" s="5"/>
      <c r="BJ322" s="7"/>
      <c r="BK322" s="3">
        <v>1000</v>
      </c>
      <c r="BL322" s="3"/>
      <c r="BM322" s="5"/>
      <c r="BN322" s="4"/>
      <c r="BO322" s="4"/>
      <c r="BP322" s="4"/>
      <c r="BQ322" s="4"/>
      <c r="BR322" s="16" t="s">
        <v>88</v>
      </c>
      <c r="BU322" s="4" t="s">
        <v>76</v>
      </c>
    </row>
    <row r="323" spans="1:73" x14ac:dyDescent="0.25">
      <c r="A323" s="13">
        <v>11</v>
      </c>
      <c r="B323" s="14">
        <v>999948555</v>
      </c>
      <c r="C323" s="3"/>
      <c r="D323" s="3" t="s">
        <v>71</v>
      </c>
      <c r="E323" s="3" t="s">
        <v>72</v>
      </c>
      <c r="F323" s="15">
        <v>321</v>
      </c>
      <c r="G323" s="2">
        <f>IF(Table1[[#This Row],[INVOICENO]]=AL322,G322,G322+1)</f>
        <v>41</v>
      </c>
      <c r="H323" s="15" t="s">
        <v>72</v>
      </c>
      <c r="I323" s="15">
        <f>IF(Table1[[#This Row],[INVOICENO]]=AL322,I322+1,1)</f>
        <v>4</v>
      </c>
      <c r="J323" t="s">
        <v>110</v>
      </c>
      <c r="K323">
        <v>160</v>
      </c>
      <c r="M323" s="5"/>
      <c r="X323" t="s">
        <v>192</v>
      </c>
      <c r="Y323" s="82">
        <v>0</v>
      </c>
      <c r="Z323">
        <v>0</v>
      </c>
      <c r="AB323">
        <v>1</v>
      </c>
      <c r="AD323" s="4"/>
      <c r="AF323" s="79">
        <f>Table1[[#This Row],[UNITPRICE]]</f>
        <v>0</v>
      </c>
      <c r="AG323" s="5" t="s">
        <v>89</v>
      </c>
      <c r="AH323" s="5"/>
      <c r="AI323" s="5"/>
      <c r="AL323" s="80" t="s">
        <v>296</v>
      </c>
      <c r="AM323" s="78">
        <v>45566</v>
      </c>
      <c r="AS323">
        <v>1</v>
      </c>
      <c r="AT323">
        <v>0</v>
      </c>
      <c r="AU323">
        <v>0</v>
      </c>
      <c r="AV323" s="77">
        <f t="shared" si="5"/>
        <v>0</v>
      </c>
      <c r="AX323" s="74">
        <f>Table1[[#This Row],[QUANTITY]]*Table1[[#This Row],[UNITPRICE]]-Table1[[#This Row],[CASHDISCOUNT]]</f>
        <v>0</v>
      </c>
      <c r="AY323" s="72"/>
      <c r="AZ323" s="3"/>
      <c r="BA323" s="3"/>
      <c r="BE323" s="3"/>
      <c r="BF323" s="80" t="s">
        <v>300</v>
      </c>
      <c r="BG323" s="7">
        <v>45566</v>
      </c>
      <c r="BI323" s="5"/>
      <c r="BJ323" s="7"/>
      <c r="BK323" s="3">
        <v>1000</v>
      </c>
      <c r="BL323" s="3"/>
      <c r="BM323" s="5"/>
      <c r="BN323" s="4"/>
      <c r="BO323" s="4"/>
      <c r="BP323" s="4"/>
      <c r="BQ323" s="4"/>
      <c r="BR323" s="16" t="s">
        <v>88</v>
      </c>
      <c r="BU323" s="4" t="s">
        <v>76</v>
      </c>
    </row>
    <row r="324" spans="1:73" x14ac:dyDescent="0.25">
      <c r="A324" s="13">
        <v>11</v>
      </c>
      <c r="B324" s="14">
        <v>999948555</v>
      </c>
      <c r="C324" s="3"/>
      <c r="D324" s="3" t="s">
        <v>71</v>
      </c>
      <c r="E324" s="3" t="s">
        <v>72</v>
      </c>
      <c r="F324" s="15">
        <v>322</v>
      </c>
      <c r="G324" s="2">
        <f>IF(Table1[[#This Row],[INVOICENO]]=AL323,G323,G323+1)</f>
        <v>41</v>
      </c>
      <c r="H324" s="15" t="s">
        <v>72</v>
      </c>
      <c r="I324" s="15">
        <f>IF(Table1[[#This Row],[INVOICENO]]=AL323,I323+1,1)</f>
        <v>5</v>
      </c>
      <c r="J324" t="s">
        <v>139</v>
      </c>
      <c r="K324">
        <v>240</v>
      </c>
      <c r="M324" s="5"/>
      <c r="X324" t="s">
        <v>222</v>
      </c>
      <c r="Y324" s="82">
        <v>0</v>
      </c>
      <c r="Z324">
        <v>0</v>
      </c>
      <c r="AB324">
        <v>1</v>
      </c>
      <c r="AD324" s="4"/>
      <c r="AF324" s="79">
        <f>Table1[[#This Row],[UNITPRICE]]</f>
        <v>0</v>
      </c>
      <c r="AG324" s="5" t="s">
        <v>89</v>
      </c>
      <c r="AH324" s="5"/>
      <c r="AI324" s="5"/>
      <c r="AL324" s="80" t="s">
        <v>296</v>
      </c>
      <c r="AM324" s="78">
        <v>45566</v>
      </c>
      <c r="AS324">
        <v>1</v>
      </c>
      <c r="AT324">
        <v>0</v>
      </c>
      <c r="AU324">
        <v>0</v>
      </c>
      <c r="AV324" s="77">
        <f t="shared" ref="AV324:AV387" si="6">AO324+AU324</f>
        <v>0</v>
      </c>
      <c r="AX324" s="74">
        <f>Table1[[#This Row],[QUANTITY]]*Table1[[#This Row],[UNITPRICE]]-Table1[[#This Row],[CASHDISCOUNT]]</f>
        <v>0</v>
      </c>
      <c r="AY324" s="72"/>
      <c r="AZ324" s="3"/>
      <c r="BA324" s="3"/>
      <c r="BE324" s="3"/>
      <c r="BF324" s="80" t="s">
        <v>300</v>
      </c>
      <c r="BG324" s="7">
        <v>45566</v>
      </c>
      <c r="BI324" s="5"/>
      <c r="BJ324" s="7"/>
      <c r="BK324" s="3">
        <v>1000</v>
      </c>
      <c r="BL324" s="3"/>
      <c r="BM324" s="5"/>
      <c r="BN324" s="4"/>
      <c r="BO324" s="4"/>
      <c r="BP324" s="4"/>
      <c r="BQ324" s="4"/>
      <c r="BR324" s="16" t="s">
        <v>88</v>
      </c>
      <c r="BU324" s="4" t="s">
        <v>76</v>
      </c>
    </row>
  </sheetData>
  <phoneticPr fontId="3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5675-067C-43DE-BACE-79C5DB16707D}">
  <dimension ref="A1:BT7"/>
  <sheetViews>
    <sheetView workbookViewId="0">
      <selection activeCell="H9" sqref="H9"/>
    </sheetView>
  </sheetViews>
  <sheetFormatPr defaultRowHeight="15" x14ac:dyDescent="0.25"/>
  <cols>
    <col min="1" max="1" width="6.7109375" bestFit="1" customWidth="1"/>
    <col min="2" max="2" width="10.85546875" bestFit="1" customWidth="1"/>
    <col min="3" max="3" width="19.28515625" bestFit="1" customWidth="1"/>
    <col min="4" max="4" width="10" bestFit="1" customWidth="1"/>
    <col min="5" max="5" width="9" bestFit="1" customWidth="1"/>
    <col min="6" max="6" width="10.42578125" bestFit="1" customWidth="1"/>
    <col min="7" max="7" width="14.7109375" bestFit="1" customWidth="1"/>
    <col min="8" max="8" width="10" bestFit="1" customWidth="1"/>
    <col min="9" max="9" width="5.7109375" bestFit="1" customWidth="1"/>
    <col min="10" max="10" width="33" bestFit="1" customWidth="1"/>
    <col min="11" max="11" width="9.7109375" bestFit="1" customWidth="1"/>
    <col min="12" max="12" width="9.42578125" bestFit="1" customWidth="1"/>
    <col min="13" max="13" width="10.28515625" bestFit="1" customWidth="1"/>
    <col min="14" max="22" width="14.7109375" bestFit="1" customWidth="1"/>
    <col min="23" max="23" width="15.7109375" bestFit="1" customWidth="1"/>
    <col min="24" max="24" width="42" bestFit="1" customWidth="1"/>
    <col min="25" max="25" width="10" bestFit="1" customWidth="1"/>
    <col min="26" max="26" width="11.140625" bestFit="1" customWidth="1"/>
    <col min="27" max="27" width="9.7109375" bestFit="1" customWidth="1"/>
    <col min="28" max="28" width="10" bestFit="1" customWidth="1"/>
    <col min="29" max="29" width="7" bestFit="1" customWidth="1"/>
    <col min="30" max="30" width="6.42578125" bestFit="1" customWidth="1"/>
    <col min="31" max="31" width="16" bestFit="1" customWidth="1"/>
    <col min="32" max="32" width="13.7109375" bestFit="1" customWidth="1"/>
    <col min="33" max="33" width="12.42578125" bestFit="1" customWidth="1"/>
    <col min="34" max="34" width="6.7109375" bestFit="1" customWidth="1"/>
    <col min="35" max="35" width="5" bestFit="1" customWidth="1"/>
    <col min="36" max="36" width="5.28515625" bestFit="1" customWidth="1"/>
    <col min="37" max="37" width="24.7109375" bestFit="1" customWidth="1"/>
    <col min="38" max="38" width="12.28515625" bestFit="1" customWidth="1"/>
    <col min="39" max="39" width="6.85546875" bestFit="1" customWidth="1"/>
    <col min="40" max="41" width="9.7109375" bestFit="1" customWidth="1"/>
    <col min="42" max="43" width="9.28515625" bestFit="1" customWidth="1"/>
    <col min="44" max="44" width="5.28515625" bestFit="1" customWidth="1"/>
    <col min="45" max="45" width="12.85546875" bestFit="1" customWidth="1"/>
    <col min="46" max="46" width="19.28515625" bestFit="1" customWidth="1"/>
    <col min="47" max="47" width="14.28515625" bestFit="1" customWidth="1"/>
    <col min="48" max="48" width="11.28515625" bestFit="1" customWidth="1"/>
    <col min="49" max="49" width="15.85546875" bestFit="1" customWidth="1"/>
    <col min="50" max="50" width="8" bestFit="1" customWidth="1"/>
    <col min="51" max="51" width="13.7109375" bestFit="1" customWidth="1"/>
    <col min="52" max="52" width="8.42578125" bestFit="1" customWidth="1"/>
    <col min="53" max="53" width="7.42578125" bestFit="1" customWidth="1"/>
    <col min="54" max="54" width="4.28515625" bestFit="1" customWidth="1"/>
    <col min="55" max="55" width="18.42578125" bestFit="1" customWidth="1"/>
    <col min="56" max="56" width="14.7109375" bestFit="1" customWidth="1"/>
    <col min="57" max="57" width="35.28515625" bestFit="1" customWidth="1"/>
    <col min="58" max="58" width="10.5703125" bestFit="1" customWidth="1"/>
    <col min="59" max="59" width="14.7109375" bestFit="1" customWidth="1"/>
    <col min="60" max="60" width="10.7109375" bestFit="1" customWidth="1"/>
    <col min="61" max="61" width="8.42578125" bestFit="1" customWidth="1"/>
    <col min="62" max="62" width="12.28515625" bestFit="1" customWidth="1"/>
    <col min="63" max="63" width="8.28515625" bestFit="1" customWidth="1"/>
    <col min="64" max="68" width="8" bestFit="1" customWidth="1"/>
    <col min="69" max="69" width="11.5703125" bestFit="1" customWidth="1"/>
    <col min="70" max="70" width="16.7109375" bestFit="1" customWidth="1"/>
    <col min="71" max="71" width="13.85546875" bestFit="1" customWidth="1"/>
    <col min="72" max="72" width="15.28515625" bestFit="1" customWidth="1"/>
  </cols>
  <sheetData>
    <row r="1" spans="1:72" s="43" customFormat="1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4" t="s">
        <v>24</v>
      </c>
      <c r="Z1" s="43" t="s">
        <v>25</v>
      </c>
      <c r="AA1" s="43" t="s">
        <v>26</v>
      </c>
      <c r="AB1" s="43" t="s">
        <v>27</v>
      </c>
      <c r="AC1" s="43" t="s">
        <v>28</v>
      </c>
      <c r="AD1" s="43" t="s">
        <v>29</v>
      </c>
      <c r="AE1" s="43" t="s">
        <v>30</v>
      </c>
      <c r="AF1" s="43" t="s">
        <v>31</v>
      </c>
      <c r="AG1" s="43" t="s">
        <v>32</v>
      </c>
      <c r="AH1" s="43" t="s">
        <v>33</v>
      </c>
      <c r="AI1" s="43" t="s">
        <v>34</v>
      </c>
      <c r="AJ1" s="43" t="s">
        <v>35</v>
      </c>
      <c r="AK1" s="43" t="s">
        <v>36</v>
      </c>
      <c r="AL1" s="45" t="s">
        <v>37</v>
      </c>
      <c r="AM1" s="43" t="s">
        <v>38</v>
      </c>
      <c r="AN1" s="43" t="s">
        <v>39</v>
      </c>
      <c r="AO1" s="43" t="s">
        <v>40</v>
      </c>
      <c r="AP1" s="43" t="s">
        <v>41</v>
      </c>
      <c r="AQ1" s="43" t="s">
        <v>42</v>
      </c>
      <c r="AR1" s="43" t="s">
        <v>43</v>
      </c>
      <c r="AS1" s="43" t="s">
        <v>44</v>
      </c>
      <c r="AT1" s="43" t="s">
        <v>45</v>
      </c>
      <c r="AU1" s="43" t="s">
        <v>46</v>
      </c>
      <c r="AV1" s="43" t="s">
        <v>47</v>
      </c>
      <c r="AW1" s="43" t="s">
        <v>48</v>
      </c>
      <c r="AX1" s="43" t="s">
        <v>49</v>
      </c>
      <c r="AY1" s="43" t="s">
        <v>82</v>
      </c>
      <c r="AZ1" s="43" t="s">
        <v>50</v>
      </c>
      <c r="BA1" s="43" t="s">
        <v>51</v>
      </c>
      <c r="BB1" s="43" t="s">
        <v>52</v>
      </c>
      <c r="BC1" s="43" t="s">
        <v>53</v>
      </c>
      <c r="BD1" s="43" t="s">
        <v>54</v>
      </c>
      <c r="BE1" s="43" t="s">
        <v>55</v>
      </c>
      <c r="BF1" s="43" t="s">
        <v>56</v>
      </c>
      <c r="BG1" s="43" t="s">
        <v>57</v>
      </c>
      <c r="BH1" s="43" t="s">
        <v>58</v>
      </c>
      <c r="BI1" s="43" t="s">
        <v>59</v>
      </c>
      <c r="BJ1" s="43" t="s">
        <v>60</v>
      </c>
      <c r="BK1" s="43" t="s">
        <v>61</v>
      </c>
      <c r="BL1" s="43" t="s">
        <v>62</v>
      </c>
      <c r="BM1" s="43" t="s">
        <v>63</v>
      </c>
      <c r="BN1" s="43" t="s">
        <v>64</v>
      </c>
      <c r="BO1" s="43" t="s">
        <v>65</v>
      </c>
      <c r="BP1" s="43" t="s">
        <v>66</v>
      </c>
      <c r="BQ1" s="43" t="s">
        <v>67</v>
      </c>
      <c r="BR1" s="43" t="s">
        <v>68</v>
      </c>
      <c r="BS1" s="43" t="s">
        <v>69</v>
      </c>
      <c r="BT1" s="43" t="s">
        <v>70</v>
      </c>
    </row>
    <row r="2" spans="1:72" s="68" customFormat="1" x14ac:dyDescent="0.25">
      <c r="A2" s="59">
        <v>11</v>
      </c>
      <c r="B2" s="60">
        <v>660606</v>
      </c>
      <c r="C2" s="59"/>
      <c r="D2" s="59" t="s">
        <v>71</v>
      </c>
      <c r="E2" s="59" t="s">
        <v>72</v>
      </c>
      <c r="F2" s="61">
        <v>1</v>
      </c>
      <c r="G2" s="62">
        <v>1</v>
      </c>
      <c r="H2" s="61" t="s">
        <v>72</v>
      </c>
      <c r="I2" s="61">
        <v>1</v>
      </c>
      <c r="J2" s="63" t="s">
        <v>77</v>
      </c>
      <c r="K2" s="64">
        <v>1</v>
      </c>
      <c r="L2" s="65"/>
      <c r="M2" s="66"/>
      <c r="N2" s="65"/>
      <c r="O2" s="65"/>
      <c r="P2" s="65"/>
      <c r="Q2" s="65"/>
      <c r="R2" s="65"/>
      <c r="S2" s="65"/>
      <c r="T2" s="65"/>
      <c r="U2" s="65"/>
      <c r="V2" s="65"/>
      <c r="W2" s="65"/>
      <c r="X2" s="64"/>
      <c r="Y2" s="67">
        <v>79000</v>
      </c>
      <c r="Z2" s="68">
        <v>0</v>
      </c>
      <c r="AA2" s="65"/>
      <c r="AB2" s="65"/>
      <c r="AC2" s="65"/>
      <c r="AE2" s="62">
        <v>79000</v>
      </c>
      <c r="AF2" s="66" t="s">
        <v>73</v>
      </c>
      <c r="AG2" s="66"/>
      <c r="AH2" s="66"/>
      <c r="AI2" s="65"/>
      <c r="AJ2" s="65"/>
      <c r="AK2" s="63" t="s">
        <v>84</v>
      </c>
      <c r="AL2" s="69">
        <v>43800</v>
      </c>
      <c r="AM2" s="65"/>
      <c r="AN2" s="65"/>
      <c r="AO2" s="65"/>
      <c r="AS2" s="68">
        <v>0</v>
      </c>
      <c r="AT2" s="68">
        <v>1</v>
      </c>
      <c r="AV2" s="65"/>
      <c r="AW2" s="63"/>
      <c r="AX2" s="63"/>
      <c r="AY2" s="63" t="s">
        <v>83</v>
      </c>
      <c r="AZ2" s="63"/>
      <c r="BA2" s="65"/>
      <c r="BB2" s="65"/>
      <c r="BC2" s="65"/>
      <c r="BD2" s="63"/>
      <c r="BE2" s="63"/>
      <c r="BF2" s="69">
        <v>43800</v>
      </c>
      <c r="BG2" s="65"/>
      <c r="BH2" s="66"/>
      <c r="BI2" s="70"/>
      <c r="BJ2" s="66" t="s">
        <v>74</v>
      </c>
      <c r="BK2" s="66"/>
      <c r="BL2" s="66"/>
      <c r="BM2" s="65"/>
      <c r="BN2" s="65"/>
      <c r="BO2" s="65"/>
      <c r="BP2" s="65"/>
      <c r="BQ2" s="71" t="s">
        <v>75</v>
      </c>
      <c r="BT2" s="65" t="s">
        <v>76</v>
      </c>
    </row>
    <row r="3" spans="1:72" s="55" customFormat="1" x14ac:dyDescent="0.25">
      <c r="A3" s="46">
        <v>11</v>
      </c>
      <c r="B3" s="47">
        <v>660606</v>
      </c>
      <c r="C3" s="46"/>
      <c r="D3" s="46" t="s">
        <v>71</v>
      </c>
      <c r="E3" s="46" t="s">
        <v>72</v>
      </c>
      <c r="F3" s="48">
        <v>1</v>
      </c>
      <c r="G3" s="49">
        <v>2</v>
      </c>
      <c r="H3" s="48" t="s">
        <v>72</v>
      </c>
      <c r="I3" s="48">
        <v>1</v>
      </c>
      <c r="J3" s="50" t="s">
        <v>79</v>
      </c>
      <c r="K3" s="51">
        <v>1</v>
      </c>
      <c r="L3" s="52"/>
      <c r="M3" s="53"/>
      <c r="N3" s="52"/>
      <c r="O3" s="52"/>
      <c r="P3" s="52"/>
      <c r="Q3" s="52"/>
      <c r="R3" s="52"/>
      <c r="S3" s="52"/>
      <c r="T3" s="52"/>
      <c r="U3" s="52"/>
      <c r="V3" s="52"/>
      <c r="W3" s="52"/>
      <c r="X3" s="51"/>
      <c r="Y3" s="54">
        <v>120000</v>
      </c>
      <c r="Z3" s="55">
        <v>0</v>
      </c>
      <c r="AA3" s="52"/>
      <c r="AB3" s="52"/>
      <c r="AC3" s="52"/>
      <c r="AE3" s="49">
        <v>120000</v>
      </c>
      <c r="AF3" s="53" t="s">
        <v>73</v>
      </c>
      <c r="AG3" s="53"/>
      <c r="AH3" s="53"/>
      <c r="AI3" s="52"/>
      <c r="AJ3" s="52"/>
      <c r="AK3" s="50" t="s">
        <v>85</v>
      </c>
      <c r="AL3" s="56">
        <v>43800</v>
      </c>
      <c r="AM3" s="52"/>
      <c r="AN3" s="52"/>
      <c r="AO3" s="52"/>
      <c r="AS3" s="55">
        <v>0</v>
      </c>
      <c r="AT3" s="55">
        <v>1</v>
      </c>
      <c r="AV3" s="52"/>
      <c r="AW3" s="50"/>
      <c r="AX3" s="50"/>
      <c r="AY3" s="50" t="s">
        <v>83</v>
      </c>
      <c r="AZ3" s="50"/>
      <c r="BA3" s="52"/>
      <c r="BB3" s="52"/>
      <c r="BC3" s="52"/>
      <c r="BD3" s="50"/>
      <c r="BE3" s="50"/>
      <c r="BF3" s="56">
        <v>43800</v>
      </c>
      <c r="BG3" s="52"/>
      <c r="BH3" s="53"/>
      <c r="BI3" s="57"/>
      <c r="BJ3" s="53" t="s">
        <v>74</v>
      </c>
      <c r="BK3" s="53"/>
      <c r="BL3" s="53"/>
      <c r="BM3" s="52"/>
      <c r="BN3" s="52"/>
      <c r="BO3" s="52"/>
      <c r="BP3" s="52"/>
      <c r="BQ3" s="58" t="s">
        <v>75</v>
      </c>
      <c r="BT3" s="52" t="s">
        <v>76</v>
      </c>
    </row>
    <row r="4" spans="1:72" s="55" customFormat="1" x14ac:dyDescent="0.25">
      <c r="A4" s="46">
        <v>11</v>
      </c>
      <c r="B4" s="47">
        <v>660606</v>
      </c>
      <c r="C4" s="46"/>
      <c r="D4" s="46" t="s">
        <v>71</v>
      </c>
      <c r="E4" s="46" t="s">
        <v>72</v>
      </c>
      <c r="F4" s="48">
        <v>1</v>
      </c>
      <c r="G4" s="49">
        <v>2</v>
      </c>
      <c r="H4" s="48" t="s">
        <v>72</v>
      </c>
      <c r="I4" s="48">
        <v>2</v>
      </c>
      <c r="J4" s="50" t="s">
        <v>80</v>
      </c>
      <c r="K4" s="51">
        <v>1</v>
      </c>
      <c r="M4" s="53"/>
      <c r="X4" s="51"/>
      <c r="Y4" s="54">
        <v>109000</v>
      </c>
      <c r="Z4" s="55">
        <v>0</v>
      </c>
      <c r="AC4" s="52"/>
      <c r="AE4" s="49">
        <v>109000</v>
      </c>
      <c r="AF4" s="53" t="s">
        <v>73</v>
      </c>
      <c r="AG4" s="53"/>
      <c r="AH4" s="53"/>
      <c r="AK4" s="50" t="s">
        <v>85</v>
      </c>
      <c r="AL4" s="56">
        <v>43800</v>
      </c>
      <c r="AS4" s="55">
        <v>0</v>
      </c>
      <c r="AT4" s="55">
        <v>1</v>
      </c>
      <c r="AW4" s="50"/>
      <c r="AX4" s="50"/>
      <c r="AY4" s="50" t="s">
        <v>83</v>
      </c>
      <c r="AZ4" s="50"/>
      <c r="BD4" s="50"/>
      <c r="BE4" s="50"/>
      <c r="BF4" s="56">
        <v>43800</v>
      </c>
      <c r="BH4" s="53"/>
      <c r="BI4" s="57"/>
      <c r="BJ4" s="53" t="s">
        <v>74</v>
      </c>
      <c r="BK4" s="53"/>
      <c r="BL4" s="53"/>
      <c r="BM4" s="52"/>
      <c r="BN4" s="52"/>
      <c r="BO4" s="52"/>
      <c r="BP4" s="52"/>
      <c r="BQ4" s="58" t="s">
        <v>75</v>
      </c>
      <c r="BT4" s="52" t="s">
        <v>76</v>
      </c>
    </row>
    <row r="5" spans="1:72" s="39" customFormat="1" x14ac:dyDescent="0.25">
      <c r="A5" s="30">
        <v>11</v>
      </c>
      <c r="B5" s="31">
        <v>660606</v>
      </c>
      <c r="C5" s="30"/>
      <c r="D5" s="30" t="s">
        <v>71</v>
      </c>
      <c r="E5" s="30" t="s">
        <v>72</v>
      </c>
      <c r="F5" s="32">
        <v>1</v>
      </c>
      <c r="G5" s="33">
        <v>3</v>
      </c>
      <c r="H5" s="32" t="s">
        <v>72</v>
      </c>
      <c r="I5" s="32">
        <v>1</v>
      </c>
      <c r="J5" s="34" t="s">
        <v>79</v>
      </c>
      <c r="K5" s="35">
        <v>1</v>
      </c>
      <c r="M5" s="37"/>
      <c r="X5" s="35"/>
      <c r="Y5" s="38">
        <v>120000</v>
      </c>
      <c r="Z5" s="39">
        <v>0</v>
      </c>
      <c r="AC5" s="36"/>
      <c r="AE5" s="33">
        <v>120000</v>
      </c>
      <c r="AF5" s="37" t="s">
        <v>73</v>
      </c>
      <c r="AG5" s="37"/>
      <c r="AH5" s="37"/>
      <c r="AK5" s="34" t="s">
        <v>86</v>
      </c>
      <c r="AL5" s="40">
        <v>43803</v>
      </c>
      <c r="AS5" s="39">
        <v>0</v>
      </c>
      <c r="AT5" s="39">
        <v>1</v>
      </c>
      <c r="AW5" s="34"/>
      <c r="AX5" s="34"/>
      <c r="AY5" s="34" t="s">
        <v>83</v>
      </c>
      <c r="AZ5" s="34"/>
      <c r="BD5" s="34"/>
      <c r="BE5" s="34"/>
      <c r="BF5" s="40">
        <v>43803</v>
      </c>
      <c r="BH5" s="37"/>
      <c r="BI5" s="41"/>
      <c r="BJ5" s="37" t="s">
        <v>74</v>
      </c>
      <c r="BK5" s="37"/>
      <c r="BL5" s="37"/>
      <c r="BM5" s="36"/>
      <c r="BN5" s="36"/>
      <c r="BO5" s="36"/>
      <c r="BP5" s="36"/>
      <c r="BQ5" s="42" t="s">
        <v>75</v>
      </c>
      <c r="BT5" s="36" t="s">
        <v>76</v>
      </c>
    </row>
    <row r="6" spans="1:72" s="26" customFormat="1" x14ac:dyDescent="0.25">
      <c r="A6" s="17">
        <v>11</v>
      </c>
      <c r="B6" s="18">
        <v>660606</v>
      </c>
      <c r="C6" s="21"/>
      <c r="D6" s="21" t="s">
        <v>71</v>
      </c>
      <c r="E6" s="21" t="s">
        <v>72</v>
      </c>
      <c r="F6" s="19">
        <v>1</v>
      </c>
      <c r="G6" s="20">
        <v>4</v>
      </c>
      <c r="H6" s="19" t="s">
        <v>72</v>
      </c>
      <c r="I6" s="19">
        <v>1</v>
      </c>
      <c r="J6" s="21" t="s">
        <v>78</v>
      </c>
      <c r="K6" s="22">
        <v>1</v>
      </c>
      <c r="M6" s="24"/>
      <c r="X6" s="22"/>
      <c r="Y6" s="25">
        <v>89000</v>
      </c>
      <c r="Z6" s="26">
        <v>0</v>
      </c>
      <c r="AC6" s="23"/>
      <c r="AE6" s="20">
        <v>89000</v>
      </c>
      <c r="AF6" s="24" t="s">
        <v>73</v>
      </c>
      <c r="AG6" s="24"/>
      <c r="AH6" s="24"/>
      <c r="AK6" s="21" t="s">
        <v>87</v>
      </c>
      <c r="AL6" s="27">
        <v>43800</v>
      </c>
      <c r="AS6" s="26">
        <v>0</v>
      </c>
      <c r="AT6" s="26">
        <v>1</v>
      </c>
      <c r="AW6" s="21"/>
      <c r="AX6" s="21"/>
      <c r="AY6" s="21" t="s">
        <v>83</v>
      </c>
      <c r="AZ6" s="21"/>
      <c r="BD6" s="21"/>
      <c r="BE6" s="21"/>
      <c r="BF6" s="27">
        <v>43800</v>
      </c>
      <c r="BH6" s="24"/>
      <c r="BI6" s="28"/>
      <c r="BJ6" s="24" t="s">
        <v>74</v>
      </c>
      <c r="BK6" s="24"/>
      <c r="BL6" s="24"/>
      <c r="BM6" s="23"/>
      <c r="BN6" s="23"/>
      <c r="BO6" s="23"/>
      <c r="BP6" s="23"/>
      <c r="BQ6" s="29" t="s">
        <v>75</v>
      </c>
      <c r="BT6" s="23" t="s">
        <v>76</v>
      </c>
    </row>
    <row r="7" spans="1:72" s="26" customFormat="1" x14ac:dyDescent="0.25">
      <c r="A7" s="17">
        <v>11</v>
      </c>
      <c r="B7" s="18">
        <v>660606</v>
      </c>
      <c r="C7" s="17"/>
      <c r="D7" s="17" t="s">
        <v>71</v>
      </c>
      <c r="E7" s="17" t="s">
        <v>72</v>
      </c>
      <c r="F7" s="19">
        <v>1</v>
      </c>
      <c r="G7" s="20">
        <v>4</v>
      </c>
      <c r="H7" s="19" t="s">
        <v>72</v>
      </c>
      <c r="I7" s="19">
        <v>2</v>
      </c>
      <c r="J7" s="21" t="s">
        <v>81</v>
      </c>
      <c r="K7" s="22">
        <v>1</v>
      </c>
      <c r="M7" s="24"/>
      <c r="X7" s="22"/>
      <c r="Y7" s="25">
        <v>93000</v>
      </c>
      <c r="Z7" s="26">
        <v>0</v>
      </c>
      <c r="AC7" s="23"/>
      <c r="AE7" s="20">
        <v>93000</v>
      </c>
      <c r="AF7" s="24" t="s">
        <v>73</v>
      </c>
      <c r="AG7" s="24"/>
      <c r="AH7" s="24"/>
      <c r="AK7" s="21" t="s">
        <v>87</v>
      </c>
      <c r="AL7" s="27">
        <v>43800</v>
      </c>
      <c r="AS7" s="26">
        <v>0</v>
      </c>
      <c r="AT7" s="26">
        <v>1</v>
      </c>
      <c r="AW7" s="21"/>
      <c r="AX7" s="21"/>
      <c r="AY7" s="21" t="s">
        <v>83</v>
      </c>
      <c r="AZ7" s="21"/>
      <c r="BD7" s="21"/>
      <c r="BE7" s="21"/>
      <c r="BF7" s="27">
        <v>43800</v>
      </c>
      <c r="BH7" s="24"/>
      <c r="BI7" s="28"/>
      <c r="BJ7" s="24" t="s">
        <v>74</v>
      </c>
      <c r="BK7" s="24"/>
      <c r="BL7" s="24"/>
      <c r="BM7" s="23"/>
      <c r="BN7" s="23"/>
      <c r="BO7" s="23"/>
      <c r="BP7" s="23"/>
      <c r="BQ7" s="29" t="s">
        <v>75</v>
      </c>
      <c r="BT7" s="2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</dc:creator>
  <cp:lastModifiedBy>MARIA VALENTINA SURYANDARI</cp:lastModifiedBy>
  <dcterms:created xsi:type="dcterms:W3CDTF">2023-11-23T03:03:45Z</dcterms:created>
  <dcterms:modified xsi:type="dcterms:W3CDTF">2024-10-24T03:18:26Z</dcterms:modified>
</cp:coreProperties>
</file>