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entina\Downloads\Data Hebert\script\Bakalkopi Script\"/>
    </mc:Choice>
  </mc:AlternateContent>
  <xr:revisionPtr revIDLastSave="0" documentId="13_ncr:1_{6CEC4C50-395D-46F4-B586-EF17AC0F5D21}" xr6:coauthVersionLast="46" xr6:coauthVersionMax="47" xr10:uidLastSave="{00000000-0000-0000-0000-000000000000}"/>
  <bookViews>
    <workbookView xWindow="-120" yWindow="-120" windowWidth="20730" windowHeight="11160" xr2:uid="{4670C7F1-9D35-4EC7-9947-D299A8C1F482}"/>
  </bookViews>
  <sheets>
    <sheet name="Sheet1" sheetId="1" r:id="rId1"/>
    <sheet name="Contoh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V2" i="1"/>
  <c r="AX2" i="1" s="1"/>
  <c r="G3" i="1"/>
  <c r="I3" i="1"/>
  <c r="AX3" i="1" l="1"/>
  <c r="AF3" i="1"/>
  <c r="AF2" i="1"/>
</calcChain>
</file>

<file path=xl/sharedStrings.xml><?xml version="1.0" encoding="utf-8"?>
<sst xmlns="http://schemas.openxmlformats.org/spreadsheetml/2006/main" count="217" uniqueCount="91">
  <si>
    <t>EximID</t>
  </si>
  <si>
    <t>BranchCode</t>
  </si>
  <si>
    <t>ACCOUNTANTCOPYID</t>
  </si>
  <si>
    <t>OnError</t>
  </si>
  <si>
    <t>operation</t>
  </si>
  <si>
    <t>REQUESTID</t>
  </si>
  <si>
    <t>TRANSACTIONID</t>
  </si>
  <si>
    <t>operation2</t>
  </si>
  <si>
    <t>KeyID</t>
  </si>
  <si>
    <t>ITEMNO</t>
  </si>
  <si>
    <t>QUANTITY</t>
  </si>
  <si>
    <t>ITEMUNIT</t>
  </si>
  <si>
    <t>UNITRATIO</t>
  </si>
  <si>
    <t>ITEMRESERVED1</t>
  </si>
  <si>
    <t>ITEMRESERVED2</t>
  </si>
  <si>
    <t>ITEMRESERVED3</t>
  </si>
  <si>
    <t>ITEMRESERVED4</t>
  </si>
  <si>
    <t>ITEMRESERVED5</t>
  </si>
  <si>
    <t>ITEMRESERVED6</t>
  </si>
  <si>
    <t>ITEMRESERVED7</t>
  </si>
  <si>
    <t>ITEMRESERVED8</t>
  </si>
  <si>
    <t>ITEMRESERVED9</t>
  </si>
  <si>
    <t>ITEMRESERVED10</t>
  </si>
  <si>
    <t>ITEMOVDESC</t>
  </si>
  <si>
    <t>UNITPRICE</t>
  </si>
  <si>
    <t>ITEMDISCPC</t>
  </si>
  <si>
    <t>TAXCODES</t>
  </si>
  <si>
    <t>PROJECTID</t>
  </si>
  <si>
    <t>DEPTID</t>
  </si>
  <si>
    <t>SOSEQ</t>
  </si>
  <si>
    <t>BRUTOUNITPRICE</t>
  </si>
  <si>
    <t>WAREHOUSEID</t>
  </si>
  <si>
    <t>QTYCONTROL</t>
  </si>
  <si>
    <t>DOSEQ</t>
  </si>
  <si>
    <t>SOID</t>
  </si>
  <si>
    <t>DOID</t>
  </si>
  <si>
    <t>INVOICENO</t>
  </si>
  <si>
    <t>INVOICEDATE</t>
  </si>
  <si>
    <t>TAX1ID</t>
  </si>
  <si>
    <t>TAX1CODE</t>
  </si>
  <si>
    <t>TAX2CODE</t>
  </si>
  <si>
    <t>TAX1RATE</t>
  </si>
  <si>
    <t>TAX2RATE</t>
  </si>
  <si>
    <t>RATE</t>
  </si>
  <si>
    <t>INCLUSIVETAX</t>
  </si>
  <si>
    <t>CUSTOMERISTAXABLE</t>
  </si>
  <si>
    <t>CASHDISCOUNT</t>
  </si>
  <si>
    <t>CASHDISCPC</t>
  </si>
  <si>
    <t>INVOICEAMOUNT</t>
  </si>
  <si>
    <t>FREIGHT</t>
  </si>
  <si>
    <t>TERMSID</t>
  </si>
  <si>
    <t>SHIPVIA</t>
  </si>
  <si>
    <t>FOB</t>
  </si>
  <si>
    <t>PURCHASEORDERNO</t>
  </si>
  <si>
    <t>WAREHOUSEID3</t>
  </si>
  <si>
    <t>DESCRIPTION</t>
  </si>
  <si>
    <t>SHIPDATE</t>
  </si>
  <si>
    <t>DELIVERYORDER</t>
  </si>
  <si>
    <t>FISCALRATE</t>
  </si>
  <si>
    <t>TAXDATE</t>
  </si>
  <si>
    <t>CUSTOMERID</t>
  </si>
  <si>
    <t>PRINTED</t>
  </si>
  <si>
    <t>SHIPTO1</t>
  </si>
  <si>
    <t>SHIPTO2</t>
  </si>
  <si>
    <t>SHIPTO3</t>
  </si>
  <si>
    <t>SHIPTO4</t>
  </si>
  <si>
    <t>SHIPTO5</t>
  </si>
  <si>
    <t>ARACCOUNT</t>
  </si>
  <si>
    <t>TAXFORMNUMBER</t>
  </si>
  <si>
    <t>TAXFORMCODE</t>
  </si>
  <si>
    <t>CURRENCYNAME</t>
  </si>
  <si>
    <t>CONTINUE</t>
  </si>
  <si>
    <t>Add</t>
  </si>
  <si>
    <t>CENTRE</t>
  </si>
  <si>
    <t>TOKPED</t>
  </si>
  <si>
    <t>1100-012-1</t>
  </si>
  <si>
    <t>IDR</t>
  </si>
  <si>
    <t>KAPSUL SLIMMING 60 S</t>
  </si>
  <si>
    <t>RED GINGER POUCH 100GR</t>
  </si>
  <si>
    <t>KAPSUL HEALTY BODY 60 S</t>
  </si>
  <si>
    <t>GOLDEN LATTE PREMIX POWDER 5MG</t>
  </si>
  <si>
    <t>CINNAMON POUCH 100GR</t>
  </si>
  <si>
    <t>FREIGHTACCNT</t>
  </si>
  <si>
    <t>4000-05</t>
  </si>
  <si>
    <t>20191126/XIX/XI/400128717</t>
  </si>
  <si>
    <t>20191127/XIX/XI/400563363</t>
  </si>
  <si>
    <t>20191127/XIX/XI/400603543</t>
  </si>
  <si>
    <t>20191127/XIX/XI/400644834</t>
  </si>
  <si>
    <t>1121-001</t>
  </si>
  <si>
    <t>Gudang Utama</t>
  </si>
  <si>
    <t>GROUPSEQ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</si>
</sst>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" fontId="2" fillId="0" borderId="0" xfId="1" applyNumberFormat="1" applyAlignment="1">
      <alignment horizontal="left"/>
    </xf>
    <xf numFmtId="1" fontId="0" fillId="0" borderId="1" xfId="0" applyNumberFormat="1" applyBorder="1" applyAlignment="1">
      <alignment horizontal="center"/>
    </xf>
    <xf numFmtId="0" fontId="2" fillId="0" borderId="0" xfId="1" applyAlignment="1">
      <alignment horizontal="right"/>
    </xf>
    <xf numFmtId="0" fontId="0" fillId="0" borderId="1" xfId="0" applyBorder="1"/>
    <xf numFmtId="1" fontId="2" fillId="3" borderId="0" xfId="1" applyNumberFormat="1" applyFill="1" applyAlignment="1">
      <alignment horizontal="left"/>
    </xf>
    <xf numFmtId="1" fontId="0" fillId="3" borderId="1" xfId="0" applyNumberFormat="1" applyFill="1" applyBorder="1" applyAlignment="1">
      <alignment horizontal="center"/>
    </xf>
    <xf numFmtId="0" fontId="2" fillId="3" borderId="0" xfId="1" applyFill="1" applyAlignment="1">
      <alignment horizontal="right"/>
    </xf>
    <xf numFmtId="0" fontId="0" fillId="3" borderId="0" xfId="0" applyFill="1" applyAlignment="1">
      <alignment horizontal="right"/>
    </xf>
    <xf numFmtId="1" fontId="0" fillId="3" borderId="0" xfId="0" applyNumberFormat="1" applyFill="1" applyAlignment="1">
      <alignment horizontal="left"/>
    </xf>
    <xf numFmtId="0" fontId="1" fillId="3" borderId="0" xfId="2" applyFill="1"/>
    <xf numFmtId="49" fontId="0" fillId="3" borderId="0" xfId="0" applyNumberFormat="1" applyFill="1"/>
    <xf numFmtId="1" fontId="0" fillId="3" borderId="0" xfId="0" applyNumberFormat="1" applyFill="1" applyAlignment="1">
      <alignment horizontal="right"/>
    </xf>
    <xf numFmtId="1" fontId="1" fillId="3" borderId="0" xfId="2" applyNumberFormat="1" applyFill="1"/>
    <xf numFmtId="0" fontId="0" fillId="3" borderId="0" xfId="0" applyFill="1"/>
    <xf numFmtId="14" fontId="0" fillId="3" borderId="0" xfId="0" applyNumberFormat="1" applyFill="1"/>
    <xf numFmtId="14" fontId="0" fillId="3" borderId="0" xfId="0" applyNumberFormat="1" applyFill="1" applyAlignment="1">
      <alignment horizontal="right"/>
    </xf>
    <xf numFmtId="0" fontId="0" fillId="3" borderId="1" xfId="0" applyFill="1" applyBorder="1"/>
    <xf numFmtId="1" fontId="2" fillId="4" borderId="0" xfId="1" applyNumberFormat="1" applyFill="1" applyAlignment="1">
      <alignment horizontal="left"/>
    </xf>
    <xf numFmtId="1" fontId="0" fillId="4" borderId="1" xfId="0" applyNumberFormat="1" applyFill="1" applyBorder="1" applyAlignment="1">
      <alignment horizontal="center"/>
    </xf>
    <xf numFmtId="0" fontId="2" fillId="4" borderId="0" xfId="1" applyFill="1" applyAlignment="1">
      <alignment horizontal="right"/>
    </xf>
    <xf numFmtId="0" fontId="0" fillId="4" borderId="0" xfId="0" applyFill="1" applyAlignment="1">
      <alignment horizontal="right"/>
    </xf>
    <xf numFmtId="1" fontId="0" fillId="4" borderId="0" xfId="0" applyNumberFormat="1" applyFill="1" applyAlignment="1">
      <alignment horizontal="left"/>
    </xf>
    <xf numFmtId="0" fontId="1" fillId="4" borderId="0" xfId="2" applyFill="1"/>
    <xf numFmtId="49" fontId="0" fillId="4" borderId="0" xfId="0" applyNumberFormat="1" applyFill="1"/>
    <xf numFmtId="1" fontId="0" fillId="4" borderId="0" xfId="0" applyNumberFormat="1" applyFill="1" applyAlignment="1">
      <alignment horizontal="right"/>
    </xf>
    <xf numFmtId="1" fontId="1" fillId="4" borderId="0" xfId="2" applyNumberFormat="1" applyFill="1"/>
    <xf numFmtId="0" fontId="0" fillId="4" borderId="0" xfId="0" applyFill="1"/>
    <xf numFmtId="14" fontId="0" fillId="4" borderId="0" xfId="0" applyNumberFormat="1" applyFill="1"/>
    <xf numFmtId="14" fontId="0" fillId="4" borderId="0" xfId="0" applyNumberFormat="1" applyFill="1" applyAlignment="1">
      <alignment horizontal="right"/>
    </xf>
    <xf numFmtId="0" fontId="0" fillId="4" borderId="1" xfId="0" applyFill="1" applyBorder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" fontId="2" fillId="5" borderId="0" xfId="1" applyNumberFormat="1" applyFill="1" applyAlignment="1">
      <alignment horizontal="left"/>
    </xf>
    <xf numFmtId="1" fontId="0" fillId="5" borderId="1" xfId="0" applyNumberFormat="1" applyFill="1" applyBorder="1" applyAlignment="1">
      <alignment horizontal="center"/>
    </xf>
    <xf numFmtId="0" fontId="2" fillId="5" borderId="0" xfId="1" applyFill="1" applyAlignment="1">
      <alignment horizontal="right"/>
    </xf>
    <xf numFmtId="0" fontId="0" fillId="5" borderId="0" xfId="0" applyFill="1" applyAlignment="1">
      <alignment horizontal="right"/>
    </xf>
    <xf numFmtId="1" fontId="0" fillId="5" borderId="0" xfId="0" applyNumberFormat="1" applyFill="1" applyAlignment="1">
      <alignment horizontal="left"/>
    </xf>
    <xf numFmtId="0" fontId="1" fillId="5" borderId="0" xfId="2" applyFill="1"/>
    <xf numFmtId="49" fontId="0" fillId="5" borderId="0" xfId="0" applyNumberFormat="1" applyFill="1"/>
    <xf numFmtId="1" fontId="0" fillId="5" borderId="0" xfId="0" applyNumberFormat="1" applyFill="1" applyAlignment="1">
      <alignment horizontal="right"/>
    </xf>
    <xf numFmtId="1" fontId="1" fillId="5" borderId="0" xfId="2" applyNumberFormat="1" applyFill="1"/>
    <xf numFmtId="0" fontId="0" fillId="5" borderId="0" xfId="0" applyFill="1"/>
    <xf numFmtId="14" fontId="0" fillId="5" borderId="0" xfId="0" applyNumberFormat="1" applyFill="1"/>
    <xf numFmtId="14" fontId="0" fillId="5" borderId="0" xfId="0" applyNumberFormat="1" applyFill="1" applyAlignment="1">
      <alignment horizontal="right"/>
    </xf>
    <xf numFmtId="0" fontId="0" fillId="5" borderId="1" xfId="0" applyFill="1" applyBorder="1"/>
    <xf numFmtId="1" fontId="2" fillId="6" borderId="0" xfId="1" applyNumberFormat="1" applyFill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2" fillId="6" borderId="0" xfId="1" applyFill="1" applyAlignment="1">
      <alignment horizontal="right"/>
    </xf>
    <xf numFmtId="0" fontId="0" fillId="6" borderId="0" xfId="0" applyFill="1" applyAlignment="1">
      <alignment horizontal="right"/>
    </xf>
    <xf numFmtId="1" fontId="0" fillId="6" borderId="0" xfId="0" applyNumberFormat="1" applyFill="1" applyAlignment="1">
      <alignment horizontal="left"/>
    </xf>
    <xf numFmtId="0" fontId="1" fillId="6" borderId="0" xfId="2" applyFill="1"/>
    <xf numFmtId="49" fontId="0" fillId="6" borderId="0" xfId="0" applyNumberFormat="1" applyFill="1"/>
    <xf numFmtId="1" fontId="0" fillId="6" borderId="0" xfId="0" applyNumberFormat="1" applyFill="1" applyAlignment="1">
      <alignment horizontal="right"/>
    </xf>
    <xf numFmtId="1" fontId="1" fillId="6" borderId="0" xfId="2" applyNumberFormat="1" applyFill="1"/>
    <xf numFmtId="0" fontId="0" fillId="6" borderId="0" xfId="0" applyFill="1"/>
    <xf numFmtId="14" fontId="0" fillId="6" borderId="0" xfId="0" applyNumberFormat="1" applyFill="1"/>
    <xf numFmtId="14" fontId="0" fillId="6" borderId="0" xfId="0" applyNumberFormat="1" applyFill="1" applyAlignment="1">
      <alignment horizontal="right"/>
    </xf>
    <xf numFmtId="0" fontId="0" fillId="6" borderId="1" xfId="0" applyFill="1" applyBorder="1"/>
    <xf numFmtId="164" fontId="0" fillId="0" borderId="0" xfId="4" applyNumberFormat="1" applyFont="1" applyAlignment="1">
      <alignment vertical="center"/>
    </xf>
    <xf numFmtId="164" fontId="0" fillId="2" borderId="0" xfId="4" applyNumberFormat="1" applyFont="1" applyFill="1" applyAlignment="1">
      <alignment horizontal="center"/>
    </xf>
    <xf numFmtId="164" fontId="0" fillId="0" borderId="0" xfId="4" applyNumberFormat="1" applyFont="1" applyAlignment="1">
      <alignment horizontal="left"/>
    </xf>
    <xf numFmtId="164" fontId="0" fillId="0" borderId="0" xfId="4" applyNumberFormat="1" applyFont="1"/>
    <xf numFmtId="49" fontId="0" fillId="0" borderId="2" xfId="0" applyNumberFormat="1" applyBorder="1"/>
    <xf numFmtId="0" fontId="0" fillId="0" borderId="2" xfId="0" applyBorder="1"/>
    <xf numFmtId="4" fontId="0" fillId="0" borderId="2" xfId="0" applyNumberFormat="1" applyBorder="1"/>
    <xf numFmtId="14" fontId="0" fillId="0" borderId="2" xfId="0" applyNumberFormat="1" applyBorder="1" applyAlignment="1">
      <alignment horizontal="center"/>
    </xf>
  </cellXfs>
  <cellStyles count="5">
    <cellStyle name="Comma" xfId="4" builtinId="3"/>
    <cellStyle name="Comma 2" xfId="3" xr:uid="{F97A0215-A200-4395-BD7D-EC0462C6FAE0}"/>
    <cellStyle name="Normal" xfId="0" builtinId="0"/>
    <cellStyle name="Normal 2" xfId="1" xr:uid="{8AA1F414-329D-4D7F-B7EF-4D327B29EA70}"/>
    <cellStyle name="Normal 4" xfId="2" xr:uid="{786804AD-4F07-4C85-8CE0-257D3BBB64C6}"/>
  </cellStyles>
  <dxfs count="36"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center" textRotation="0" wrapText="0" indent="0" justifyLastLine="0" shrinkToFit="0" readingOrder="0"/>
    </dxf>
    <dxf>
      <numFmt numFmtId="164" formatCode="_-* #,##0_-;\-* #,##0_-;_-* &quot;-&quot;??_-;_-@_-"/>
      <alignment horizontal="left" vertical="bottom" textRotation="0" wrapText="0" indent="0" justifyLastLine="0" shrinkToFit="0" readingOrder="0"/>
    </dxf>
    <dxf>
      <numFmt numFmtId="4" formatCode="#,##0.0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4" formatCode="#,##0.00"/>
      <alignment horizontal="general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A2015-6CEA-4855-99B0-69B18A91E8A1}" name="Table1" displayName="Table1" ref="A1:BU3" totalsRowShown="0" headerRowDxfId="35">
  <autoFilter ref="A1:BU3" xr:uid="{937A2015-6CEA-4855-99B0-69B18A91E8A1}"/>
  <tableColumns count="73">
    <tableColumn id="1" xr3:uid="{3D1C63F1-4766-4C3B-BBDA-E30CF050F64D}" name="EximID" dataDxfId="34" dataCellStyle="Normal 2"/>
    <tableColumn id="2" xr3:uid="{F1F5F8C6-C0E1-4708-9348-E5ED16286DB1}" name="BranchCode" dataDxfId="33" dataCellStyle="Normal 2"/>
    <tableColumn id="3" xr3:uid="{FE5709CA-A061-4F0F-AB1B-335BE62D867D}" name="ACCOUNTANTCOPYID" dataDxfId="32" dataCellStyle="Normal 2"/>
    <tableColumn id="4" xr3:uid="{B302E193-4643-4024-B944-935FEE160C8D}" name="OnError" dataDxfId="31" dataCellStyle="Normal 2"/>
    <tableColumn id="5" xr3:uid="{E5F4B61D-A4B7-44AE-8483-CDF18A46CF42}" name="operation" dataDxfId="30" dataCellStyle="Normal 2"/>
    <tableColumn id="6" xr3:uid="{2A998C3D-7A94-4F07-8FD3-5E3B99A0AEE5}" name="REQUESTID" dataDxfId="29" dataCellStyle="Normal 2"/>
    <tableColumn id="7" xr3:uid="{5B301ABF-A64F-4374-A401-67D8C86750B7}" name="TRANSACTIONID" dataDxfId="28"/>
    <tableColumn id="8" xr3:uid="{0F729834-F94C-405C-B45A-B21BFEBDA032}" name="operation2" dataDxfId="27"/>
    <tableColumn id="9" xr3:uid="{DFEE8E3A-0008-451F-9B60-97875BEA6E6D}" name="KeyID" dataDxfId="26" dataCellStyle="Normal 2"/>
    <tableColumn id="10" xr3:uid="{E8784428-AF8B-47AA-BFBA-78929230C06D}" name="ITEMNO" dataDxfId="25"/>
    <tableColumn id="11" xr3:uid="{ACF4785D-58DD-43E9-86F7-423357848501}" name="QUANTITY" dataDxfId="24"/>
    <tableColumn id="12" xr3:uid="{09AD22CD-BFC6-4E05-8244-0B307B9F6F7E}" name="ITEMUNIT"/>
    <tableColumn id="13" xr3:uid="{9EDFAD3E-8BFB-4459-B46B-0C1F8C768316}" name="UNITRATIO" dataDxfId="23"/>
    <tableColumn id="14" xr3:uid="{05FD2632-7342-44F0-AEC2-7609EEE41644}" name="ITEMRESERVED1"/>
    <tableColumn id="15" xr3:uid="{33645594-4EE4-48A7-9D3F-8BC9A1EB93D1}" name="ITEMRESERVED2"/>
    <tableColumn id="16" xr3:uid="{CEB77ECA-84B7-4E86-AF94-51DB9DFEDA69}" name="ITEMRESERVED3"/>
    <tableColumn id="17" xr3:uid="{15D45AA5-3249-483B-AB26-9AF47E260B74}" name="ITEMRESERVED4"/>
    <tableColumn id="18" xr3:uid="{17E271AD-AC5B-4187-ACA0-3A5A7F93A1C0}" name="ITEMRESERVED5"/>
    <tableColumn id="19" xr3:uid="{98B87363-05FE-492A-B603-700E0B9F04A7}" name="ITEMRESERVED6"/>
    <tableColumn id="20" xr3:uid="{5BE4A69C-D18F-41A0-8BBA-7374401791F4}" name="ITEMRESERVED7"/>
    <tableColumn id="21" xr3:uid="{246B825A-510F-42A5-9A01-02A40107FAC6}" name="ITEMRESERVED8"/>
    <tableColumn id="22" xr3:uid="{86869CE3-2ED9-4922-B20D-47F4B371F735}" name="ITEMRESERVED9"/>
    <tableColumn id="23" xr3:uid="{93DD889B-AF81-4C1D-B4DF-B17D7E4E8E2B}" name="ITEMRESERVED10"/>
    <tableColumn id="24" xr3:uid="{2E8778AA-961A-42B9-82C7-BAC1F5A26181}" name="ITEMOVDESC" dataDxfId="22"/>
    <tableColumn id="25" xr3:uid="{C714FDD1-2263-40DA-9978-A1EF2D94D523}" name="UNITPRICE" dataDxfId="21"/>
    <tableColumn id="26" xr3:uid="{487DC038-41CC-46C5-958B-49E5D6B231AD}" name="ITEMDISCPC" dataDxfId="20"/>
    <tableColumn id="27" xr3:uid="{945BD32B-D074-40E4-8F36-1E6AC0BAD4B8}" name="TAXCODES"/>
    <tableColumn id="73" xr3:uid="{BD868D8A-9F19-477B-BFF6-37374A5706C9}" name="GROUPSEQ"/>
    <tableColumn id="28" xr3:uid="{9BC43407-FE0C-4EFE-9BA0-9B7A85D09644}" name="PROJECTID"/>
    <tableColumn id="29" xr3:uid="{C7383F86-8F89-4600-BF26-0A9414A3CD13}" name="DEPTID" dataDxfId="19"/>
    <tableColumn id="30" xr3:uid="{7DAD525D-DB77-4E90-B646-05668CE201D4}" name="SOSEQ"/>
    <tableColumn id="31" xr3:uid="{14E3F477-0680-4639-84D6-E49C07423FE6}" name="BRUTOUNITPRICE" dataDxfId="18">
      <calculatedColumnFormula>Table1[[#This Row],[UNITPRICE]]</calculatedColumnFormula>
    </tableColumn>
    <tableColumn id="32" xr3:uid="{D889415A-163D-4C08-AC2F-445E55C69A3C}" name="WAREHOUSEID" dataDxfId="17"/>
    <tableColumn id="33" xr3:uid="{0CE0687F-8444-40C1-A4D3-6C9F2782B657}" name="QTYCONTROL" dataDxfId="16"/>
    <tableColumn id="34" xr3:uid="{A1A7F3D3-95FD-413C-8D3D-AB366F373A34}" name="DOSEQ" dataDxfId="15"/>
    <tableColumn id="35" xr3:uid="{85B7F592-4F0B-444C-A481-F4EBB9164C6F}" name="SOID"/>
    <tableColumn id="36" xr3:uid="{8745D0DA-483A-45FE-B6F6-3AD3F8C05288}" name="DOID"/>
    <tableColumn id="37" xr3:uid="{14FC6C1D-C108-4D5F-98CF-BC11783545E6}" name="INVOICENO" dataDxfId="14"/>
    <tableColumn id="38" xr3:uid="{BC940BFD-BA2D-4514-BD12-D5B2EE81D292}" name="INVOICEDATE" dataDxfId="13"/>
    <tableColumn id="39" xr3:uid="{DFBF9A32-331B-4FE1-BC4E-C86A975EC6EA}" name="TAX1ID"/>
    <tableColumn id="40" xr3:uid="{4ACE652D-129A-4624-9418-74880F55F528}" name="TAX1CODE"/>
    <tableColumn id="41" xr3:uid="{9CCC61AD-0D53-4F1D-8910-477C946AFCEB}" name="TAX2CODE"/>
    <tableColumn id="42" xr3:uid="{0D266606-65C9-48F4-A58B-067402CCCCC2}" name="TAX1RATE"/>
    <tableColumn id="43" xr3:uid="{E43906FE-ECB7-4E77-A7CE-7CDC833692F9}" name="TAX2RATE"/>
    <tableColumn id="44" xr3:uid="{73F62628-C6E9-4B16-AC65-5FCBFAAF086C}" name="RATE"/>
    <tableColumn id="45" xr3:uid="{9CA5FB50-C580-4BD6-99E4-D170E99F7749}" name="INCLUSIVETAX"/>
    <tableColumn id="46" xr3:uid="{EF3C03BB-FFBD-4090-9E44-3A068FA1951B}" name="CUSTOMERISTAXABLE"/>
    <tableColumn id="47" xr3:uid="{B14A9775-8063-4589-9E40-31DB91C1AFEA}" name="CASHDISCOUNT" dataDxfId="12">
      <calculatedColumnFormula>AO2+AU2</calculatedColumnFormula>
    </tableColumn>
    <tableColumn id="48" xr3:uid="{B129439D-C413-4870-9E8E-21B513495F75}" name="CASHDISCPC"/>
    <tableColumn id="49" xr3:uid="{D1D83CCC-42CA-4CD3-8208-3EE00CB82FE4}" name="INVOICEAMOUNT" dataDxfId="11" dataCellStyle="Comma">
      <calculatedColumnFormula>Table1[[#This Row],[QUANTITY]]*Table1[[#This Row],[UNITPRICE]]-Table1[[#This Row],[CASHDISCOUNT]]</calculatedColumnFormula>
    </tableColumn>
    <tableColumn id="50" xr3:uid="{BA00ABC7-ED62-45A6-8FBC-33AD94D75961}" name="FREIGHT" dataDxfId="10" dataCellStyle="Comma"/>
    <tableColumn id="72" xr3:uid="{19A8A339-983A-4AAB-89F5-8B0FAF89F79B}" name="FREIGHTACCNT" dataDxfId="9"/>
    <tableColumn id="51" xr3:uid="{1C46C4DC-DC26-4549-9484-FCF555A7515E}" name="TERMSID" dataDxfId="8"/>
    <tableColumn id="52" xr3:uid="{6A39366C-9884-46E8-A381-5518C78B1330}" name="SHIPVIA"/>
    <tableColumn id="53" xr3:uid="{1C6722E2-9A0E-492D-B7CE-E4A71EC1166F}" name="FOB"/>
    <tableColumn id="54" xr3:uid="{0EEB1BA6-1C1C-4C48-9A82-4796C179AFEA}" name="PURCHASEORDERNO"/>
    <tableColumn id="55" xr3:uid="{A2AA7441-1553-47C9-B43B-8A87A681724A}" name="WAREHOUSEID3" dataDxfId="7"/>
    <tableColumn id="56" xr3:uid="{89D9ECCD-A43F-4A77-A4CE-EBE61A1CEE9D}" name="DESCRIPTION" dataDxfId="6"/>
    <tableColumn id="57" xr3:uid="{1D7BDEBB-834E-4A3E-9921-8D5E3D0D0828}" name="SHIPDATE" dataDxfId="5"/>
    <tableColumn id="58" xr3:uid="{69A3E0C6-50EA-482B-A68A-74E0FC6F4D10}" name="DELIVERYORDER"/>
    <tableColumn id="59" xr3:uid="{8CE682BE-F0AA-4E96-94E3-8ED8D3D1EACF}" name="FISCALRATE" dataDxfId="4"/>
    <tableColumn id="60" xr3:uid="{4AF8ED72-8557-4BCB-A170-D2ED3DE29EF9}" name="TAXDATE" dataDxfId="3"/>
    <tableColumn id="61" xr3:uid="{581D395F-190F-4DF7-8FD1-205D4936859E}" name="CUSTOMERID" dataDxfId="2"/>
    <tableColumn id="62" xr3:uid="{2E704239-9EA8-4E1E-8870-DF8315BE5B7A}" name="PRINTED" dataDxfId="1"/>
    <tableColumn id="63" xr3:uid="{5ED4D1A3-EA76-4D89-9A14-7DC2081E03BB}" name="SHIPTO1" dataDxfId="0"/>
    <tableColumn id="64" xr3:uid="{BC12D432-1FCE-4898-BAC0-BD429C7E1837}" name="SHIPTO2"/>
    <tableColumn id="65" xr3:uid="{36158106-81B7-4BEA-BC4A-E458687F6C2D}" name="SHIPTO3"/>
    <tableColumn id="66" xr3:uid="{E6031C1B-0AAC-47FB-AB0E-43AC88DE7C48}" name="SHIPTO4"/>
    <tableColumn id="67" xr3:uid="{4AA92EE5-9482-413A-9D61-08E2CB90A4F8}" name="SHIPTO5"/>
    <tableColumn id="68" xr3:uid="{C34E90E0-5AFD-44FF-8053-2CA49A248AE1}" name="ARACCOUNT"/>
    <tableColumn id="69" xr3:uid="{790D7783-D1FC-498D-BABD-FB5BF4BDF99B}" name="TAXFORMNUMBER"/>
    <tableColumn id="70" xr3:uid="{DC305D4A-F278-44C6-9F78-D55EE7703090}" name="TAXFORMCODE"/>
    <tableColumn id="71" xr3:uid="{72ED7A05-ABD4-401F-8BA5-926522394355}" name="CURRENCY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94A8-CE0E-446A-A274-111B202D734A}">
  <dimension ref="A1:BU3"/>
  <sheetViews>
    <sheetView tabSelected="1" zoomScale="70" zoomScaleNormal="70" workbookViewId="0">
      <pane ySplit="1" topLeftCell="A2" activePane="bottomLeft" state="frozen"/>
      <selection activeCell="I1" sqref="I1"/>
      <selection pane="bottomLeft" activeCell="X12" sqref="X12"/>
    </sheetView>
  </sheetViews>
  <sheetFormatPr defaultRowHeight="15" x14ac:dyDescent="0.25"/>
  <cols>
    <col min="1" max="1" width="10.85546875" customWidth="1"/>
    <col min="2" max="2" width="22.85546875" bestFit="1" customWidth="1"/>
    <col min="3" max="3" width="10.28515625" bestFit="1" customWidth="1"/>
    <col min="4" max="4" width="12" bestFit="1" customWidth="1"/>
    <col min="5" max="5" width="13.5703125" bestFit="1" customWidth="1"/>
    <col min="6" max="6" width="18" bestFit="1" customWidth="1"/>
    <col min="7" max="7" width="15.140625" bestFit="1" customWidth="1"/>
    <col min="8" max="8" width="10.28515625" bestFit="1" customWidth="1"/>
    <col min="9" max="9" width="6" style="8" bestFit="1" customWidth="1"/>
    <col min="10" max="10" width="8" bestFit="1" customWidth="1"/>
    <col min="11" max="11" width="10" customWidth="1"/>
    <col min="12" max="12" width="9.5703125" hidden="1" customWidth="1"/>
    <col min="13" max="13" width="10.5703125" hidden="1" customWidth="1"/>
    <col min="14" max="22" width="15.140625" hidden="1" customWidth="1"/>
    <col min="23" max="23" width="16.140625" hidden="1" customWidth="1"/>
    <col min="24" max="24" width="27.7109375" style="9" bestFit="1" customWidth="1"/>
    <col min="25" max="25" width="20.28515625" bestFit="1" customWidth="1"/>
    <col min="26" max="26" width="11.42578125" bestFit="1" customWidth="1"/>
    <col min="27" max="27" width="10" bestFit="1" customWidth="1"/>
    <col min="28" max="28" width="17.7109375" bestFit="1" customWidth="1"/>
    <col min="29" max="29" width="10.140625" bestFit="1" customWidth="1"/>
    <col min="30" max="30" width="7.140625" bestFit="1" customWidth="1"/>
    <col min="31" max="31" width="6.7109375" bestFit="1" customWidth="1"/>
    <col min="32" max="32" width="16.28515625" bestFit="1" customWidth="1"/>
    <col min="33" max="33" width="14.140625" bestFit="1" customWidth="1"/>
    <col min="34" max="34" width="12.7109375" bestFit="1" customWidth="1"/>
    <col min="35" max="35" width="6.85546875" bestFit="1" customWidth="1"/>
    <col min="36" max="36" width="5.140625" bestFit="1" customWidth="1"/>
    <col min="37" max="37" width="5.42578125" bestFit="1" customWidth="1"/>
    <col min="38" max="38" width="19.5703125" style="6" customWidth="1"/>
    <col min="39" max="39" width="13.140625" bestFit="1" customWidth="1"/>
    <col min="40" max="41" width="12.85546875" bestFit="1" customWidth="1"/>
    <col min="42" max="42" width="12.5703125" bestFit="1" customWidth="1"/>
    <col min="43" max="43" width="13.85546875" customWidth="1"/>
    <col min="44" max="44" width="10.5703125" customWidth="1"/>
    <col min="45" max="45" width="16.140625" bestFit="1" customWidth="1"/>
    <col min="46" max="46" width="22.85546875" bestFit="1" customWidth="1"/>
    <col min="47" max="47" width="17.42578125" bestFit="1" customWidth="1"/>
    <col min="48" max="48" width="14.28515625" bestFit="1" customWidth="1"/>
    <col min="49" max="49" width="19.28515625" bestFit="1" customWidth="1"/>
    <col min="50" max="50" width="16.28515625" style="75" bestFit="1" customWidth="1"/>
    <col min="51" max="51" width="13.28515625" bestFit="1" customWidth="1"/>
    <col min="52" max="52" width="11.5703125" customWidth="1"/>
    <col min="53" max="53" width="10.5703125" bestFit="1" customWidth="1"/>
    <col min="54" max="54" width="7.42578125" bestFit="1" customWidth="1"/>
    <col min="55" max="55" width="22" bestFit="1" customWidth="1"/>
    <col min="56" max="56" width="18.140625" style="8" bestFit="1" customWidth="1"/>
    <col min="57" max="57" width="15.140625" bestFit="1" customWidth="1"/>
    <col min="58" max="58" width="33.42578125" bestFit="1" customWidth="1"/>
    <col min="59" max="59" width="18.140625" bestFit="1" customWidth="1"/>
    <col min="60" max="60" width="13.7109375" bestFit="1" customWidth="1"/>
    <col min="61" max="61" width="11.7109375" bestFit="1" customWidth="1"/>
    <col min="62" max="62" width="15.28515625" bestFit="1" customWidth="1"/>
    <col min="63" max="63" width="14.7109375" customWidth="1"/>
    <col min="64" max="64" width="33.85546875" style="8" bestFit="1" customWidth="1"/>
    <col min="65" max="68" width="11" bestFit="1" customWidth="1"/>
    <col min="69" max="69" width="14.5703125" bestFit="1" customWidth="1"/>
    <col min="70" max="70" width="20.42578125" bestFit="1" customWidth="1"/>
    <col min="71" max="71" width="17.28515625" bestFit="1" customWidth="1"/>
    <col min="72" max="72" width="18.5703125" bestFit="1" customWidth="1"/>
  </cols>
  <sheetData>
    <row r="1" spans="1:73" s="1" customFormat="1" x14ac:dyDescent="0.25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0" t="s">
        <v>8</v>
      </c>
      <c r="J1" s="10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0" t="s">
        <v>23</v>
      </c>
      <c r="Y1" s="11" t="s">
        <v>24</v>
      </c>
      <c r="Z1" s="1" t="s">
        <v>25</v>
      </c>
      <c r="AA1" s="1" t="s">
        <v>26</v>
      </c>
      <c r="AB1" s="1" t="s">
        <v>90</v>
      </c>
      <c r="AC1" s="1" t="s">
        <v>27</v>
      </c>
      <c r="AD1" s="1" t="s">
        <v>28</v>
      </c>
      <c r="AE1" s="1" t="s">
        <v>29</v>
      </c>
      <c r="AF1" s="10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0" t="s">
        <v>36</v>
      </c>
      <c r="AM1" s="12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0" t="s">
        <v>46</v>
      </c>
      <c r="AW1" s="1" t="s">
        <v>47</v>
      </c>
      <c r="AX1" s="73" t="s">
        <v>48</v>
      </c>
      <c r="AY1" s="10" t="s">
        <v>49</v>
      </c>
      <c r="AZ1" s="10" t="s">
        <v>82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0" t="s">
        <v>55</v>
      </c>
      <c r="BG1" s="10" t="s">
        <v>56</v>
      </c>
      <c r="BH1" s="1" t="s">
        <v>57</v>
      </c>
      <c r="BI1" s="1" t="s">
        <v>58</v>
      </c>
      <c r="BJ1" s="1" t="s">
        <v>59</v>
      </c>
      <c r="BK1" s="10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0" t="s">
        <v>67</v>
      </c>
      <c r="BS1" s="1" t="s">
        <v>68</v>
      </c>
      <c r="BT1" s="1" t="s">
        <v>69</v>
      </c>
      <c r="BU1" s="1" t="s">
        <v>70</v>
      </c>
    </row>
    <row r="2" spans="1:73" x14ac:dyDescent="0.25">
      <c r="A2" s="13">
        <v>11</v>
      </c>
      <c r="B2" s="14">
        <v>999948555</v>
      </c>
      <c r="C2" s="13"/>
      <c r="D2" s="13" t="s">
        <v>71</v>
      </c>
      <c r="E2" s="13" t="s">
        <v>72</v>
      </c>
      <c r="F2" s="15">
        <v>1</v>
      </c>
      <c r="G2" s="2">
        <v>1</v>
      </c>
      <c r="H2" s="15" t="s">
        <v>72</v>
      </c>
      <c r="I2" s="15">
        <v>1</v>
      </c>
      <c r="J2" s="3"/>
      <c r="K2" s="77"/>
      <c r="M2" s="5"/>
      <c r="X2" s="76"/>
      <c r="Y2" s="78"/>
      <c r="Z2">
        <v>0</v>
      </c>
      <c r="AD2" s="4"/>
      <c r="AF2" s="5">
        <f>Table1[[#This Row],[UNITPRICE]]</f>
        <v>0</v>
      </c>
      <c r="AG2" s="5" t="s">
        <v>89</v>
      </c>
      <c r="AH2" s="5"/>
      <c r="AI2" s="5"/>
      <c r="AL2" s="76"/>
      <c r="AM2" s="79"/>
      <c r="AS2">
        <v>1</v>
      </c>
      <c r="AT2">
        <v>0</v>
      </c>
      <c r="AU2">
        <v>0</v>
      </c>
      <c r="AV2" s="78">
        <f>AO2+AU2</f>
        <v>0</v>
      </c>
      <c r="AX2" s="74">
        <f>Table1[[#This Row],[QUANTITY]]*Table1[[#This Row],[UNITPRICE]]-Table1[[#This Row],[CASHDISCOUNT]]</f>
        <v>0</v>
      </c>
      <c r="AY2" s="72"/>
      <c r="AZ2" s="3"/>
      <c r="BA2" s="3"/>
      <c r="BD2"/>
      <c r="BE2" s="3"/>
      <c r="BF2" s="76"/>
      <c r="BG2" s="6"/>
      <c r="BI2" s="5"/>
      <c r="BJ2" s="7"/>
      <c r="BK2" s="3">
        <v>1000</v>
      </c>
      <c r="BL2" s="3"/>
      <c r="BM2" s="5"/>
      <c r="BN2" s="4"/>
      <c r="BO2" s="4"/>
      <c r="BP2" s="4"/>
      <c r="BQ2" s="4"/>
      <c r="BR2" s="16" t="s">
        <v>88</v>
      </c>
      <c r="BU2" s="4" t="s">
        <v>76</v>
      </c>
    </row>
    <row r="3" spans="1:73" x14ac:dyDescent="0.25">
      <c r="A3" s="13">
        <v>11</v>
      </c>
      <c r="B3" s="14">
        <v>999948555</v>
      </c>
      <c r="C3" s="3"/>
      <c r="D3" s="3" t="s">
        <v>71</v>
      </c>
      <c r="E3" s="3" t="s">
        <v>72</v>
      </c>
      <c r="F3" s="15">
        <v>1</v>
      </c>
      <c r="G3" s="2">
        <f>IF(Table1[[#This Row],[INVOICENO]]=AL2,G2,G2+1)</f>
        <v>1</v>
      </c>
      <c r="H3" s="15" t="s">
        <v>72</v>
      </c>
      <c r="I3" s="15">
        <f>IF(Table1[[#This Row],[INVOICENO]]=AL2,I2+1,1)</f>
        <v>2</v>
      </c>
      <c r="J3" s="3"/>
      <c r="K3" s="77"/>
      <c r="M3" s="5"/>
      <c r="X3" s="76"/>
      <c r="Y3" s="78"/>
      <c r="Z3">
        <v>0</v>
      </c>
      <c r="AD3" s="4"/>
      <c r="AF3" s="5">
        <f>Table1[[#This Row],[UNITPRICE]]</f>
        <v>0</v>
      </c>
      <c r="AG3" s="5" t="s">
        <v>89</v>
      </c>
      <c r="AH3" s="5"/>
      <c r="AI3" s="5"/>
      <c r="AL3" s="76"/>
      <c r="AM3" s="79"/>
      <c r="AS3">
        <v>1</v>
      </c>
      <c r="AT3">
        <v>0</v>
      </c>
      <c r="AU3">
        <v>0</v>
      </c>
      <c r="AV3" s="78">
        <f t="shared" ref="AV3" si="0">AO3+AU3</f>
        <v>0</v>
      </c>
      <c r="AX3" s="74">
        <f>Table1[[#This Row],[QUANTITY]]*Table1[[#This Row],[UNITPRICE]]-Table1[[#This Row],[CASHDISCOUNT]]</f>
        <v>0</v>
      </c>
      <c r="AY3" s="72"/>
      <c r="AZ3" s="3"/>
      <c r="BA3" s="3"/>
      <c r="BD3"/>
      <c r="BE3" s="3"/>
      <c r="BF3" s="76"/>
      <c r="BG3" s="6"/>
      <c r="BI3" s="5"/>
      <c r="BJ3" s="7"/>
      <c r="BK3" s="3">
        <v>1000</v>
      </c>
      <c r="BL3" s="3"/>
      <c r="BM3" s="5"/>
      <c r="BN3" s="4"/>
      <c r="BO3" s="4"/>
      <c r="BP3" s="4"/>
      <c r="BQ3" s="4"/>
      <c r="BR3" s="16" t="s">
        <v>88</v>
      </c>
      <c r="BU3" s="4" t="s">
        <v>76</v>
      </c>
    </row>
  </sheetData>
  <phoneticPr fontId="3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5675-067C-43DE-BACE-79C5DB16707D}">
  <dimension ref="A1:BT7"/>
  <sheetViews>
    <sheetView workbookViewId="0">
      <selection activeCell="H9" sqref="H9"/>
    </sheetView>
  </sheetViews>
  <sheetFormatPr defaultRowHeight="15" x14ac:dyDescent="0.25"/>
  <cols>
    <col min="1" max="1" width="6.7109375" bestFit="1" customWidth="1"/>
    <col min="2" max="2" width="10.85546875" bestFit="1" customWidth="1"/>
    <col min="3" max="3" width="19.28515625" bestFit="1" customWidth="1"/>
    <col min="4" max="4" width="10" bestFit="1" customWidth="1"/>
    <col min="5" max="5" width="9" bestFit="1" customWidth="1"/>
    <col min="6" max="6" width="10.42578125" bestFit="1" customWidth="1"/>
    <col min="7" max="7" width="14.7109375" bestFit="1" customWidth="1"/>
    <col min="8" max="8" width="10" bestFit="1" customWidth="1"/>
    <col min="9" max="9" width="5.7109375" bestFit="1" customWidth="1"/>
    <col min="10" max="10" width="33" bestFit="1" customWidth="1"/>
    <col min="11" max="11" width="9.7109375" bestFit="1" customWidth="1"/>
    <col min="12" max="12" width="9.42578125" bestFit="1" customWidth="1"/>
    <col min="13" max="13" width="10.28515625" bestFit="1" customWidth="1"/>
    <col min="14" max="22" width="14.7109375" bestFit="1" customWidth="1"/>
    <col min="23" max="23" width="15.7109375" bestFit="1" customWidth="1"/>
    <col min="24" max="24" width="42" bestFit="1" customWidth="1"/>
    <col min="25" max="25" width="10" bestFit="1" customWidth="1"/>
    <col min="26" max="26" width="11.140625" bestFit="1" customWidth="1"/>
    <col min="27" max="27" width="9.7109375" bestFit="1" customWidth="1"/>
    <col min="28" max="28" width="10" bestFit="1" customWidth="1"/>
    <col min="29" max="29" width="7" bestFit="1" customWidth="1"/>
    <col min="30" max="30" width="6.42578125" bestFit="1" customWidth="1"/>
    <col min="31" max="31" width="16" bestFit="1" customWidth="1"/>
    <col min="32" max="32" width="13.7109375" bestFit="1" customWidth="1"/>
    <col min="33" max="33" width="12.42578125" bestFit="1" customWidth="1"/>
    <col min="34" max="34" width="6.7109375" bestFit="1" customWidth="1"/>
    <col min="35" max="35" width="5" bestFit="1" customWidth="1"/>
    <col min="36" max="36" width="5.28515625" bestFit="1" customWidth="1"/>
    <col min="37" max="37" width="24.7109375" bestFit="1" customWidth="1"/>
    <col min="38" max="38" width="12.28515625" bestFit="1" customWidth="1"/>
    <col min="39" max="39" width="6.85546875" bestFit="1" customWidth="1"/>
    <col min="40" max="41" width="9.7109375" bestFit="1" customWidth="1"/>
    <col min="42" max="43" width="9.28515625" bestFit="1" customWidth="1"/>
    <col min="44" max="44" width="5.28515625" bestFit="1" customWidth="1"/>
    <col min="45" max="45" width="12.85546875" bestFit="1" customWidth="1"/>
    <col min="46" max="46" width="19.28515625" bestFit="1" customWidth="1"/>
    <col min="47" max="47" width="14.28515625" bestFit="1" customWidth="1"/>
    <col min="48" max="48" width="11.28515625" bestFit="1" customWidth="1"/>
    <col min="49" max="49" width="15.85546875" bestFit="1" customWidth="1"/>
    <col min="50" max="50" width="8" bestFit="1" customWidth="1"/>
    <col min="51" max="51" width="13.7109375" bestFit="1" customWidth="1"/>
    <col min="52" max="52" width="8.42578125" bestFit="1" customWidth="1"/>
    <col min="53" max="53" width="7.42578125" bestFit="1" customWidth="1"/>
    <col min="54" max="54" width="4.28515625" bestFit="1" customWidth="1"/>
    <col min="55" max="55" width="18.42578125" bestFit="1" customWidth="1"/>
    <col min="56" max="56" width="14.7109375" bestFit="1" customWidth="1"/>
    <col min="57" max="57" width="35.28515625" bestFit="1" customWidth="1"/>
    <col min="58" max="58" width="10.5703125" bestFit="1" customWidth="1"/>
    <col min="59" max="59" width="14.7109375" bestFit="1" customWidth="1"/>
    <col min="60" max="60" width="10.7109375" bestFit="1" customWidth="1"/>
    <col min="61" max="61" width="8.42578125" bestFit="1" customWidth="1"/>
    <col min="62" max="62" width="12.28515625" bestFit="1" customWidth="1"/>
    <col min="63" max="63" width="8.28515625" bestFit="1" customWidth="1"/>
    <col min="64" max="68" width="8" bestFit="1" customWidth="1"/>
    <col min="69" max="69" width="11.5703125" bestFit="1" customWidth="1"/>
    <col min="70" max="70" width="16.7109375" bestFit="1" customWidth="1"/>
    <col min="71" max="71" width="13.85546875" bestFit="1" customWidth="1"/>
    <col min="72" max="72" width="15.28515625" bestFit="1" customWidth="1"/>
  </cols>
  <sheetData>
    <row r="1" spans="1:72" s="43" customFormat="1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4" t="s">
        <v>24</v>
      </c>
      <c r="Z1" s="43" t="s">
        <v>25</v>
      </c>
      <c r="AA1" s="43" t="s">
        <v>26</v>
      </c>
      <c r="AB1" s="43" t="s">
        <v>27</v>
      </c>
      <c r="AC1" s="43" t="s">
        <v>28</v>
      </c>
      <c r="AD1" s="43" t="s">
        <v>29</v>
      </c>
      <c r="AE1" s="43" t="s">
        <v>30</v>
      </c>
      <c r="AF1" s="43" t="s">
        <v>31</v>
      </c>
      <c r="AG1" s="43" t="s">
        <v>32</v>
      </c>
      <c r="AH1" s="43" t="s">
        <v>33</v>
      </c>
      <c r="AI1" s="43" t="s">
        <v>34</v>
      </c>
      <c r="AJ1" s="43" t="s">
        <v>35</v>
      </c>
      <c r="AK1" s="43" t="s">
        <v>36</v>
      </c>
      <c r="AL1" s="45" t="s">
        <v>37</v>
      </c>
      <c r="AM1" s="43" t="s">
        <v>38</v>
      </c>
      <c r="AN1" s="43" t="s">
        <v>39</v>
      </c>
      <c r="AO1" s="43" t="s">
        <v>40</v>
      </c>
      <c r="AP1" s="43" t="s">
        <v>41</v>
      </c>
      <c r="AQ1" s="43" t="s">
        <v>42</v>
      </c>
      <c r="AR1" s="43" t="s">
        <v>43</v>
      </c>
      <c r="AS1" s="43" t="s">
        <v>44</v>
      </c>
      <c r="AT1" s="43" t="s">
        <v>45</v>
      </c>
      <c r="AU1" s="43" t="s">
        <v>46</v>
      </c>
      <c r="AV1" s="43" t="s">
        <v>47</v>
      </c>
      <c r="AW1" s="43" t="s">
        <v>48</v>
      </c>
      <c r="AX1" s="43" t="s">
        <v>49</v>
      </c>
      <c r="AY1" s="43" t="s">
        <v>82</v>
      </c>
      <c r="AZ1" s="43" t="s">
        <v>50</v>
      </c>
      <c r="BA1" s="43" t="s">
        <v>51</v>
      </c>
      <c r="BB1" s="43" t="s">
        <v>52</v>
      </c>
      <c r="BC1" s="43" t="s">
        <v>53</v>
      </c>
      <c r="BD1" s="43" t="s">
        <v>54</v>
      </c>
      <c r="BE1" s="43" t="s">
        <v>55</v>
      </c>
      <c r="BF1" s="43" t="s">
        <v>56</v>
      </c>
      <c r="BG1" s="43" t="s">
        <v>57</v>
      </c>
      <c r="BH1" s="43" t="s">
        <v>58</v>
      </c>
      <c r="BI1" s="43" t="s">
        <v>59</v>
      </c>
      <c r="BJ1" s="43" t="s">
        <v>60</v>
      </c>
      <c r="BK1" s="43" t="s">
        <v>61</v>
      </c>
      <c r="BL1" s="43" t="s">
        <v>62</v>
      </c>
      <c r="BM1" s="43" t="s">
        <v>63</v>
      </c>
      <c r="BN1" s="43" t="s">
        <v>64</v>
      </c>
      <c r="BO1" s="43" t="s">
        <v>65</v>
      </c>
      <c r="BP1" s="43" t="s">
        <v>66</v>
      </c>
      <c r="BQ1" s="43" t="s">
        <v>67</v>
      </c>
      <c r="BR1" s="43" t="s">
        <v>68</v>
      </c>
      <c r="BS1" s="43" t="s">
        <v>69</v>
      </c>
      <c r="BT1" s="43" t="s">
        <v>70</v>
      </c>
    </row>
    <row r="2" spans="1:72" s="68" customFormat="1" x14ac:dyDescent="0.25">
      <c r="A2" s="59">
        <v>11</v>
      </c>
      <c r="B2" s="60">
        <v>660606</v>
      </c>
      <c r="C2" s="59"/>
      <c r="D2" s="59" t="s">
        <v>71</v>
      </c>
      <c r="E2" s="59" t="s">
        <v>72</v>
      </c>
      <c r="F2" s="61">
        <v>1</v>
      </c>
      <c r="G2" s="62">
        <v>1</v>
      </c>
      <c r="H2" s="61" t="s">
        <v>72</v>
      </c>
      <c r="I2" s="61">
        <v>1</v>
      </c>
      <c r="J2" s="63" t="s">
        <v>77</v>
      </c>
      <c r="K2" s="64">
        <v>1</v>
      </c>
      <c r="L2" s="65"/>
      <c r="M2" s="66"/>
      <c r="N2" s="65"/>
      <c r="O2" s="65"/>
      <c r="P2" s="65"/>
      <c r="Q2" s="65"/>
      <c r="R2" s="65"/>
      <c r="S2" s="65"/>
      <c r="T2" s="65"/>
      <c r="U2" s="65"/>
      <c r="V2" s="65"/>
      <c r="W2" s="65"/>
      <c r="X2" s="64"/>
      <c r="Y2" s="67">
        <v>79000</v>
      </c>
      <c r="Z2" s="68">
        <v>0</v>
      </c>
      <c r="AA2" s="65"/>
      <c r="AB2" s="65"/>
      <c r="AC2" s="65"/>
      <c r="AE2" s="62">
        <v>79000</v>
      </c>
      <c r="AF2" s="66" t="s">
        <v>73</v>
      </c>
      <c r="AG2" s="66"/>
      <c r="AH2" s="66"/>
      <c r="AI2" s="65"/>
      <c r="AJ2" s="65"/>
      <c r="AK2" s="63" t="s">
        <v>84</v>
      </c>
      <c r="AL2" s="69">
        <v>43800</v>
      </c>
      <c r="AM2" s="65"/>
      <c r="AN2" s="65"/>
      <c r="AO2" s="65"/>
      <c r="AS2" s="68">
        <v>0</v>
      </c>
      <c r="AT2" s="68">
        <v>1</v>
      </c>
      <c r="AV2" s="65"/>
      <c r="AW2" s="63"/>
      <c r="AX2" s="63"/>
      <c r="AY2" s="63" t="s">
        <v>83</v>
      </c>
      <c r="AZ2" s="63"/>
      <c r="BA2" s="65"/>
      <c r="BB2" s="65"/>
      <c r="BC2" s="65"/>
      <c r="BD2" s="63"/>
      <c r="BE2" s="63"/>
      <c r="BF2" s="69">
        <v>43800</v>
      </c>
      <c r="BG2" s="65"/>
      <c r="BH2" s="66"/>
      <c r="BI2" s="70"/>
      <c r="BJ2" s="66" t="s">
        <v>74</v>
      </c>
      <c r="BK2" s="66"/>
      <c r="BL2" s="66"/>
      <c r="BM2" s="65"/>
      <c r="BN2" s="65"/>
      <c r="BO2" s="65"/>
      <c r="BP2" s="65"/>
      <c r="BQ2" s="71" t="s">
        <v>75</v>
      </c>
      <c r="BT2" s="65" t="s">
        <v>76</v>
      </c>
    </row>
    <row r="3" spans="1:72" s="55" customFormat="1" x14ac:dyDescent="0.25">
      <c r="A3" s="46">
        <v>11</v>
      </c>
      <c r="B3" s="47">
        <v>660606</v>
      </c>
      <c r="C3" s="46"/>
      <c r="D3" s="46" t="s">
        <v>71</v>
      </c>
      <c r="E3" s="46" t="s">
        <v>72</v>
      </c>
      <c r="F3" s="48">
        <v>1</v>
      </c>
      <c r="G3" s="49">
        <v>2</v>
      </c>
      <c r="H3" s="48" t="s">
        <v>72</v>
      </c>
      <c r="I3" s="48">
        <v>1</v>
      </c>
      <c r="J3" s="50" t="s">
        <v>79</v>
      </c>
      <c r="K3" s="51">
        <v>1</v>
      </c>
      <c r="L3" s="52"/>
      <c r="M3" s="53"/>
      <c r="N3" s="52"/>
      <c r="O3" s="52"/>
      <c r="P3" s="52"/>
      <c r="Q3" s="52"/>
      <c r="R3" s="52"/>
      <c r="S3" s="52"/>
      <c r="T3" s="52"/>
      <c r="U3" s="52"/>
      <c r="V3" s="52"/>
      <c r="W3" s="52"/>
      <c r="X3" s="51"/>
      <c r="Y3" s="54">
        <v>120000</v>
      </c>
      <c r="Z3" s="55">
        <v>0</v>
      </c>
      <c r="AA3" s="52"/>
      <c r="AB3" s="52"/>
      <c r="AC3" s="52"/>
      <c r="AE3" s="49">
        <v>120000</v>
      </c>
      <c r="AF3" s="53" t="s">
        <v>73</v>
      </c>
      <c r="AG3" s="53"/>
      <c r="AH3" s="53"/>
      <c r="AI3" s="52"/>
      <c r="AJ3" s="52"/>
      <c r="AK3" s="50" t="s">
        <v>85</v>
      </c>
      <c r="AL3" s="56">
        <v>43800</v>
      </c>
      <c r="AM3" s="52"/>
      <c r="AN3" s="52"/>
      <c r="AO3" s="52"/>
      <c r="AS3" s="55">
        <v>0</v>
      </c>
      <c r="AT3" s="55">
        <v>1</v>
      </c>
      <c r="AV3" s="52"/>
      <c r="AW3" s="50"/>
      <c r="AX3" s="50"/>
      <c r="AY3" s="50" t="s">
        <v>83</v>
      </c>
      <c r="AZ3" s="50"/>
      <c r="BA3" s="52"/>
      <c r="BB3" s="52"/>
      <c r="BC3" s="52"/>
      <c r="BD3" s="50"/>
      <c r="BE3" s="50"/>
      <c r="BF3" s="56">
        <v>43800</v>
      </c>
      <c r="BG3" s="52"/>
      <c r="BH3" s="53"/>
      <c r="BI3" s="57"/>
      <c r="BJ3" s="53" t="s">
        <v>74</v>
      </c>
      <c r="BK3" s="53"/>
      <c r="BL3" s="53"/>
      <c r="BM3" s="52"/>
      <c r="BN3" s="52"/>
      <c r="BO3" s="52"/>
      <c r="BP3" s="52"/>
      <c r="BQ3" s="58" t="s">
        <v>75</v>
      </c>
      <c r="BT3" s="52" t="s">
        <v>76</v>
      </c>
    </row>
    <row r="4" spans="1:72" s="55" customFormat="1" x14ac:dyDescent="0.25">
      <c r="A4" s="46">
        <v>11</v>
      </c>
      <c r="B4" s="47">
        <v>660606</v>
      </c>
      <c r="C4" s="46"/>
      <c r="D4" s="46" t="s">
        <v>71</v>
      </c>
      <c r="E4" s="46" t="s">
        <v>72</v>
      </c>
      <c r="F4" s="48">
        <v>1</v>
      </c>
      <c r="G4" s="49">
        <v>2</v>
      </c>
      <c r="H4" s="48" t="s">
        <v>72</v>
      </c>
      <c r="I4" s="48">
        <v>2</v>
      </c>
      <c r="J4" s="50" t="s">
        <v>80</v>
      </c>
      <c r="K4" s="51">
        <v>1</v>
      </c>
      <c r="M4" s="53"/>
      <c r="X4" s="51"/>
      <c r="Y4" s="54">
        <v>109000</v>
      </c>
      <c r="Z4" s="55">
        <v>0</v>
      </c>
      <c r="AC4" s="52"/>
      <c r="AE4" s="49">
        <v>109000</v>
      </c>
      <c r="AF4" s="53" t="s">
        <v>73</v>
      </c>
      <c r="AG4" s="53"/>
      <c r="AH4" s="53"/>
      <c r="AK4" s="50" t="s">
        <v>85</v>
      </c>
      <c r="AL4" s="56">
        <v>43800</v>
      </c>
      <c r="AS4" s="55">
        <v>0</v>
      </c>
      <c r="AT4" s="55">
        <v>1</v>
      </c>
      <c r="AW4" s="50"/>
      <c r="AX4" s="50"/>
      <c r="AY4" s="50" t="s">
        <v>83</v>
      </c>
      <c r="AZ4" s="50"/>
      <c r="BD4" s="50"/>
      <c r="BE4" s="50"/>
      <c r="BF4" s="56">
        <v>43800</v>
      </c>
      <c r="BH4" s="53"/>
      <c r="BI4" s="57"/>
      <c r="BJ4" s="53" t="s">
        <v>74</v>
      </c>
      <c r="BK4" s="53"/>
      <c r="BL4" s="53"/>
      <c r="BM4" s="52"/>
      <c r="BN4" s="52"/>
      <c r="BO4" s="52"/>
      <c r="BP4" s="52"/>
      <c r="BQ4" s="58" t="s">
        <v>75</v>
      </c>
      <c r="BT4" s="52" t="s">
        <v>76</v>
      </c>
    </row>
    <row r="5" spans="1:72" s="39" customFormat="1" x14ac:dyDescent="0.25">
      <c r="A5" s="30">
        <v>11</v>
      </c>
      <c r="B5" s="31">
        <v>660606</v>
      </c>
      <c r="C5" s="30"/>
      <c r="D5" s="30" t="s">
        <v>71</v>
      </c>
      <c r="E5" s="30" t="s">
        <v>72</v>
      </c>
      <c r="F5" s="32">
        <v>1</v>
      </c>
      <c r="G5" s="33">
        <v>3</v>
      </c>
      <c r="H5" s="32" t="s">
        <v>72</v>
      </c>
      <c r="I5" s="32">
        <v>1</v>
      </c>
      <c r="J5" s="34" t="s">
        <v>79</v>
      </c>
      <c r="K5" s="35">
        <v>1</v>
      </c>
      <c r="M5" s="37"/>
      <c r="X5" s="35"/>
      <c r="Y5" s="38">
        <v>120000</v>
      </c>
      <c r="Z5" s="39">
        <v>0</v>
      </c>
      <c r="AC5" s="36"/>
      <c r="AE5" s="33">
        <v>120000</v>
      </c>
      <c r="AF5" s="37" t="s">
        <v>73</v>
      </c>
      <c r="AG5" s="37"/>
      <c r="AH5" s="37"/>
      <c r="AK5" s="34" t="s">
        <v>86</v>
      </c>
      <c r="AL5" s="40">
        <v>43803</v>
      </c>
      <c r="AS5" s="39">
        <v>0</v>
      </c>
      <c r="AT5" s="39">
        <v>1</v>
      </c>
      <c r="AW5" s="34"/>
      <c r="AX5" s="34"/>
      <c r="AY5" s="34" t="s">
        <v>83</v>
      </c>
      <c r="AZ5" s="34"/>
      <c r="BD5" s="34"/>
      <c r="BE5" s="34"/>
      <c r="BF5" s="40">
        <v>43803</v>
      </c>
      <c r="BH5" s="37"/>
      <c r="BI5" s="41"/>
      <c r="BJ5" s="37" t="s">
        <v>74</v>
      </c>
      <c r="BK5" s="37"/>
      <c r="BL5" s="37"/>
      <c r="BM5" s="36"/>
      <c r="BN5" s="36"/>
      <c r="BO5" s="36"/>
      <c r="BP5" s="36"/>
      <c r="BQ5" s="42" t="s">
        <v>75</v>
      </c>
      <c r="BT5" s="36" t="s">
        <v>76</v>
      </c>
    </row>
    <row r="6" spans="1:72" s="26" customFormat="1" x14ac:dyDescent="0.25">
      <c r="A6" s="17">
        <v>11</v>
      </c>
      <c r="B6" s="18">
        <v>660606</v>
      </c>
      <c r="C6" s="21"/>
      <c r="D6" s="21" t="s">
        <v>71</v>
      </c>
      <c r="E6" s="21" t="s">
        <v>72</v>
      </c>
      <c r="F6" s="19">
        <v>1</v>
      </c>
      <c r="G6" s="20">
        <v>4</v>
      </c>
      <c r="H6" s="19" t="s">
        <v>72</v>
      </c>
      <c r="I6" s="19">
        <v>1</v>
      </c>
      <c r="J6" s="21" t="s">
        <v>78</v>
      </c>
      <c r="K6" s="22">
        <v>1</v>
      </c>
      <c r="M6" s="24"/>
      <c r="X6" s="22"/>
      <c r="Y6" s="25">
        <v>89000</v>
      </c>
      <c r="Z6" s="26">
        <v>0</v>
      </c>
      <c r="AC6" s="23"/>
      <c r="AE6" s="20">
        <v>89000</v>
      </c>
      <c r="AF6" s="24" t="s">
        <v>73</v>
      </c>
      <c r="AG6" s="24"/>
      <c r="AH6" s="24"/>
      <c r="AK6" s="21" t="s">
        <v>87</v>
      </c>
      <c r="AL6" s="27">
        <v>43800</v>
      </c>
      <c r="AS6" s="26">
        <v>0</v>
      </c>
      <c r="AT6" s="26">
        <v>1</v>
      </c>
      <c r="AW6" s="21"/>
      <c r="AX6" s="21"/>
      <c r="AY6" s="21" t="s">
        <v>83</v>
      </c>
      <c r="AZ6" s="21"/>
      <c r="BD6" s="21"/>
      <c r="BE6" s="21"/>
      <c r="BF6" s="27">
        <v>43800</v>
      </c>
      <c r="BH6" s="24"/>
      <c r="BI6" s="28"/>
      <c r="BJ6" s="24" t="s">
        <v>74</v>
      </c>
      <c r="BK6" s="24"/>
      <c r="BL6" s="24"/>
      <c r="BM6" s="23"/>
      <c r="BN6" s="23"/>
      <c r="BO6" s="23"/>
      <c r="BP6" s="23"/>
      <c r="BQ6" s="29" t="s">
        <v>75</v>
      </c>
      <c r="BT6" s="23" t="s">
        <v>76</v>
      </c>
    </row>
    <row r="7" spans="1:72" s="26" customFormat="1" x14ac:dyDescent="0.25">
      <c r="A7" s="17">
        <v>11</v>
      </c>
      <c r="B7" s="18">
        <v>660606</v>
      </c>
      <c r="C7" s="17"/>
      <c r="D7" s="17" t="s">
        <v>71</v>
      </c>
      <c r="E7" s="17" t="s">
        <v>72</v>
      </c>
      <c r="F7" s="19">
        <v>1</v>
      </c>
      <c r="G7" s="20">
        <v>4</v>
      </c>
      <c r="H7" s="19" t="s">
        <v>72</v>
      </c>
      <c r="I7" s="19">
        <v>2</v>
      </c>
      <c r="J7" s="21" t="s">
        <v>81</v>
      </c>
      <c r="K7" s="22">
        <v>1</v>
      </c>
      <c r="M7" s="24"/>
      <c r="X7" s="22"/>
      <c r="Y7" s="25">
        <v>93000</v>
      </c>
      <c r="Z7" s="26">
        <v>0</v>
      </c>
      <c r="AC7" s="23"/>
      <c r="AE7" s="20">
        <v>93000</v>
      </c>
      <c r="AF7" s="24" t="s">
        <v>73</v>
      </c>
      <c r="AG7" s="24"/>
      <c r="AH7" s="24"/>
      <c r="AK7" s="21" t="s">
        <v>87</v>
      </c>
      <c r="AL7" s="27">
        <v>43800</v>
      </c>
      <c r="AS7" s="26">
        <v>0</v>
      </c>
      <c r="AT7" s="26">
        <v>1</v>
      </c>
      <c r="AW7" s="21"/>
      <c r="AX7" s="21"/>
      <c r="AY7" s="21" t="s">
        <v>83</v>
      </c>
      <c r="AZ7" s="21"/>
      <c r="BD7" s="21"/>
      <c r="BE7" s="21"/>
      <c r="BF7" s="27">
        <v>43800</v>
      </c>
      <c r="BH7" s="24"/>
      <c r="BI7" s="28"/>
      <c r="BJ7" s="24" t="s">
        <v>74</v>
      </c>
      <c r="BK7" s="24"/>
      <c r="BL7" s="24"/>
      <c r="BM7" s="23"/>
      <c r="BN7" s="23"/>
      <c r="BO7" s="23"/>
      <c r="BP7" s="23"/>
      <c r="BQ7" s="29" t="s">
        <v>75</v>
      </c>
      <c r="BT7" s="2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</dc:creator>
  <cp:lastModifiedBy>MARIA VALENTINA SURYANDARI</cp:lastModifiedBy>
  <dcterms:created xsi:type="dcterms:W3CDTF">2023-11-23T03:03:45Z</dcterms:created>
  <dcterms:modified xsi:type="dcterms:W3CDTF">2024-10-24T03:08:40Z</dcterms:modified>
</cp:coreProperties>
</file>