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Q1" sheetId="1" r:id="rId1"/>
    <sheet name="Q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9" i="1" l="1"/>
  <c r="H9" i="1"/>
  <c r="C9" i="1"/>
  <c r="O7" i="1" l="1"/>
  <c r="P7" i="1" s="1"/>
  <c r="J7" i="1"/>
  <c r="K7" i="1" s="1"/>
  <c r="E7" i="1"/>
  <c r="M7" i="1"/>
  <c r="H7" i="1"/>
  <c r="C7" i="1"/>
  <c r="F6" i="1"/>
  <c r="K6" i="1"/>
  <c r="P6" i="1"/>
  <c r="F7" i="1" l="1"/>
  <c r="S7" i="1" s="1"/>
  <c r="R6" i="1"/>
  <c r="S6" i="1" s="1"/>
  <c r="G7" i="1" l="1"/>
  <c r="E8" i="1" s="1"/>
  <c r="L7" i="1"/>
  <c r="J8" i="1" s="1"/>
  <c r="Q7" i="1"/>
  <c r="O8" i="1" s="1"/>
  <c r="J9" i="1" l="1"/>
  <c r="K9" i="1" s="1"/>
  <c r="K8" i="1"/>
  <c r="F8" i="1"/>
  <c r="E9" i="1"/>
  <c r="F9" i="1" s="1"/>
  <c r="O9" i="1"/>
  <c r="P9" i="1" s="1"/>
  <c r="P8" i="1"/>
  <c r="R8" i="1" l="1"/>
  <c r="S8" i="1" l="1"/>
  <c r="R9" i="1"/>
  <c r="S9" i="1" s="1"/>
  <c r="L9" i="1" l="1"/>
  <c r="J10" i="1" s="1"/>
  <c r="K10" i="1" s="1"/>
  <c r="G9" i="1"/>
  <c r="E10" i="1" s="1"/>
  <c r="F10" i="1" s="1"/>
  <c r="Q9" i="1"/>
  <c r="O10" i="1" s="1"/>
  <c r="P10" i="1" s="1"/>
  <c r="R10" i="1" s="1"/>
  <c r="S10" i="1" s="1"/>
</calcChain>
</file>

<file path=xl/sharedStrings.xml><?xml version="1.0" encoding="utf-8"?>
<sst xmlns="http://schemas.openxmlformats.org/spreadsheetml/2006/main" count="48" uniqueCount="28">
  <si>
    <t>AAA</t>
  </si>
  <si>
    <t>BBB</t>
  </si>
  <si>
    <t>CCC</t>
  </si>
  <si>
    <t>Mon</t>
  </si>
  <si>
    <t>Change</t>
  </si>
  <si>
    <t>Tue</t>
  </si>
  <si>
    <t>Shares</t>
  </si>
  <si>
    <t>Holdings</t>
  </si>
  <si>
    <t>Fri</t>
  </si>
  <si>
    <t>Close Price</t>
  </si>
  <si>
    <t>$ Value</t>
  </si>
  <si>
    <t>Sold Shares</t>
  </si>
  <si>
    <t>Total ETF $Value</t>
  </si>
  <si>
    <t>Cash</t>
  </si>
  <si>
    <t>Company</t>
  </si>
  <si>
    <t>AA</t>
  </si>
  <si>
    <t>BB</t>
  </si>
  <si>
    <t>CC</t>
  </si>
  <si>
    <t>DD</t>
  </si>
  <si>
    <t>Volume of Shares Outstanding</t>
  </si>
  <si>
    <t>Price Weighted Index</t>
  </si>
  <si>
    <t>Market Capitalization Weighted Index</t>
  </si>
  <si>
    <t>Price Close</t>
  </si>
  <si>
    <t>Index</t>
  </si>
  <si>
    <t>Day 1</t>
  </si>
  <si>
    <t>Day 2</t>
  </si>
  <si>
    <t>Day 3</t>
  </si>
  <si>
    <t>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</si>
</sst>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&quot;$&quot;#,##0"/>
    <numFmt numFmtId="166" formatCode="&quot;$&quot;#,##0.00"/>
    <numFmt numFmtId="170" formatCode="_ * #,##0_ ;_ * \-#,##0_ ;_ * &quot;-&quot;??_ ;_ @_ 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8" tint="-0.499984740745262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/>
    <xf numFmtId="49" fontId="2" fillId="0" borderId="4" xfId="0" applyNumberFormat="1" applyFont="1" applyBorder="1" applyAlignment="1">
      <alignment wrapText="1"/>
    </xf>
    <xf numFmtId="3" fontId="2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0" fontId="5" fillId="0" borderId="6" xfId="0" applyFont="1" applyBorder="1"/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5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2" fontId="0" fillId="0" borderId="12" xfId="0" applyNumberFormat="1" applyBorder="1" applyAlignment="1">
      <alignment horizontal="center"/>
    </xf>
    <xf numFmtId="0" fontId="2" fillId="0" borderId="2" xfId="0" applyFont="1" applyBorder="1"/>
    <xf numFmtId="10" fontId="0" fillId="0" borderId="1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0" xfId="0" applyNumberFormat="1"/>
    <xf numFmtId="4" fontId="0" fillId="0" borderId="0" xfId="0" applyNumberFormat="1"/>
    <xf numFmtId="0" fontId="0" fillId="2" borderId="15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166" fontId="0" fillId="3" borderId="17" xfId="0" applyNumberForma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66" fontId="0" fillId="2" borderId="17" xfId="0" applyNumberFormat="1" applyFill="1" applyBorder="1" applyAlignment="1">
      <alignment horizontal="center" vertical="center"/>
    </xf>
    <xf numFmtId="170" fontId="0" fillId="3" borderId="15" xfId="1" applyNumberFormat="1" applyFont="1" applyFill="1" applyBorder="1" applyAlignment="1">
      <alignment horizontal="center" vertical="center"/>
    </xf>
    <xf numFmtId="170" fontId="0" fillId="2" borderId="1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"/>
  <sheetViews>
    <sheetView tabSelected="1" zoomScaleNormal="100" workbookViewId="0">
      <selection activeCell="F12" sqref="F12"/>
    </sheetView>
  </sheetViews>
  <sheetFormatPr defaultRowHeight="13.8" x14ac:dyDescent="0.25"/>
  <cols>
    <col min="1" max="1" width="8.796875" style="32"/>
    <col min="2" max="2" width="9.19921875" style="32" bestFit="1" customWidth="1"/>
    <col min="3" max="3" width="11.8984375" style="32" bestFit="1" customWidth="1"/>
    <col min="4" max="4" width="7.59765625" style="32" bestFit="1" customWidth="1"/>
    <col min="5" max="5" width="10.8984375" style="32" bestFit="1" customWidth="1"/>
    <col min="6" max="6" width="11.8984375" style="32" bestFit="1" customWidth="1"/>
    <col min="7" max="7" width="7.5" style="32" bestFit="1" customWidth="1"/>
    <col min="8" max="8" width="11.8984375" style="32" bestFit="1" customWidth="1"/>
    <col min="9" max="9" width="7.59765625" style="32" bestFit="1" customWidth="1"/>
    <col min="10" max="10" width="9.8984375" style="32" bestFit="1" customWidth="1"/>
    <col min="11" max="11" width="11.8984375" style="32" bestFit="1" customWidth="1"/>
    <col min="12" max="12" width="7" style="32" bestFit="1" customWidth="1"/>
    <col min="13" max="13" width="10.8984375" style="32" bestFit="1" customWidth="1"/>
    <col min="14" max="14" width="7.59765625" style="32" bestFit="1" customWidth="1"/>
    <col min="15" max="15" width="9.8984375" style="32" bestFit="1" customWidth="1"/>
    <col min="16" max="16" width="11.8984375" style="32" bestFit="1" customWidth="1"/>
    <col min="17" max="17" width="7.5" style="32" bestFit="1" customWidth="1"/>
    <col min="18" max="18" width="6.3984375" style="32" bestFit="1" customWidth="1"/>
    <col min="19" max="19" width="11.8984375" style="32" bestFit="1" customWidth="1"/>
    <col min="20" max="16384" width="8.796875" style="32"/>
  </cols>
  <sheetData>
    <row r="2" spans="1:19" ht="14.4" thickBot="1" x14ac:dyDescent="0.3">
      <c r="E2" s="32">
        <v>0.4</v>
      </c>
      <c r="J2" s="32">
        <v>0.35</v>
      </c>
      <c r="O2" s="32">
        <v>0.25</v>
      </c>
    </row>
    <row r="3" spans="1:19" ht="17.399999999999999" x14ac:dyDescent="0.25">
      <c r="A3" s="31"/>
      <c r="B3" s="57" t="s">
        <v>7</v>
      </c>
      <c r="C3" s="45" t="s">
        <v>0</v>
      </c>
      <c r="D3" s="46"/>
      <c r="E3" s="46"/>
      <c r="F3" s="46"/>
      <c r="G3" s="47"/>
      <c r="H3" s="45" t="s">
        <v>1</v>
      </c>
      <c r="I3" s="46"/>
      <c r="J3" s="46"/>
      <c r="K3" s="46"/>
      <c r="L3" s="47"/>
      <c r="M3" s="45" t="s">
        <v>2</v>
      </c>
      <c r="N3" s="46"/>
      <c r="O3" s="46"/>
      <c r="P3" s="46"/>
      <c r="Q3" s="47"/>
      <c r="R3" s="42"/>
      <c r="S3" s="37"/>
    </row>
    <row r="4" spans="1:19" ht="27.6" x14ac:dyDescent="0.25">
      <c r="A4" s="33"/>
      <c r="B4" s="41"/>
      <c r="C4" s="48" t="s">
        <v>9</v>
      </c>
      <c r="D4" s="39" t="s">
        <v>4</v>
      </c>
      <c r="E4" s="39" t="s">
        <v>6</v>
      </c>
      <c r="F4" s="39" t="s">
        <v>10</v>
      </c>
      <c r="G4" s="49" t="s">
        <v>11</v>
      </c>
      <c r="H4" s="48" t="s">
        <v>9</v>
      </c>
      <c r="I4" s="39" t="s">
        <v>4</v>
      </c>
      <c r="J4" s="39" t="s">
        <v>6</v>
      </c>
      <c r="K4" s="39" t="s">
        <v>10</v>
      </c>
      <c r="L4" s="49" t="s">
        <v>11</v>
      </c>
      <c r="M4" s="48" t="s">
        <v>9</v>
      </c>
      <c r="N4" s="39" t="s">
        <v>4</v>
      </c>
      <c r="O4" s="39" t="s">
        <v>6</v>
      </c>
      <c r="P4" s="39" t="s">
        <v>10</v>
      </c>
      <c r="Q4" s="49" t="s">
        <v>11</v>
      </c>
      <c r="R4" s="43" t="s">
        <v>13</v>
      </c>
      <c r="S4" s="38" t="s">
        <v>12</v>
      </c>
    </row>
    <row r="5" spans="1:19" x14ac:dyDescent="0.25">
      <c r="A5" s="34"/>
      <c r="B5" s="58" t="s">
        <v>8</v>
      </c>
      <c r="C5" s="50">
        <v>23.87</v>
      </c>
      <c r="D5" s="30"/>
      <c r="E5" s="62"/>
      <c r="F5" s="35"/>
      <c r="G5" s="51"/>
      <c r="H5" s="50">
        <v>84.65</v>
      </c>
      <c r="I5" s="30"/>
      <c r="J5" s="62"/>
      <c r="K5" s="35"/>
      <c r="L5" s="51"/>
      <c r="M5" s="50">
        <v>33.200000000000003</v>
      </c>
      <c r="N5" s="30"/>
      <c r="O5" s="62"/>
      <c r="P5" s="35"/>
      <c r="Q5" s="51"/>
      <c r="R5" s="60"/>
      <c r="S5" s="35">
        <v>670980000</v>
      </c>
    </row>
    <row r="6" spans="1:19" x14ac:dyDescent="0.25">
      <c r="A6" s="34"/>
      <c r="B6" s="59"/>
      <c r="C6" s="52"/>
      <c r="D6" s="37"/>
      <c r="E6" s="61">
        <v>11243904</v>
      </c>
      <c r="F6" s="40">
        <f>E6*C5</f>
        <v>268391988.48000002</v>
      </c>
      <c r="G6" s="53"/>
      <c r="H6" s="52"/>
      <c r="I6" s="37"/>
      <c r="J6" s="61">
        <v>2774282</v>
      </c>
      <c r="K6" s="40">
        <f>J6*H5</f>
        <v>234842971.30000001</v>
      </c>
      <c r="L6" s="53"/>
      <c r="M6" s="52"/>
      <c r="N6" s="37"/>
      <c r="O6" s="61">
        <v>5052560</v>
      </c>
      <c r="P6" s="40">
        <f>M5*O6</f>
        <v>167744992</v>
      </c>
      <c r="Q6" s="53"/>
      <c r="R6" s="44">
        <f>S5-(P6+K6+F6)</f>
        <v>48.220000028610229</v>
      </c>
      <c r="S6" s="40">
        <f>P6+R6+K6+F6</f>
        <v>670980000</v>
      </c>
    </row>
    <row r="7" spans="1:19" x14ac:dyDescent="0.25">
      <c r="A7" s="34"/>
      <c r="B7" s="58" t="s">
        <v>3</v>
      </c>
      <c r="C7" s="50">
        <f>C5*(1+D7)</f>
        <v>24.428558000000002</v>
      </c>
      <c r="D7" s="30">
        <v>2.3400000000000001E-2</v>
      </c>
      <c r="E7" s="62">
        <f>E6-G6</f>
        <v>11243904</v>
      </c>
      <c r="F7" s="35">
        <f>C7*E7</f>
        <v>274672361.010432</v>
      </c>
      <c r="G7" s="51">
        <f>E7 - FLOOR((E2*$S$7)/C7,1)</f>
        <v>168757</v>
      </c>
      <c r="H7" s="50">
        <f>H5*(1+I7)</f>
        <v>86.114445000000018</v>
      </c>
      <c r="I7" s="30">
        <v>1.7299999999999999E-2</v>
      </c>
      <c r="J7" s="62">
        <f>J6-L6</f>
        <v>2774282</v>
      </c>
      <c r="K7" s="35">
        <f>J7*H7</f>
        <v>238905754.70349005</v>
      </c>
      <c r="L7" s="51">
        <f>J7 - FLOOR((J2*$S$7)/H7,1)</f>
        <v>25253</v>
      </c>
      <c r="M7" s="50">
        <f>M5*(1+N7)</f>
        <v>32.220600000000005</v>
      </c>
      <c r="N7" s="30">
        <v>-2.9499999999999998E-2</v>
      </c>
      <c r="O7" s="62">
        <f>O6-Q6</f>
        <v>5052560</v>
      </c>
      <c r="P7" s="35">
        <f>M7*O7</f>
        <v>162796514.73600003</v>
      </c>
      <c r="Q7" s="51">
        <f>O7 - FLOOR((O2*$S$7)/M7,1)</f>
        <v>-195438</v>
      </c>
      <c r="R7" s="60">
        <v>48.220000028610229</v>
      </c>
      <c r="S7" s="35">
        <f t="shared" ref="S7:S10" si="0">P7+R7+K7+F7</f>
        <v>676374678.66992211</v>
      </c>
    </row>
    <row r="8" spans="1:19" x14ac:dyDescent="0.25">
      <c r="A8" s="34"/>
      <c r="B8" s="59"/>
      <c r="C8" s="52"/>
      <c r="D8" s="37"/>
      <c r="E8" s="61">
        <f>E7-G7</f>
        <v>11075147</v>
      </c>
      <c r="F8" s="40">
        <f>C7*E8</f>
        <v>270549870.84802604</v>
      </c>
      <c r="G8" s="53"/>
      <c r="H8" s="52"/>
      <c r="I8" s="37"/>
      <c r="J8" s="61">
        <f>J7-L7</f>
        <v>2749029</v>
      </c>
      <c r="K8" s="40">
        <f>H7*J8</f>
        <v>236731106.62390506</v>
      </c>
      <c r="L8" s="53"/>
      <c r="M8" s="52"/>
      <c r="N8" s="37"/>
      <c r="O8" s="61">
        <f>O7-Q7</f>
        <v>5247998</v>
      </c>
      <c r="P8" s="40">
        <f>M7*O8</f>
        <v>169093644.35880002</v>
      </c>
      <c r="Q8" s="53"/>
      <c r="R8" s="44">
        <f>S7-P8-K8-F8</f>
        <v>56.83919095993042</v>
      </c>
      <c r="S8" s="40">
        <f t="shared" si="0"/>
        <v>676374678.66992211</v>
      </c>
    </row>
    <row r="9" spans="1:19" x14ac:dyDescent="0.25">
      <c r="A9" s="34"/>
      <c r="B9" s="58" t="s">
        <v>5</v>
      </c>
      <c r="C9" s="50">
        <f t="shared" ref="C8:C9" si="1">C7*(1+D9)</f>
        <v>23.378130006000003</v>
      </c>
      <c r="D9" s="30">
        <v>-4.2999999999999997E-2</v>
      </c>
      <c r="E9" s="62">
        <f>E8</f>
        <v>11075147</v>
      </c>
      <c r="F9" s="35">
        <f>C9*E9</f>
        <v>258916226.4015609</v>
      </c>
      <c r="G9" s="51">
        <f>E9 - FLOOR((E2*$S$9)/C9,1)</f>
        <v>-387630</v>
      </c>
      <c r="H9" s="50">
        <f>H7*(1+I9)</f>
        <v>87.208098451500007</v>
      </c>
      <c r="I9" s="30">
        <v>1.2699999999999999E-2</v>
      </c>
      <c r="J9" s="62">
        <f>J8</f>
        <v>2749029</v>
      </c>
      <c r="K9" s="35">
        <f>J9*H9</f>
        <v>239737591.67802861</v>
      </c>
      <c r="L9" s="51">
        <f>J9 - FLOOR((J2*$S$9)/H9,1)</f>
        <v>60277</v>
      </c>
      <c r="M9" s="50">
        <f>M7*(1+N9)</f>
        <v>32.639467799999998</v>
      </c>
      <c r="N9" s="30">
        <v>1.2999999999999999E-2</v>
      </c>
      <c r="O9" s="62">
        <f>O8</f>
        <v>5247998</v>
      </c>
      <c r="P9" s="35">
        <f>M9*O9</f>
        <v>171291861.73546439</v>
      </c>
      <c r="Q9" s="51">
        <f>O9 - FLOOR((O2*$S$9)/M9,1)</f>
        <v>116590</v>
      </c>
      <c r="R9" s="60">
        <f>R8</f>
        <v>56.83919095993042</v>
      </c>
      <c r="S9" s="35">
        <f t="shared" si="0"/>
        <v>669945736.6542449</v>
      </c>
    </row>
    <row r="10" spans="1:19" ht="14.4" thickBot="1" x14ac:dyDescent="0.3">
      <c r="A10" s="36"/>
      <c r="B10" s="59"/>
      <c r="C10" s="54"/>
      <c r="D10" s="55"/>
      <c r="E10" s="61">
        <f>E9-G9</f>
        <v>11462777</v>
      </c>
      <c r="F10" s="40">
        <f>C9*E10</f>
        <v>267978290.93578669</v>
      </c>
      <c r="G10" s="56"/>
      <c r="H10" s="54"/>
      <c r="I10" s="55"/>
      <c r="J10" s="61">
        <f>J9-L9</f>
        <v>2688752</v>
      </c>
      <c r="K10" s="40">
        <f>H9*J10</f>
        <v>234480949.12766755</v>
      </c>
      <c r="L10" s="56"/>
      <c r="M10" s="54"/>
      <c r="N10" s="55"/>
      <c r="O10" s="61">
        <f>O9-Q9</f>
        <v>5131408</v>
      </c>
      <c r="P10" s="40">
        <f>M9*O10</f>
        <v>167486426.1846624</v>
      </c>
      <c r="Q10" s="56"/>
      <c r="R10" s="44">
        <f>S9-P10-K10-F10</f>
        <v>70.406128257513046</v>
      </c>
      <c r="S10" s="40">
        <f t="shared" si="0"/>
        <v>669945736.6542449</v>
      </c>
    </row>
  </sheetData>
  <mergeCells count="3">
    <mergeCell ref="C3:G3"/>
    <mergeCell ref="H3:L3"/>
    <mergeCell ref="M3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3"/>
  <sheetViews>
    <sheetView workbookViewId="0">
      <selection activeCell="M18" sqref="M18"/>
    </sheetView>
  </sheetViews>
  <sheetFormatPr defaultRowHeight="13.8" x14ac:dyDescent="0.25"/>
  <cols>
    <col min="2" max="2" width="13.69921875" customWidth="1"/>
    <col min="3" max="3" width="11.59765625" customWidth="1"/>
    <col min="5" max="5" width="11.59765625" customWidth="1"/>
    <col min="7" max="7" width="11.69921875" customWidth="1"/>
    <col min="9" max="9" width="12.09765625" customWidth="1"/>
    <col min="11" max="11" width="11" customWidth="1"/>
    <col min="13" max="13" width="14" customWidth="1"/>
  </cols>
  <sheetData>
    <row r="4" spans="1:14" ht="32.25" customHeight="1" thickBot="1" x14ac:dyDescent="0.35">
      <c r="A4" s="2"/>
      <c r="B4" s="4" t="s">
        <v>14</v>
      </c>
      <c r="C4" s="5" t="s">
        <v>15</v>
      </c>
      <c r="D4" s="4"/>
      <c r="E4" s="5" t="s">
        <v>16</v>
      </c>
      <c r="F4" s="4"/>
      <c r="G4" s="5" t="s">
        <v>17</v>
      </c>
      <c r="H4" s="4"/>
      <c r="I4" s="5" t="s">
        <v>18</v>
      </c>
      <c r="J4" s="6"/>
      <c r="K4" s="1"/>
      <c r="L4" s="6"/>
      <c r="N4" s="2"/>
    </row>
    <row r="5" spans="1:14" ht="64.5" customHeight="1" thickTop="1" thickBot="1" x14ac:dyDescent="0.35">
      <c r="B5" s="7" t="s">
        <v>19</v>
      </c>
      <c r="C5" s="8">
        <v>7500000</v>
      </c>
      <c r="D5" s="9"/>
      <c r="E5" s="10">
        <v>9000000</v>
      </c>
      <c r="F5" s="9"/>
      <c r="G5" s="10">
        <v>6500000</v>
      </c>
      <c r="H5" s="9"/>
      <c r="I5" s="10">
        <v>2500000</v>
      </c>
      <c r="J5" s="11"/>
      <c r="K5" s="12" t="s">
        <v>20</v>
      </c>
      <c r="L5" s="13"/>
      <c r="M5" s="12" t="s">
        <v>21</v>
      </c>
      <c r="N5" s="14"/>
    </row>
    <row r="6" spans="1:14" ht="16.8" thickTop="1" thickBot="1" x14ac:dyDescent="0.35">
      <c r="B6" s="15"/>
      <c r="C6" s="16" t="s">
        <v>22</v>
      </c>
      <c r="D6" s="17" t="s">
        <v>4</v>
      </c>
      <c r="E6" s="18" t="s">
        <v>22</v>
      </c>
      <c r="F6" s="17" t="s">
        <v>4</v>
      </c>
      <c r="G6" s="18" t="s">
        <v>22</v>
      </c>
      <c r="H6" s="17" t="s">
        <v>4</v>
      </c>
      <c r="I6" s="18" t="s">
        <v>22</v>
      </c>
      <c r="J6" s="19" t="s">
        <v>4</v>
      </c>
      <c r="K6" s="18" t="s">
        <v>23</v>
      </c>
      <c r="L6" s="17" t="s">
        <v>4</v>
      </c>
      <c r="M6" s="18" t="s">
        <v>23</v>
      </c>
      <c r="N6" s="19" t="s">
        <v>4</v>
      </c>
    </row>
    <row r="7" spans="1:14" ht="15.6" x14ac:dyDescent="0.3">
      <c r="A7" s="2"/>
      <c r="B7" s="20" t="s">
        <v>24</v>
      </c>
      <c r="C7" s="21">
        <v>80</v>
      </c>
      <c r="D7" s="2"/>
      <c r="E7" s="21">
        <v>85</v>
      </c>
      <c r="F7" s="3"/>
      <c r="G7" s="21">
        <v>25</v>
      </c>
      <c r="H7" s="22"/>
      <c r="I7" s="21">
        <v>30</v>
      </c>
      <c r="J7" s="23"/>
      <c r="K7" s="24"/>
      <c r="L7" s="2"/>
      <c r="M7" s="24">
        <v>100</v>
      </c>
      <c r="N7" s="3"/>
    </row>
    <row r="8" spans="1:14" ht="15.6" x14ac:dyDescent="0.3">
      <c r="B8" s="25" t="s">
        <v>25</v>
      </c>
      <c r="C8" s="21"/>
      <c r="D8" s="26">
        <v>0.1</v>
      </c>
      <c r="E8" s="21"/>
      <c r="F8" s="27">
        <v>0</v>
      </c>
      <c r="G8" s="21"/>
      <c r="H8" s="27">
        <v>0</v>
      </c>
      <c r="I8" s="21"/>
      <c r="J8" s="27">
        <v>0</v>
      </c>
      <c r="K8" s="24"/>
      <c r="L8" s="26"/>
      <c r="M8" s="24"/>
      <c r="N8" s="26"/>
    </row>
    <row r="9" spans="1:14" ht="15.6" x14ac:dyDescent="0.3">
      <c r="B9" s="25" t="s">
        <v>26</v>
      </c>
      <c r="C9" s="21"/>
      <c r="D9" s="26">
        <v>0</v>
      </c>
      <c r="E9" s="21"/>
      <c r="F9" s="26">
        <v>0</v>
      </c>
      <c r="G9" s="21"/>
      <c r="H9" s="26">
        <v>0</v>
      </c>
      <c r="I9" s="21"/>
      <c r="J9" s="27">
        <v>0.1</v>
      </c>
      <c r="K9" s="24"/>
      <c r="L9" s="26"/>
      <c r="M9" s="24"/>
      <c r="N9" s="26"/>
    </row>
    <row r="10" spans="1:14" ht="15.6" x14ac:dyDescent="0.3">
      <c r="B10" s="25" t="s">
        <v>27</v>
      </c>
      <c r="C10" s="21"/>
      <c r="D10" s="26">
        <v>0</v>
      </c>
      <c r="E10" s="21"/>
      <c r="F10" s="26">
        <v>0</v>
      </c>
      <c r="G10" s="21"/>
      <c r="H10" s="26">
        <v>0.1</v>
      </c>
      <c r="I10" s="21"/>
      <c r="J10" s="27">
        <v>0</v>
      </c>
      <c r="K10" s="24"/>
      <c r="L10" s="26"/>
      <c r="M10" s="24"/>
      <c r="N10" s="26"/>
    </row>
    <row r="11" spans="1:14" x14ac:dyDescent="0.25">
      <c r="F11" s="28"/>
    </row>
    <row r="13" spans="1:14" x14ac:dyDescent="0.25">
      <c r="M13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2016-11-30T15:11:58Z</dcterms:modified>
</cp:coreProperties>
</file>