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vya\Desktop\DATA SCIENCE\EXCEL\"/>
    </mc:Choice>
  </mc:AlternateContent>
  <xr:revisionPtr revIDLastSave="0" documentId="13_ncr:1_{F4CE1418-DC1E-4DF6-9F20-5D699801C6C0}" xr6:coauthVersionLast="47" xr6:coauthVersionMax="47" xr10:uidLastSave="{00000000-0000-0000-0000-000000000000}"/>
  <bookViews>
    <workbookView xWindow="-110" yWindow="-110" windowWidth="19420" windowHeight="11020" xr2:uid="{46F392E1-E29E-426B-8E74-F0B89B5B7940}"/>
  </bookViews>
  <sheets>
    <sheet name="Sheet1" sheetId="1" r:id="rId1"/>
    <sheet name="Dashboard" sheetId="2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O2" i="1"/>
  <c r="P2" i="1" s="1"/>
  <c r="BJ3" i="1" s="1"/>
  <c r="BK3" i="1" s="1"/>
  <c r="O3" i="1"/>
  <c r="P3" i="1" s="1"/>
  <c r="BJ4" i="1" s="1"/>
  <c r="BK4" i="1" s="1"/>
  <c r="O4" i="1"/>
  <c r="P4" i="1" s="1"/>
  <c r="BJ5" i="1" s="1"/>
  <c r="BK5" i="1" s="1"/>
  <c r="O5" i="1"/>
  <c r="P5" i="1" s="1"/>
  <c r="BJ6" i="1" s="1"/>
  <c r="BK6" i="1" s="1"/>
  <c r="O6" i="1"/>
  <c r="P6" i="1" s="1"/>
  <c r="BJ7" i="1" s="1"/>
  <c r="BK7" i="1" s="1"/>
  <c r="O7" i="1"/>
  <c r="P7" i="1" s="1"/>
  <c r="BJ8" i="1" s="1"/>
  <c r="BK8" i="1" s="1"/>
  <c r="O8" i="1"/>
  <c r="P8" i="1" s="1"/>
  <c r="BJ9" i="1" s="1"/>
  <c r="BK9" i="1" s="1"/>
  <c r="O9" i="1"/>
  <c r="P9" i="1" s="1"/>
  <c r="BJ10" i="1" s="1"/>
  <c r="BK10" i="1" s="1"/>
  <c r="O10" i="1"/>
  <c r="P10" i="1" s="1"/>
  <c r="BJ11" i="1" s="1"/>
  <c r="BK11" i="1" s="1"/>
  <c r="O11" i="1"/>
  <c r="P11" i="1" s="1"/>
  <c r="BJ12" i="1" s="1"/>
  <c r="BK12" i="1" s="1"/>
  <c r="O12" i="1"/>
  <c r="P12" i="1" s="1"/>
  <c r="BJ13" i="1" s="1"/>
  <c r="BK13" i="1" s="1"/>
  <c r="O13" i="1"/>
  <c r="P13" i="1" s="1"/>
  <c r="BJ14" i="1" s="1"/>
  <c r="BK14" i="1" s="1"/>
  <c r="O14" i="1"/>
  <c r="P14" i="1" s="1"/>
  <c r="BJ15" i="1" s="1"/>
  <c r="BK15" i="1" s="1"/>
  <c r="O15" i="1"/>
  <c r="P15" i="1" s="1"/>
  <c r="BJ16" i="1" s="1"/>
  <c r="BK16" i="1" s="1"/>
  <c r="O16" i="1"/>
  <c r="P16" i="1" s="1"/>
  <c r="BJ17" i="1" s="1"/>
  <c r="BK17" i="1" s="1"/>
  <c r="O17" i="1"/>
  <c r="P17" i="1" s="1"/>
  <c r="BJ18" i="1" s="1"/>
  <c r="BK18" i="1" s="1"/>
  <c r="O18" i="1"/>
  <c r="P18" i="1" s="1"/>
  <c r="BJ19" i="1" s="1"/>
  <c r="BK19" i="1" s="1"/>
  <c r="O19" i="1"/>
  <c r="P19" i="1" s="1"/>
  <c r="BJ20" i="1" s="1"/>
  <c r="BK20" i="1" s="1"/>
  <c r="O20" i="1"/>
  <c r="P20" i="1" s="1"/>
  <c r="BJ21" i="1" s="1"/>
  <c r="BK21" i="1" s="1"/>
  <c r="O21" i="1"/>
  <c r="P21" i="1" s="1"/>
  <c r="BJ22" i="1" s="1"/>
  <c r="BK22" i="1" s="1"/>
  <c r="O22" i="1"/>
  <c r="P22" i="1" s="1"/>
  <c r="BJ23" i="1" s="1"/>
  <c r="BK23" i="1" s="1"/>
  <c r="O23" i="1"/>
  <c r="P23" i="1" s="1"/>
  <c r="BJ24" i="1" s="1"/>
  <c r="BK24" i="1" s="1"/>
  <c r="O24" i="1"/>
  <c r="P24" i="1" s="1"/>
  <c r="BJ25" i="1" s="1"/>
  <c r="BK25" i="1" s="1"/>
  <c r="O25" i="1"/>
  <c r="P25" i="1" s="1"/>
  <c r="BJ26" i="1" s="1"/>
  <c r="BK26" i="1" s="1"/>
  <c r="O26" i="1"/>
  <c r="P26" i="1" s="1"/>
  <c r="BJ27" i="1" s="1"/>
  <c r="BK27" i="1" s="1"/>
  <c r="O27" i="1"/>
  <c r="P27" i="1" s="1"/>
  <c r="BJ28" i="1" s="1"/>
  <c r="BK28" i="1" s="1"/>
  <c r="O28" i="1"/>
  <c r="P28" i="1" s="1"/>
  <c r="BJ29" i="1" s="1"/>
  <c r="BK29" i="1" s="1"/>
  <c r="O29" i="1"/>
  <c r="P29" i="1" s="1"/>
  <c r="BJ30" i="1" s="1"/>
  <c r="BK30" i="1" s="1"/>
  <c r="O30" i="1"/>
  <c r="P30" i="1" s="1"/>
  <c r="BJ31" i="1" s="1"/>
  <c r="BK31" i="1" s="1"/>
  <c r="O31" i="1"/>
  <c r="P31" i="1" s="1"/>
  <c r="BJ32" i="1" s="1"/>
  <c r="BK32" i="1" s="1"/>
  <c r="O32" i="1"/>
  <c r="P32" i="1" s="1"/>
  <c r="BJ33" i="1" s="1"/>
  <c r="BK33" i="1" s="1"/>
  <c r="O33" i="1"/>
  <c r="P33" i="1" s="1"/>
  <c r="BJ34" i="1" s="1"/>
  <c r="BK34" i="1" s="1"/>
  <c r="O34" i="1"/>
  <c r="P34" i="1" s="1"/>
  <c r="BJ35" i="1" s="1"/>
  <c r="BK35" i="1" s="1"/>
  <c r="O35" i="1"/>
  <c r="P35" i="1" s="1"/>
  <c r="BJ36" i="1" s="1"/>
  <c r="BK36" i="1" s="1"/>
  <c r="O36" i="1"/>
  <c r="P36" i="1" s="1"/>
  <c r="BJ37" i="1" s="1"/>
  <c r="BK37" i="1" s="1"/>
  <c r="O37" i="1"/>
  <c r="P37" i="1" s="1"/>
  <c r="BJ38" i="1" s="1"/>
  <c r="BK38" i="1" s="1"/>
  <c r="O38" i="1"/>
  <c r="P38" i="1" s="1"/>
  <c r="BJ39" i="1" s="1"/>
  <c r="BK39" i="1" s="1"/>
  <c r="O39" i="1"/>
  <c r="P39" i="1" s="1"/>
  <c r="BJ40" i="1" s="1"/>
  <c r="BK40" i="1" s="1"/>
  <c r="O40" i="1"/>
  <c r="P40" i="1" s="1"/>
  <c r="BJ41" i="1" s="1"/>
  <c r="BK41" i="1" s="1"/>
  <c r="O41" i="1"/>
  <c r="P41" i="1" s="1"/>
  <c r="BJ42" i="1" s="1"/>
  <c r="BK42" i="1" s="1"/>
  <c r="O42" i="1"/>
  <c r="P42" i="1" s="1"/>
  <c r="BJ43" i="1" s="1"/>
  <c r="BK43" i="1" s="1"/>
  <c r="O43" i="1"/>
  <c r="P43" i="1" s="1"/>
  <c r="BJ44" i="1" s="1"/>
  <c r="BK44" i="1" s="1"/>
  <c r="O44" i="1"/>
  <c r="P44" i="1" s="1"/>
  <c r="BJ45" i="1" s="1"/>
  <c r="BK45" i="1" s="1"/>
  <c r="O45" i="1"/>
  <c r="P45" i="1" s="1"/>
  <c r="BJ46" i="1" s="1"/>
  <c r="BK46" i="1" s="1"/>
  <c r="O46" i="1"/>
  <c r="P46" i="1" s="1"/>
  <c r="BJ47" i="1" s="1"/>
  <c r="BK47" i="1" s="1"/>
  <c r="O47" i="1"/>
  <c r="P47" i="1" s="1"/>
  <c r="BJ48" i="1" s="1"/>
  <c r="BK48" i="1" s="1"/>
  <c r="O48" i="1"/>
  <c r="P48" i="1" s="1"/>
  <c r="BJ49" i="1" s="1"/>
  <c r="BK49" i="1" s="1"/>
  <c r="O49" i="1"/>
  <c r="P49" i="1" s="1"/>
  <c r="BJ50" i="1" s="1"/>
  <c r="BK50" i="1" s="1"/>
  <c r="O50" i="1"/>
  <c r="P50" i="1" s="1"/>
  <c r="BJ51" i="1" s="1"/>
  <c r="BK51" i="1" s="1"/>
  <c r="O51" i="1"/>
  <c r="P51" i="1" s="1"/>
  <c r="BJ52" i="1" s="1"/>
  <c r="BK52" i="1" s="1"/>
  <c r="O52" i="1"/>
  <c r="P52" i="1" s="1"/>
  <c r="BJ53" i="1" s="1"/>
  <c r="BK53" i="1" s="1"/>
  <c r="O53" i="1"/>
  <c r="P53" i="1" s="1"/>
  <c r="BJ54" i="1" s="1"/>
  <c r="BK54" i="1" s="1"/>
  <c r="O54" i="1"/>
  <c r="P54" i="1" s="1"/>
  <c r="BJ55" i="1" s="1"/>
  <c r="BK55" i="1" s="1"/>
  <c r="O55" i="1"/>
  <c r="P55" i="1" s="1"/>
  <c r="BJ56" i="1" s="1"/>
  <c r="BK56" i="1" s="1"/>
  <c r="O56" i="1"/>
  <c r="P56" i="1" s="1"/>
  <c r="BJ57" i="1" s="1"/>
  <c r="BK57" i="1" s="1"/>
  <c r="O57" i="1"/>
  <c r="P57" i="1" s="1"/>
  <c r="BJ58" i="1" s="1"/>
  <c r="BK58" i="1" s="1"/>
  <c r="O58" i="1"/>
  <c r="P58" i="1" s="1"/>
  <c r="BJ59" i="1" s="1"/>
  <c r="BK59" i="1" s="1"/>
  <c r="O59" i="1"/>
  <c r="P59" i="1" s="1"/>
  <c r="BJ60" i="1" s="1"/>
  <c r="BK60" i="1" s="1"/>
  <c r="O60" i="1"/>
  <c r="P60" i="1" s="1"/>
  <c r="BJ61" i="1" s="1"/>
  <c r="BK61" i="1" s="1"/>
  <c r="O61" i="1"/>
  <c r="P61" i="1" s="1"/>
  <c r="BJ62" i="1" s="1"/>
  <c r="BK62" i="1" s="1"/>
  <c r="O62" i="1"/>
  <c r="P62" i="1" s="1"/>
  <c r="BJ63" i="1" s="1"/>
  <c r="BK63" i="1" s="1"/>
  <c r="O63" i="1"/>
  <c r="P63" i="1" s="1"/>
  <c r="BJ64" i="1" s="1"/>
  <c r="BK64" i="1" s="1"/>
  <c r="O64" i="1"/>
  <c r="P64" i="1" s="1"/>
  <c r="BJ65" i="1" s="1"/>
  <c r="BK65" i="1" s="1"/>
  <c r="O65" i="1"/>
  <c r="P65" i="1" s="1"/>
  <c r="BJ66" i="1" s="1"/>
  <c r="BK66" i="1" s="1"/>
  <c r="O66" i="1"/>
  <c r="P66" i="1" s="1"/>
  <c r="BJ67" i="1" s="1"/>
  <c r="BK67" i="1" s="1"/>
  <c r="O67" i="1"/>
  <c r="P67" i="1" s="1"/>
  <c r="BJ68" i="1" s="1"/>
  <c r="BK68" i="1" s="1"/>
  <c r="O68" i="1"/>
  <c r="P68" i="1" s="1"/>
  <c r="BJ69" i="1" s="1"/>
  <c r="BK69" i="1" s="1"/>
  <c r="O69" i="1"/>
  <c r="P69" i="1" s="1"/>
  <c r="BJ70" i="1" s="1"/>
  <c r="BK70" i="1" s="1"/>
  <c r="O70" i="1"/>
  <c r="P70" i="1" s="1"/>
  <c r="BJ71" i="1" s="1"/>
  <c r="BK71" i="1" s="1"/>
  <c r="O71" i="1"/>
  <c r="P71" i="1" s="1"/>
  <c r="BJ72" i="1" s="1"/>
  <c r="BK72" i="1" s="1"/>
  <c r="O72" i="1"/>
  <c r="P72" i="1" s="1"/>
  <c r="BJ73" i="1" s="1"/>
  <c r="BK73" i="1" s="1"/>
  <c r="O73" i="1"/>
  <c r="P73" i="1" s="1"/>
  <c r="BJ74" i="1" s="1"/>
  <c r="BK74" i="1" s="1"/>
  <c r="O74" i="1"/>
  <c r="P74" i="1" s="1"/>
  <c r="BJ75" i="1" s="1"/>
  <c r="BK75" i="1" s="1"/>
  <c r="O75" i="1"/>
  <c r="P75" i="1" s="1"/>
  <c r="BJ76" i="1" s="1"/>
  <c r="BK76" i="1" s="1"/>
  <c r="O76" i="1"/>
  <c r="P76" i="1" s="1"/>
  <c r="BJ77" i="1" s="1"/>
  <c r="BK77" i="1" s="1"/>
  <c r="O77" i="1"/>
  <c r="P77" i="1" s="1"/>
  <c r="BJ78" i="1" s="1"/>
  <c r="BK78" i="1" s="1"/>
  <c r="O78" i="1"/>
  <c r="P78" i="1" s="1"/>
  <c r="BJ79" i="1" s="1"/>
  <c r="BK79" i="1" s="1"/>
  <c r="O79" i="1"/>
  <c r="P79" i="1" s="1"/>
  <c r="BJ80" i="1" s="1"/>
  <c r="BK80" i="1" s="1"/>
  <c r="O80" i="1"/>
  <c r="P80" i="1" s="1"/>
  <c r="BJ81" i="1" s="1"/>
  <c r="BK81" i="1" s="1"/>
  <c r="O81" i="1"/>
  <c r="P81" i="1" s="1"/>
  <c r="BJ82" i="1" s="1"/>
  <c r="BK82" i="1" s="1"/>
  <c r="O82" i="1"/>
  <c r="P82" i="1" s="1"/>
  <c r="BJ83" i="1" s="1"/>
  <c r="BK83" i="1" s="1"/>
  <c r="O83" i="1"/>
  <c r="P83" i="1" s="1"/>
  <c r="BJ84" i="1" s="1"/>
  <c r="BK84" i="1" s="1"/>
  <c r="O84" i="1"/>
  <c r="P84" i="1" s="1"/>
  <c r="BJ85" i="1" s="1"/>
  <c r="BK85" i="1" s="1"/>
  <c r="O85" i="1"/>
  <c r="P85" i="1" s="1"/>
  <c r="BJ86" i="1" s="1"/>
  <c r="BK86" i="1" s="1"/>
  <c r="O86" i="1"/>
  <c r="P86" i="1" s="1"/>
  <c r="BJ87" i="1" s="1"/>
  <c r="BK87" i="1" s="1"/>
  <c r="O87" i="1"/>
  <c r="P87" i="1" s="1"/>
  <c r="BJ88" i="1" s="1"/>
  <c r="BK88" i="1" s="1"/>
  <c r="O88" i="1"/>
  <c r="P88" i="1" s="1"/>
  <c r="BJ89" i="1" s="1"/>
  <c r="BK89" i="1" s="1"/>
  <c r="O89" i="1"/>
  <c r="P89" i="1" s="1"/>
  <c r="BJ90" i="1" s="1"/>
  <c r="BK90" i="1" s="1"/>
  <c r="O90" i="1"/>
  <c r="P90" i="1" s="1"/>
  <c r="BJ91" i="1" s="1"/>
  <c r="BK91" i="1" s="1"/>
  <c r="O91" i="1"/>
  <c r="P91" i="1" s="1"/>
  <c r="BJ92" i="1" s="1"/>
  <c r="BK92" i="1" s="1"/>
  <c r="O92" i="1"/>
  <c r="P92" i="1" s="1"/>
  <c r="BJ93" i="1" s="1"/>
  <c r="BK93" i="1" s="1"/>
  <c r="O93" i="1"/>
  <c r="P93" i="1" s="1"/>
  <c r="BJ94" i="1" s="1"/>
  <c r="BK94" i="1" s="1"/>
  <c r="O94" i="1"/>
  <c r="P94" i="1" s="1"/>
  <c r="BJ95" i="1" s="1"/>
  <c r="BK95" i="1" s="1"/>
  <c r="O95" i="1"/>
  <c r="P95" i="1" s="1"/>
  <c r="BJ96" i="1" s="1"/>
  <c r="BK96" i="1" s="1"/>
  <c r="O96" i="1"/>
  <c r="P96" i="1" s="1"/>
  <c r="BJ97" i="1" s="1"/>
  <c r="BK97" i="1" s="1"/>
  <c r="O97" i="1"/>
  <c r="P97" i="1" s="1"/>
  <c r="BJ98" i="1" s="1"/>
  <c r="BK98" i="1" s="1"/>
  <c r="O98" i="1"/>
  <c r="P98" i="1" s="1"/>
  <c r="BJ99" i="1" s="1"/>
  <c r="BK99" i="1" s="1"/>
  <c r="O99" i="1"/>
  <c r="P99" i="1" s="1"/>
  <c r="BJ100" i="1" s="1"/>
  <c r="BK100" i="1" s="1"/>
  <c r="O100" i="1"/>
  <c r="P100" i="1" s="1"/>
  <c r="BJ101" i="1" s="1"/>
  <c r="BK101" i="1" s="1"/>
  <c r="O101" i="1"/>
  <c r="P101" i="1" s="1"/>
  <c r="BJ102" i="1" s="1"/>
  <c r="BK102" i="1" s="1"/>
  <c r="O102" i="1"/>
  <c r="P102" i="1" s="1"/>
  <c r="BJ103" i="1" s="1"/>
  <c r="BK103" i="1" s="1"/>
  <c r="N2" i="1"/>
  <c r="N3" i="1"/>
  <c r="S3" i="1" s="1"/>
  <c r="N4" i="1"/>
  <c r="S4" i="1" s="1"/>
  <c r="N5" i="1"/>
  <c r="S5" i="1" s="1"/>
  <c r="N6" i="1"/>
  <c r="S6" i="1" s="1"/>
  <c r="N7" i="1"/>
  <c r="S7" i="1" s="1"/>
  <c r="N8" i="1"/>
  <c r="S8" i="1" s="1"/>
  <c r="N9" i="1"/>
  <c r="S9" i="1" s="1"/>
  <c r="N10" i="1"/>
  <c r="S10" i="1" s="1"/>
  <c r="N11" i="1"/>
  <c r="S11" i="1" s="1"/>
  <c r="N12" i="1"/>
  <c r="S12" i="1" s="1"/>
  <c r="N13" i="1"/>
  <c r="S13" i="1" s="1"/>
  <c r="N14" i="1"/>
  <c r="S14" i="1" s="1"/>
  <c r="N15" i="1"/>
  <c r="S15" i="1" s="1"/>
  <c r="N16" i="1"/>
  <c r="S16" i="1" s="1"/>
  <c r="N17" i="1"/>
  <c r="S17" i="1" s="1"/>
  <c r="N18" i="1"/>
  <c r="N19" i="1"/>
  <c r="S19" i="1" s="1"/>
  <c r="N20" i="1"/>
  <c r="S20" i="1" s="1"/>
  <c r="N21" i="1"/>
  <c r="S21" i="1" s="1"/>
  <c r="N22" i="1"/>
  <c r="S22" i="1" s="1"/>
  <c r="N23" i="1"/>
  <c r="S23" i="1" s="1"/>
  <c r="N24" i="1"/>
  <c r="S24" i="1" s="1"/>
  <c r="N25" i="1"/>
  <c r="S25" i="1" s="1"/>
  <c r="N26" i="1"/>
  <c r="N27" i="1"/>
  <c r="S27" i="1" s="1"/>
  <c r="N28" i="1"/>
  <c r="S28" i="1" s="1"/>
  <c r="N29" i="1"/>
  <c r="S29" i="1" s="1"/>
  <c r="N30" i="1"/>
  <c r="S30" i="1" s="1"/>
  <c r="N31" i="1"/>
  <c r="S31" i="1" s="1"/>
  <c r="N32" i="1"/>
  <c r="S32" i="1" s="1"/>
  <c r="N33" i="1"/>
  <c r="S33" i="1" s="1"/>
  <c r="N34" i="1"/>
  <c r="N35" i="1"/>
  <c r="S35" i="1" s="1"/>
  <c r="N36" i="1"/>
  <c r="S36" i="1" s="1"/>
  <c r="N37" i="1"/>
  <c r="S37" i="1" s="1"/>
  <c r="N38" i="1"/>
  <c r="S38" i="1" s="1"/>
  <c r="N39" i="1"/>
  <c r="S39" i="1" s="1"/>
  <c r="N40" i="1"/>
  <c r="S40" i="1" s="1"/>
  <c r="N41" i="1"/>
  <c r="S41" i="1" s="1"/>
  <c r="N42" i="1"/>
  <c r="N43" i="1"/>
  <c r="S43" i="1" s="1"/>
  <c r="N44" i="1"/>
  <c r="S44" i="1" s="1"/>
  <c r="N45" i="1"/>
  <c r="S45" i="1" s="1"/>
  <c r="N46" i="1"/>
  <c r="S46" i="1" s="1"/>
  <c r="N47" i="1"/>
  <c r="S47" i="1" s="1"/>
  <c r="N48" i="1"/>
  <c r="S48" i="1" s="1"/>
  <c r="N49" i="1"/>
  <c r="S49" i="1" s="1"/>
  <c r="N50" i="1"/>
  <c r="N51" i="1"/>
  <c r="S51" i="1" s="1"/>
  <c r="N52" i="1"/>
  <c r="S52" i="1" s="1"/>
  <c r="N53" i="1"/>
  <c r="S53" i="1" s="1"/>
  <c r="N54" i="1"/>
  <c r="S54" i="1" s="1"/>
  <c r="N55" i="1"/>
  <c r="S55" i="1" s="1"/>
  <c r="N56" i="1"/>
  <c r="S56" i="1" s="1"/>
  <c r="N57" i="1"/>
  <c r="S57" i="1" s="1"/>
  <c r="N58" i="1"/>
  <c r="S58" i="1" s="1"/>
  <c r="N59" i="1"/>
  <c r="S59" i="1" s="1"/>
  <c r="N60" i="1"/>
  <c r="S60" i="1" s="1"/>
  <c r="N61" i="1"/>
  <c r="S61" i="1" s="1"/>
  <c r="N62" i="1"/>
  <c r="S62" i="1" s="1"/>
  <c r="N63" i="1"/>
  <c r="S63" i="1" s="1"/>
  <c r="N64" i="1"/>
  <c r="S64" i="1" s="1"/>
  <c r="N65" i="1"/>
  <c r="S65" i="1" s="1"/>
  <c r="N66" i="1"/>
  <c r="N67" i="1"/>
  <c r="S67" i="1" s="1"/>
  <c r="N68" i="1"/>
  <c r="S68" i="1" s="1"/>
  <c r="N69" i="1"/>
  <c r="S69" i="1" s="1"/>
  <c r="N70" i="1"/>
  <c r="S70" i="1" s="1"/>
  <c r="N71" i="1"/>
  <c r="S71" i="1" s="1"/>
  <c r="N72" i="1"/>
  <c r="S72" i="1" s="1"/>
  <c r="N73" i="1"/>
  <c r="S73" i="1" s="1"/>
  <c r="N74" i="1"/>
  <c r="N75" i="1"/>
  <c r="S75" i="1" s="1"/>
  <c r="N76" i="1"/>
  <c r="S76" i="1" s="1"/>
  <c r="N77" i="1"/>
  <c r="S77" i="1" s="1"/>
  <c r="N78" i="1"/>
  <c r="S78" i="1" s="1"/>
  <c r="N79" i="1"/>
  <c r="T79" i="1" s="1"/>
  <c r="N80" i="1"/>
  <c r="T80" i="1" s="1"/>
  <c r="N81" i="1"/>
  <c r="S81" i="1" s="1"/>
  <c r="N82" i="1"/>
  <c r="N83" i="1"/>
  <c r="S83" i="1" s="1"/>
  <c r="N84" i="1"/>
  <c r="S84" i="1" s="1"/>
  <c r="N85" i="1"/>
  <c r="S85" i="1" s="1"/>
  <c r="N86" i="1"/>
  <c r="S86" i="1" s="1"/>
  <c r="N87" i="1"/>
  <c r="S87" i="1" s="1"/>
  <c r="N88" i="1"/>
  <c r="S88" i="1" s="1"/>
  <c r="N89" i="1"/>
  <c r="S89" i="1" s="1"/>
  <c r="N90" i="1"/>
  <c r="N91" i="1"/>
  <c r="S91" i="1" s="1"/>
  <c r="N92" i="1"/>
  <c r="S92" i="1" s="1"/>
  <c r="N93" i="1"/>
  <c r="S93" i="1" s="1"/>
  <c r="N94" i="1"/>
  <c r="S94" i="1" s="1"/>
  <c r="N95" i="1"/>
  <c r="S95" i="1" s="1"/>
  <c r="N96" i="1"/>
  <c r="S96" i="1" s="1"/>
  <c r="N97" i="1"/>
  <c r="S97" i="1" s="1"/>
  <c r="N98" i="1"/>
  <c r="S98" i="1" s="1"/>
  <c r="N99" i="1"/>
  <c r="S99" i="1" s="1"/>
  <c r="N100" i="1"/>
  <c r="S100" i="1" s="1"/>
  <c r="N101" i="1"/>
  <c r="S101" i="1" s="1"/>
  <c r="N102" i="1"/>
  <c r="S102" i="1" s="1"/>
  <c r="B3" i="1"/>
  <c r="B4" i="1"/>
  <c r="C4" i="1" s="1"/>
  <c r="AA5" i="1" s="1"/>
  <c r="B5" i="1"/>
  <c r="C5" i="1" s="1"/>
  <c r="AA6" i="1" s="1"/>
  <c r="B6" i="1"/>
  <c r="C6" i="1" s="1"/>
  <c r="AA7" i="1" s="1"/>
  <c r="B7" i="1"/>
  <c r="C7" i="1" s="1"/>
  <c r="AA8" i="1" s="1"/>
  <c r="B8" i="1"/>
  <c r="C8" i="1" s="1"/>
  <c r="AA9" i="1" s="1"/>
  <c r="B9" i="1"/>
  <c r="C9" i="1" s="1"/>
  <c r="AA10" i="1" s="1"/>
  <c r="B10" i="1"/>
  <c r="C10" i="1" s="1"/>
  <c r="AA11" i="1" s="1"/>
  <c r="B11" i="1"/>
  <c r="B12" i="1"/>
  <c r="C12" i="1" s="1"/>
  <c r="AA13" i="1" s="1"/>
  <c r="B13" i="1"/>
  <c r="C13" i="1" s="1"/>
  <c r="AA14" i="1" s="1"/>
  <c r="B14" i="1"/>
  <c r="C14" i="1" s="1"/>
  <c r="AA15" i="1" s="1"/>
  <c r="B15" i="1"/>
  <c r="C15" i="1" s="1"/>
  <c r="AA16" i="1" s="1"/>
  <c r="B16" i="1"/>
  <c r="C16" i="1" s="1"/>
  <c r="AA17" i="1" s="1"/>
  <c r="B17" i="1"/>
  <c r="C17" i="1" s="1"/>
  <c r="AA18" i="1" s="1"/>
  <c r="B18" i="1"/>
  <c r="C18" i="1" s="1"/>
  <c r="AA19" i="1" s="1"/>
  <c r="B19" i="1"/>
  <c r="C19" i="1" s="1"/>
  <c r="AA20" i="1" s="1"/>
  <c r="B20" i="1"/>
  <c r="C20" i="1" s="1"/>
  <c r="AA21" i="1" s="1"/>
  <c r="B21" i="1"/>
  <c r="C21" i="1" s="1"/>
  <c r="AA22" i="1" s="1"/>
  <c r="B22" i="1"/>
  <c r="C22" i="1" s="1"/>
  <c r="AA23" i="1" s="1"/>
  <c r="B23" i="1"/>
  <c r="C23" i="1" s="1"/>
  <c r="AA24" i="1" s="1"/>
  <c r="B24" i="1"/>
  <c r="C24" i="1" s="1"/>
  <c r="AA25" i="1" s="1"/>
  <c r="B25" i="1"/>
  <c r="C25" i="1" s="1"/>
  <c r="AA26" i="1" s="1"/>
  <c r="B26" i="1"/>
  <c r="C26" i="1" s="1"/>
  <c r="AA27" i="1" s="1"/>
  <c r="B27" i="1"/>
  <c r="C27" i="1" s="1"/>
  <c r="AA28" i="1" s="1"/>
  <c r="B28" i="1"/>
  <c r="C28" i="1" s="1"/>
  <c r="AA29" i="1" s="1"/>
  <c r="B29" i="1"/>
  <c r="C29" i="1" s="1"/>
  <c r="AA30" i="1" s="1"/>
  <c r="B30" i="1"/>
  <c r="C30" i="1" s="1"/>
  <c r="AA31" i="1" s="1"/>
  <c r="B31" i="1"/>
  <c r="C31" i="1" s="1"/>
  <c r="AA32" i="1" s="1"/>
  <c r="B32" i="1"/>
  <c r="C32" i="1" s="1"/>
  <c r="AA33" i="1" s="1"/>
  <c r="B33" i="1"/>
  <c r="C33" i="1" s="1"/>
  <c r="AA34" i="1" s="1"/>
  <c r="B34" i="1"/>
  <c r="C34" i="1" s="1"/>
  <c r="AA35" i="1" s="1"/>
  <c r="B35" i="1"/>
  <c r="C35" i="1" s="1"/>
  <c r="AA36" i="1" s="1"/>
  <c r="B36" i="1"/>
  <c r="C36" i="1" s="1"/>
  <c r="AA37" i="1" s="1"/>
  <c r="B37" i="1"/>
  <c r="C37" i="1" s="1"/>
  <c r="AA38" i="1" s="1"/>
  <c r="B38" i="1"/>
  <c r="C38" i="1" s="1"/>
  <c r="AA39" i="1" s="1"/>
  <c r="B39" i="1"/>
  <c r="C39" i="1" s="1"/>
  <c r="AA40" i="1" s="1"/>
  <c r="B40" i="1"/>
  <c r="C40" i="1" s="1"/>
  <c r="AA41" i="1" s="1"/>
  <c r="B41" i="1"/>
  <c r="C41" i="1" s="1"/>
  <c r="AA42" i="1" s="1"/>
  <c r="B42" i="1"/>
  <c r="C42" i="1" s="1"/>
  <c r="AA43" i="1" s="1"/>
  <c r="B43" i="1"/>
  <c r="C43" i="1" s="1"/>
  <c r="AA44" i="1" s="1"/>
  <c r="B44" i="1"/>
  <c r="C44" i="1" s="1"/>
  <c r="AA45" i="1" s="1"/>
  <c r="B45" i="1"/>
  <c r="C45" i="1" s="1"/>
  <c r="AA46" i="1" s="1"/>
  <c r="B46" i="1"/>
  <c r="C46" i="1" s="1"/>
  <c r="AA47" i="1" s="1"/>
  <c r="B47" i="1"/>
  <c r="C47" i="1" s="1"/>
  <c r="AA48" i="1" s="1"/>
  <c r="B48" i="1"/>
  <c r="C48" i="1" s="1"/>
  <c r="AA49" i="1" s="1"/>
  <c r="B49" i="1"/>
  <c r="C49" i="1" s="1"/>
  <c r="AA50" i="1" s="1"/>
  <c r="B50" i="1"/>
  <c r="C50" i="1" s="1"/>
  <c r="AA51" i="1" s="1"/>
  <c r="B51" i="1"/>
  <c r="C51" i="1" s="1"/>
  <c r="AA52" i="1" s="1"/>
  <c r="B52" i="1"/>
  <c r="C52" i="1" s="1"/>
  <c r="AA53" i="1" s="1"/>
  <c r="B53" i="1"/>
  <c r="C53" i="1" s="1"/>
  <c r="AA54" i="1" s="1"/>
  <c r="B54" i="1"/>
  <c r="C54" i="1" s="1"/>
  <c r="AA55" i="1" s="1"/>
  <c r="B55" i="1"/>
  <c r="C55" i="1" s="1"/>
  <c r="AA56" i="1" s="1"/>
  <c r="B56" i="1"/>
  <c r="C56" i="1" s="1"/>
  <c r="AA57" i="1" s="1"/>
  <c r="B57" i="1"/>
  <c r="C57" i="1" s="1"/>
  <c r="AA58" i="1" s="1"/>
  <c r="B58" i="1"/>
  <c r="C58" i="1" s="1"/>
  <c r="AA59" i="1" s="1"/>
  <c r="B59" i="1"/>
  <c r="C59" i="1" s="1"/>
  <c r="AA60" i="1" s="1"/>
  <c r="B60" i="1"/>
  <c r="C60" i="1" s="1"/>
  <c r="AA61" i="1" s="1"/>
  <c r="B61" i="1"/>
  <c r="C61" i="1" s="1"/>
  <c r="AA62" i="1" s="1"/>
  <c r="B62" i="1"/>
  <c r="C62" i="1" s="1"/>
  <c r="AA63" i="1" s="1"/>
  <c r="B63" i="1"/>
  <c r="C63" i="1" s="1"/>
  <c r="AA64" i="1" s="1"/>
  <c r="B64" i="1"/>
  <c r="C64" i="1" s="1"/>
  <c r="AA65" i="1" s="1"/>
  <c r="B65" i="1"/>
  <c r="C65" i="1" s="1"/>
  <c r="AA66" i="1" s="1"/>
  <c r="B66" i="1"/>
  <c r="C66" i="1" s="1"/>
  <c r="AA67" i="1" s="1"/>
  <c r="B67" i="1"/>
  <c r="C67" i="1" s="1"/>
  <c r="AA68" i="1" s="1"/>
  <c r="B68" i="1"/>
  <c r="C68" i="1" s="1"/>
  <c r="AA69" i="1" s="1"/>
  <c r="B69" i="1"/>
  <c r="C69" i="1" s="1"/>
  <c r="AA70" i="1" s="1"/>
  <c r="B70" i="1"/>
  <c r="C70" i="1" s="1"/>
  <c r="AA71" i="1" s="1"/>
  <c r="B71" i="1"/>
  <c r="C71" i="1" s="1"/>
  <c r="AA72" i="1" s="1"/>
  <c r="B72" i="1"/>
  <c r="C72" i="1" s="1"/>
  <c r="AA73" i="1" s="1"/>
  <c r="B73" i="1"/>
  <c r="C73" i="1" s="1"/>
  <c r="AA74" i="1" s="1"/>
  <c r="B74" i="1"/>
  <c r="C74" i="1" s="1"/>
  <c r="AA75" i="1" s="1"/>
  <c r="B75" i="1"/>
  <c r="C75" i="1" s="1"/>
  <c r="AA76" i="1" s="1"/>
  <c r="B76" i="1"/>
  <c r="C76" i="1" s="1"/>
  <c r="AA77" i="1" s="1"/>
  <c r="B77" i="1"/>
  <c r="C77" i="1" s="1"/>
  <c r="AA78" i="1" s="1"/>
  <c r="B78" i="1"/>
  <c r="C78" i="1" s="1"/>
  <c r="AA79" i="1" s="1"/>
  <c r="B79" i="1"/>
  <c r="C79" i="1" s="1"/>
  <c r="AA80" i="1" s="1"/>
  <c r="B80" i="1"/>
  <c r="C80" i="1" s="1"/>
  <c r="AA81" i="1" s="1"/>
  <c r="B81" i="1"/>
  <c r="C81" i="1" s="1"/>
  <c r="AA82" i="1" s="1"/>
  <c r="B82" i="1"/>
  <c r="C82" i="1" s="1"/>
  <c r="AA83" i="1" s="1"/>
  <c r="B83" i="1"/>
  <c r="C83" i="1" s="1"/>
  <c r="AA84" i="1" s="1"/>
  <c r="B84" i="1"/>
  <c r="C84" i="1" s="1"/>
  <c r="AA85" i="1" s="1"/>
  <c r="B85" i="1"/>
  <c r="C85" i="1" s="1"/>
  <c r="AA86" i="1" s="1"/>
  <c r="B86" i="1"/>
  <c r="C86" i="1" s="1"/>
  <c r="AA87" i="1" s="1"/>
  <c r="B87" i="1"/>
  <c r="C87" i="1" s="1"/>
  <c r="AA88" i="1" s="1"/>
  <c r="B88" i="1"/>
  <c r="C88" i="1" s="1"/>
  <c r="AA89" i="1" s="1"/>
  <c r="B89" i="1"/>
  <c r="C89" i="1" s="1"/>
  <c r="AA90" i="1" s="1"/>
  <c r="B90" i="1"/>
  <c r="C90" i="1" s="1"/>
  <c r="AA91" i="1" s="1"/>
  <c r="B91" i="1"/>
  <c r="C91" i="1" s="1"/>
  <c r="AA92" i="1" s="1"/>
  <c r="B92" i="1"/>
  <c r="C92" i="1" s="1"/>
  <c r="AA93" i="1" s="1"/>
  <c r="B93" i="1"/>
  <c r="C93" i="1" s="1"/>
  <c r="AA94" i="1" s="1"/>
  <c r="B94" i="1"/>
  <c r="C94" i="1" s="1"/>
  <c r="AA95" i="1" s="1"/>
  <c r="B95" i="1"/>
  <c r="C95" i="1" s="1"/>
  <c r="AA96" i="1" s="1"/>
  <c r="B96" i="1"/>
  <c r="C96" i="1" s="1"/>
  <c r="AA97" i="1" s="1"/>
  <c r="B97" i="1"/>
  <c r="C97" i="1" s="1"/>
  <c r="AA98" i="1" s="1"/>
  <c r="B98" i="1"/>
  <c r="C98" i="1" s="1"/>
  <c r="AA99" i="1" s="1"/>
  <c r="B99" i="1"/>
  <c r="C99" i="1" s="1"/>
  <c r="AA100" i="1" s="1"/>
  <c r="B100" i="1"/>
  <c r="C100" i="1" s="1"/>
  <c r="AA101" i="1" s="1"/>
  <c r="B101" i="1"/>
  <c r="C101" i="1" s="1"/>
  <c r="AA102" i="1" s="1"/>
  <c r="B102" i="1"/>
  <c r="C102" i="1" s="1"/>
  <c r="AA103" i="1" s="1"/>
  <c r="D102" i="1"/>
  <c r="E102" i="1"/>
  <c r="F102" i="1" s="1"/>
  <c r="AF103" i="1" s="1"/>
  <c r="G102" i="1"/>
  <c r="H102" i="1" s="1"/>
  <c r="J102" i="1"/>
  <c r="L102" i="1"/>
  <c r="M102" i="1" s="1"/>
  <c r="AM103" i="1" s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E12" i="1"/>
  <c r="F12" i="1" s="1"/>
  <c r="AF13" i="1" s="1"/>
  <c r="E13" i="1"/>
  <c r="F13" i="1" s="1"/>
  <c r="AF14" i="1" s="1"/>
  <c r="E14" i="1"/>
  <c r="F14" i="1" s="1"/>
  <c r="AF15" i="1" s="1"/>
  <c r="E15" i="1"/>
  <c r="F15" i="1" s="1"/>
  <c r="AF16" i="1" s="1"/>
  <c r="E16" i="1"/>
  <c r="F16" i="1" s="1"/>
  <c r="AF17" i="1" s="1"/>
  <c r="E17" i="1"/>
  <c r="F17" i="1" s="1"/>
  <c r="AF18" i="1" s="1"/>
  <c r="E18" i="1"/>
  <c r="F18" i="1" s="1"/>
  <c r="AF19" i="1" s="1"/>
  <c r="E19" i="1"/>
  <c r="F19" i="1" s="1"/>
  <c r="AF20" i="1" s="1"/>
  <c r="E20" i="1"/>
  <c r="F20" i="1" s="1"/>
  <c r="AF21" i="1" s="1"/>
  <c r="E21" i="1"/>
  <c r="F21" i="1" s="1"/>
  <c r="AF22" i="1" s="1"/>
  <c r="E22" i="1"/>
  <c r="F22" i="1" s="1"/>
  <c r="AF23" i="1" s="1"/>
  <c r="E23" i="1"/>
  <c r="F23" i="1" s="1"/>
  <c r="AF24" i="1" s="1"/>
  <c r="E24" i="1"/>
  <c r="F24" i="1" s="1"/>
  <c r="AF25" i="1" s="1"/>
  <c r="E25" i="1"/>
  <c r="F25" i="1" s="1"/>
  <c r="AF26" i="1" s="1"/>
  <c r="E26" i="1"/>
  <c r="F26" i="1" s="1"/>
  <c r="AF27" i="1" s="1"/>
  <c r="E27" i="1"/>
  <c r="F27" i="1" s="1"/>
  <c r="AF28" i="1" s="1"/>
  <c r="E28" i="1"/>
  <c r="F28" i="1" s="1"/>
  <c r="AF29" i="1" s="1"/>
  <c r="E29" i="1"/>
  <c r="F29" i="1" s="1"/>
  <c r="AF30" i="1" s="1"/>
  <c r="E30" i="1"/>
  <c r="F30" i="1" s="1"/>
  <c r="AF31" i="1" s="1"/>
  <c r="E31" i="1"/>
  <c r="F31" i="1" s="1"/>
  <c r="AF32" i="1" s="1"/>
  <c r="E32" i="1"/>
  <c r="F32" i="1" s="1"/>
  <c r="AF33" i="1" s="1"/>
  <c r="E33" i="1"/>
  <c r="F33" i="1" s="1"/>
  <c r="AF34" i="1" s="1"/>
  <c r="E34" i="1"/>
  <c r="F34" i="1" s="1"/>
  <c r="AF35" i="1" s="1"/>
  <c r="E35" i="1"/>
  <c r="F35" i="1" s="1"/>
  <c r="AF36" i="1" s="1"/>
  <c r="E36" i="1"/>
  <c r="F36" i="1" s="1"/>
  <c r="AF37" i="1" s="1"/>
  <c r="E37" i="1"/>
  <c r="F37" i="1" s="1"/>
  <c r="AF38" i="1" s="1"/>
  <c r="E38" i="1"/>
  <c r="F38" i="1" s="1"/>
  <c r="AF39" i="1" s="1"/>
  <c r="E39" i="1"/>
  <c r="F39" i="1" s="1"/>
  <c r="AF40" i="1" s="1"/>
  <c r="E40" i="1"/>
  <c r="F40" i="1" s="1"/>
  <c r="AF41" i="1" s="1"/>
  <c r="E41" i="1"/>
  <c r="F41" i="1" s="1"/>
  <c r="AF42" i="1" s="1"/>
  <c r="E42" i="1"/>
  <c r="F42" i="1" s="1"/>
  <c r="AF43" i="1" s="1"/>
  <c r="E43" i="1"/>
  <c r="F43" i="1" s="1"/>
  <c r="AF44" i="1" s="1"/>
  <c r="E44" i="1"/>
  <c r="F44" i="1" s="1"/>
  <c r="AF45" i="1" s="1"/>
  <c r="E45" i="1"/>
  <c r="F45" i="1" s="1"/>
  <c r="AF46" i="1" s="1"/>
  <c r="E46" i="1"/>
  <c r="F46" i="1" s="1"/>
  <c r="AF47" i="1" s="1"/>
  <c r="E47" i="1"/>
  <c r="F47" i="1" s="1"/>
  <c r="AF48" i="1" s="1"/>
  <c r="E48" i="1"/>
  <c r="F48" i="1" s="1"/>
  <c r="AF49" i="1" s="1"/>
  <c r="E49" i="1"/>
  <c r="F49" i="1" s="1"/>
  <c r="AF50" i="1" s="1"/>
  <c r="E50" i="1"/>
  <c r="F50" i="1" s="1"/>
  <c r="AF51" i="1" s="1"/>
  <c r="E51" i="1"/>
  <c r="F51" i="1" s="1"/>
  <c r="AF52" i="1" s="1"/>
  <c r="E52" i="1"/>
  <c r="F52" i="1" s="1"/>
  <c r="AF53" i="1" s="1"/>
  <c r="E53" i="1"/>
  <c r="F53" i="1" s="1"/>
  <c r="AF54" i="1" s="1"/>
  <c r="E54" i="1"/>
  <c r="F54" i="1" s="1"/>
  <c r="AF55" i="1" s="1"/>
  <c r="E55" i="1"/>
  <c r="F55" i="1" s="1"/>
  <c r="AF56" i="1" s="1"/>
  <c r="E56" i="1"/>
  <c r="F56" i="1" s="1"/>
  <c r="AF57" i="1" s="1"/>
  <c r="E57" i="1"/>
  <c r="F57" i="1" s="1"/>
  <c r="AF58" i="1" s="1"/>
  <c r="E58" i="1"/>
  <c r="F58" i="1" s="1"/>
  <c r="AF59" i="1" s="1"/>
  <c r="E59" i="1"/>
  <c r="F59" i="1" s="1"/>
  <c r="AF60" i="1" s="1"/>
  <c r="E60" i="1"/>
  <c r="F60" i="1" s="1"/>
  <c r="AF61" i="1" s="1"/>
  <c r="E61" i="1"/>
  <c r="F61" i="1" s="1"/>
  <c r="AF62" i="1" s="1"/>
  <c r="E62" i="1"/>
  <c r="F62" i="1" s="1"/>
  <c r="AF63" i="1" s="1"/>
  <c r="E63" i="1"/>
  <c r="F63" i="1" s="1"/>
  <c r="AF64" i="1" s="1"/>
  <c r="E64" i="1"/>
  <c r="F64" i="1" s="1"/>
  <c r="AF65" i="1" s="1"/>
  <c r="E65" i="1"/>
  <c r="F65" i="1" s="1"/>
  <c r="AF66" i="1" s="1"/>
  <c r="E66" i="1"/>
  <c r="F66" i="1" s="1"/>
  <c r="AF67" i="1" s="1"/>
  <c r="E67" i="1"/>
  <c r="F67" i="1" s="1"/>
  <c r="AF68" i="1" s="1"/>
  <c r="E68" i="1"/>
  <c r="F68" i="1" s="1"/>
  <c r="AF69" i="1" s="1"/>
  <c r="E69" i="1"/>
  <c r="F69" i="1" s="1"/>
  <c r="AF70" i="1" s="1"/>
  <c r="E70" i="1"/>
  <c r="F70" i="1" s="1"/>
  <c r="AF71" i="1" s="1"/>
  <c r="E71" i="1"/>
  <c r="F71" i="1" s="1"/>
  <c r="AF72" i="1" s="1"/>
  <c r="E72" i="1"/>
  <c r="F72" i="1" s="1"/>
  <c r="AF73" i="1" s="1"/>
  <c r="E73" i="1"/>
  <c r="F73" i="1" s="1"/>
  <c r="AF74" i="1" s="1"/>
  <c r="E74" i="1"/>
  <c r="F74" i="1" s="1"/>
  <c r="AF75" i="1" s="1"/>
  <c r="E75" i="1"/>
  <c r="F75" i="1" s="1"/>
  <c r="AF76" i="1" s="1"/>
  <c r="E76" i="1"/>
  <c r="F76" i="1" s="1"/>
  <c r="AF77" i="1" s="1"/>
  <c r="E77" i="1"/>
  <c r="F77" i="1" s="1"/>
  <c r="AF78" i="1" s="1"/>
  <c r="E78" i="1"/>
  <c r="F78" i="1" s="1"/>
  <c r="AF79" i="1" s="1"/>
  <c r="E79" i="1"/>
  <c r="F79" i="1" s="1"/>
  <c r="AF80" i="1" s="1"/>
  <c r="E80" i="1"/>
  <c r="F80" i="1" s="1"/>
  <c r="AF81" i="1" s="1"/>
  <c r="E81" i="1"/>
  <c r="F81" i="1" s="1"/>
  <c r="AF82" i="1" s="1"/>
  <c r="E82" i="1"/>
  <c r="F82" i="1" s="1"/>
  <c r="AF83" i="1" s="1"/>
  <c r="E83" i="1"/>
  <c r="F83" i="1" s="1"/>
  <c r="AF84" i="1" s="1"/>
  <c r="E84" i="1"/>
  <c r="F84" i="1" s="1"/>
  <c r="AF85" i="1" s="1"/>
  <c r="E85" i="1"/>
  <c r="F85" i="1" s="1"/>
  <c r="AF86" i="1" s="1"/>
  <c r="E86" i="1"/>
  <c r="F86" i="1" s="1"/>
  <c r="AF87" i="1" s="1"/>
  <c r="E87" i="1"/>
  <c r="F87" i="1" s="1"/>
  <c r="AF88" i="1" s="1"/>
  <c r="E88" i="1"/>
  <c r="F88" i="1" s="1"/>
  <c r="AF89" i="1" s="1"/>
  <c r="E89" i="1"/>
  <c r="F89" i="1" s="1"/>
  <c r="AF90" i="1" s="1"/>
  <c r="E90" i="1"/>
  <c r="F90" i="1" s="1"/>
  <c r="AF91" i="1" s="1"/>
  <c r="E91" i="1"/>
  <c r="F91" i="1" s="1"/>
  <c r="AF92" i="1" s="1"/>
  <c r="E92" i="1"/>
  <c r="F92" i="1" s="1"/>
  <c r="AF93" i="1" s="1"/>
  <c r="E93" i="1"/>
  <c r="F93" i="1" s="1"/>
  <c r="AF94" i="1" s="1"/>
  <c r="E94" i="1"/>
  <c r="F94" i="1" s="1"/>
  <c r="AF95" i="1" s="1"/>
  <c r="E95" i="1"/>
  <c r="F95" i="1" s="1"/>
  <c r="AF96" i="1" s="1"/>
  <c r="E96" i="1"/>
  <c r="F96" i="1" s="1"/>
  <c r="AF97" i="1" s="1"/>
  <c r="E97" i="1"/>
  <c r="F97" i="1" s="1"/>
  <c r="AF98" i="1" s="1"/>
  <c r="E98" i="1"/>
  <c r="F98" i="1" s="1"/>
  <c r="AF99" i="1" s="1"/>
  <c r="E99" i="1"/>
  <c r="F99" i="1" s="1"/>
  <c r="AF100" i="1" s="1"/>
  <c r="E100" i="1"/>
  <c r="F100" i="1" s="1"/>
  <c r="AF101" i="1" s="1"/>
  <c r="E101" i="1"/>
  <c r="F101" i="1" s="1"/>
  <c r="AF102" i="1" s="1"/>
  <c r="G12" i="1"/>
  <c r="H12" i="1" s="1"/>
  <c r="G13" i="1"/>
  <c r="H13" i="1" s="1"/>
  <c r="G14" i="1"/>
  <c r="G15" i="1"/>
  <c r="G16" i="1"/>
  <c r="G17" i="1"/>
  <c r="G18" i="1"/>
  <c r="G19" i="1"/>
  <c r="G20" i="1"/>
  <c r="H20" i="1" s="1"/>
  <c r="G21" i="1"/>
  <c r="H21" i="1" s="1"/>
  <c r="G22" i="1"/>
  <c r="H22" i="1" s="1"/>
  <c r="G23" i="1"/>
  <c r="H23" i="1" s="1"/>
  <c r="G24" i="1"/>
  <c r="H24" i="1" s="1"/>
  <c r="G25" i="1"/>
  <c r="H25" i="1" s="1"/>
  <c r="G26" i="1"/>
  <c r="H26" i="1" s="1"/>
  <c r="G27" i="1"/>
  <c r="H27" i="1" s="1"/>
  <c r="G28" i="1"/>
  <c r="H28" i="1" s="1"/>
  <c r="G29" i="1"/>
  <c r="H29" i="1" s="1"/>
  <c r="G30" i="1"/>
  <c r="H30" i="1" s="1"/>
  <c r="G31" i="1"/>
  <c r="H31" i="1" s="1"/>
  <c r="G32" i="1"/>
  <c r="H32" i="1" s="1"/>
  <c r="G33" i="1"/>
  <c r="H33" i="1" s="1"/>
  <c r="G34" i="1"/>
  <c r="H34" i="1" s="1"/>
  <c r="G35" i="1"/>
  <c r="H35" i="1" s="1"/>
  <c r="G36" i="1"/>
  <c r="H36" i="1" s="1"/>
  <c r="G37" i="1"/>
  <c r="H37" i="1" s="1"/>
  <c r="G38" i="1"/>
  <c r="H38" i="1" s="1"/>
  <c r="G39" i="1"/>
  <c r="H39" i="1" s="1"/>
  <c r="G40" i="1"/>
  <c r="H40" i="1" s="1"/>
  <c r="G41" i="1"/>
  <c r="H41" i="1" s="1"/>
  <c r="G42" i="1"/>
  <c r="H42" i="1" s="1"/>
  <c r="G43" i="1"/>
  <c r="H43" i="1" s="1"/>
  <c r="G44" i="1"/>
  <c r="H44" i="1" s="1"/>
  <c r="G45" i="1"/>
  <c r="H45" i="1" s="1"/>
  <c r="G46" i="1"/>
  <c r="H46" i="1" s="1"/>
  <c r="G47" i="1"/>
  <c r="H47" i="1" s="1"/>
  <c r="G48" i="1"/>
  <c r="H48" i="1" s="1"/>
  <c r="G49" i="1"/>
  <c r="H49" i="1" s="1"/>
  <c r="G50" i="1"/>
  <c r="H50" i="1" s="1"/>
  <c r="G51" i="1"/>
  <c r="H51" i="1" s="1"/>
  <c r="G52" i="1"/>
  <c r="H52" i="1" s="1"/>
  <c r="G53" i="1"/>
  <c r="H53" i="1" s="1"/>
  <c r="G54" i="1"/>
  <c r="H54" i="1" s="1"/>
  <c r="G55" i="1"/>
  <c r="H55" i="1" s="1"/>
  <c r="G56" i="1"/>
  <c r="H56" i="1" s="1"/>
  <c r="G57" i="1"/>
  <c r="H57" i="1" s="1"/>
  <c r="G58" i="1"/>
  <c r="H58" i="1" s="1"/>
  <c r="G59" i="1"/>
  <c r="H59" i="1" s="1"/>
  <c r="G60" i="1"/>
  <c r="H60" i="1" s="1"/>
  <c r="G61" i="1"/>
  <c r="H61" i="1" s="1"/>
  <c r="G62" i="1"/>
  <c r="H62" i="1" s="1"/>
  <c r="G63" i="1"/>
  <c r="H63" i="1" s="1"/>
  <c r="G64" i="1"/>
  <c r="H64" i="1" s="1"/>
  <c r="G65" i="1"/>
  <c r="H65" i="1" s="1"/>
  <c r="G66" i="1"/>
  <c r="H66" i="1" s="1"/>
  <c r="G67" i="1"/>
  <c r="H67" i="1" s="1"/>
  <c r="G68" i="1"/>
  <c r="H68" i="1" s="1"/>
  <c r="G69" i="1"/>
  <c r="H69" i="1" s="1"/>
  <c r="G70" i="1"/>
  <c r="H70" i="1" s="1"/>
  <c r="G71" i="1"/>
  <c r="H71" i="1" s="1"/>
  <c r="G72" i="1"/>
  <c r="H72" i="1" s="1"/>
  <c r="G73" i="1"/>
  <c r="H73" i="1" s="1"/>
  <c r="G74" i="1"/>
  <c r="H74" i="1" s="1"/>
  <c r="G75" i="1"/>
  <c r="H75" i="1" s="1"/>
  <c r="G76" i="1"/>
  <c r="H76" i="1" s="1"/>
  <c r="G77" i="1"/>
  <c r="H77" i="1" s="1"/>
  <c r="G78" i="1"/>
  <c r="H78" i="1" s="1"/>
  <c r="G79" i="1"/>
  <c r="H79" i="1" s="1"/>
  <c r="G80" i="1"/>
  <c r="H80" i="1" s="1"/>
  <c r="G81" i="1"/>
  <c r="H81" i="1" s="1"/>
  <c r="G82" i="1"/>
  <c r="H82" i="1" s="1"/>
  <c r="G83" i="1"/>
  <c r="H83" i="1" s="1"/>
  <c r="G84" i="1"/>
  <c r="H84" i="1" s="1"/>
  <c r="G85" i="1"/>
  <c r="H85" i="1" s="1"/>
  <c r="G86" i="1"/>
  <c r="H86" i="1" s="1"/>
  <c r="G87" i="1"/>
  <c r="H87" i="1" s="1"/>
  <c r="G88" i="1"/>
  <c r="H88" i="1" s="1"/>
  <c r="G89" i="1"/>
  <c r="H89" i="1" s="1"/>
  <c r="G90" i="1"/>
  <c r="H90" i="1" s="1"/>
  <c r="G91" i="1"/>
  <c r="H91" i="1" s="1"/>
  <c r="G92" i="1"/>
  <c r="H92" i="1" s="1"/>
  <c r="G93" i="1"/>
  <c r="H93" i="1" s="1"/>
  <c r="G94" i="1"/>
  <c r="H94" i="1" s="1"/>
  <c r="G95" i="1"/>
  <c r="H95" i="1" s="1"/>
  <c r="G96" i="1"/>
  <c r="H96" i="1" s="1"/>
  <c r="G97" i="1"/>
  <c r="H97" i="1" s="1"/>
  <c r="G98" i="1"/>
  <c r="H98" i="1" s="1"/>
  <c r="G99" i="1"/>
  <c r="H99" i="1" s="1"/>
  <c r="G100" i="1"/>
  <c r="H100" i="1" s="1"/>
  <c r="G101" i="1"/>
  <c r="H101" i="1" s="1"/>
  <c r="H14" i="1"/>
  <c r="H15" i="1"/>
  <c r="H16" i="1"/>
  <c r="H17" i="1"/>
  <c r="H18" i="1"/>
  <c r="H19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L12" i="1"/>
  <c r="M12" i="1" s="1"/>
  <c r="L13" i="1"/>
  <c r="M13" i="1" s="1"/>
  <c r="AM14" i="1" s="1"/>
  <c r="L14" i="1"/>
  <c r="M14" i="1" s="1"/>
  <c r="AM15" i="1" s="1"/>
  <c r="L15" i="1"/>
  <c r="M15" i="1" s="1"/>
  <c r="AM16" i="1" s="1"/>
  <c r="L16" i="1"/>
  <c r="M16" i="1" s="1"/>
  <c r="AM17" i="1" s="1"/>
  <c r="L17" i="1"/>
  <c r="M17" i="1" s="1"/>
  <c r="AM18" i="1" s="1"/>
  <c r="L18" i="1"/>
  <c r="M18" i="1" s="1"/>
  <c r="AM19" i="1" s="1"/>
  <c r="L19" i="1"/>
  <c r="M19" i="1" s="1"/>
  <c r="L20" i="1"/>
  <c r="M20" i="1" s="1"/>
  <c r="L21" i="1"/>
  <c r="M21" i="1" s="1"/>
  <c r="L22" i="1"/>
  <c r="M22" i="1" s="1"/>
  <c r="AM23" i="1" s="1"/>
  <c r="L23" i="1"/>
  <c r="M23" i="1" s="1"/>
  <c r="AM24" i="1" s="1"/>
  <c r="L24" i="1"/>
  <c r="M24" i="1" s="1"/>
  <c r="AM25" i="1" s="1"/>
  <c r="L25" i="1"/>
  <c r="M25" i="1" s="1"/>
  <c r="AM26" i="1" s="1"/>
  <c r="L26" i="1"/>
  <c r="M26" i="1" s="1"/>
  <c r="AM27" i="1" s="1"/>
  <c r="L27" i="1"/>
  <c r="M27" i="1" s="1"/>
  <c r="L28" i="1"/>
  <c r="M28" i="1" s="1"/>
  <c r="L29" i="1"/>
  <c r="M29" i="1" s="1"/>
  <c r="L30" i="1"/>
  <c r="M30" i="1" s="1"/>
  <c r="L31" i="1"/>
  <c r="M31" i="1" s="1"/>
  <c r="AM32" i="1" s="1"/>
  <c r="L32" i="1"/>
  <c r="M32" i="1" s="1"/>
  <c r="AM33" i="1" s="1"/>
  <c r="L33" i="1"/>
  <c r="M33" i="1" s="1"/>
  <c r="AM34" i="1" s="1"/>
  <c r="L34" i="1"/>
  <c r="M34" i="1" s="1"/>
  <c r="AM35" i="1" s="1"/>
  <c r="L35" i="1"/>
  <c r="M35" i="1" s="1"/>
  <c r="L36" i="1"/>
  <c r="M36" i="1" s="1"/>
  <c r="L37" i="1"/>
  <c r="M37" i="1" s="1"/>
  <c r="L38" i="1"/>
  <c r="M38" i="1" s="1"/>
  <c r="L39" i="1"/>
  <c r="M39" i="1" s="1"/>
  <c r="AM40" i="1" s="1"/>
  <c r="L40" i="1"/>
  <c r="M40" i="1" s="1"/>
  <c r="AM41" i="1" s="1"/>
  <c r="L41" i="1"/>
  <c r="M41" i="1" s="1"/>
  <c r="L42" i="1"/>
  <c r="M42" i="1" s="1"/>
  <c r="AM43" i="1" s="1"/>
  <c r="L43" i="1"/>
  <c r="M43" i="1" s="1"/>
  <c r="L44" i="1"/>
  <c r="M44" i="1" s="1"/>
  <c r="L45" i="1"/>
  <c r="M45" i="1" s="1"/>
  <c r="L46" i="1"/>
  <c r="M46" i="1" s="1"/>
  <c r="L47" i="1"/>
  <c r="M47" i="1" s="1"/>
  <c r="AM48" i="1" s="1"/>
  <c r="L48" i="1"/>
  <c r="M48" i="1" s="1"/>
  <c r="AM49" i="1" s="1"/>
  <c r="L49" i="1"/>
  <c r="M49" i="1" s="1"/>
  <c r="L50" i="1"/>
  <c r="M50" i="1" s="1"/>
  <c r="AM51" i="1" s="1"/>
  <c r="L51" i="1"/>
  <c r="M51" i="1" s="1"/>
  <c r="L52" i="1"/>
  <c r="M52" i="1" s="1"/>
  <c r="L53" i="1"/>
  <c r="M53" i="1" s="1"/>
  <c r="L54" i="1"/>
  <c r="M54" i="1" s="1"/>
  <c r="L55" i="1"/>
  <c r="M55" i="1" s="1"/>
  <c r="AM56" i="1" s="1"/>
  <c r="L56" i="1"/>
  <c r="M56" i="1" s="1"/>
  <c r="AM57" i="1" s="1"/>
  <c r="L57" i="1"/>
  <c r="M57" i="1" s="1"/>
  <c r="L58" i="1"/>
  <c r="M58" i="1" s="1"/>
  <c r="AM59" i="1" s="1"/>
  <c r="L59" i="1"/>
  <c r="M59" i="1" s="1"/>
  <c r="L60" i="1"/>
  <c r="M60" i="1" s="1"/>
  <c r="AT61" i="1" s="1"/>
  <c r="L61" i="1"/>
  <c r="M61" i="1" s="1"/>
  <c r="L62" i="1"/>
  <c r="M62" i="1" s="1"/>
  <c r="AR63" i="1" s="1"/>
  <c r="L63" i="1"/>
  <c r="M63" i="1" s="1"/>
  <c r="AM64" i="1" s="1"/>
  <c r="L64" i="1"/>
  <c r="M64" i="1" s="1"/>
  <c r="AM65" i="1" s="1"/>
  <c r="L65" i="1"/>
  <c r="M65" i="1" s="1"/>
  <c r="L66" i="1"/>
  <c r="M66" i="1" s="1"/>
  <c r="AM67" i="1" s="1"/>
  <c r="L67" i="1"/>
  <c r="M67" i="1" s="1"/>
  <c r="L68" i="1"/>
  <c r="M68" i="1" s="1"/>
  <c r="L69" i="1"/>
  <c r="M69" i="1" s="1"/>
  <c r="L70" i="1"/>
  <c r="M70" i="1" s="1"/>
  <c r="AR71" i="1" s="1"/>
  <c r="L71" i="1"/>
  <c r="M71" i="1" s="1"/>
  <c r="AM72" i="1" s="1"/>
  <c r="L72" i="1"/>
  <c r="M72" i="1" s="1"/>
  <c r="AM73" i="1" s="1"/>
  <c r="L73" i="1"/>
  <c r="M73" i="1" s="1"/>
  <c r="L74" i="1"/>
  <c r="M74" i="1" s="1"/>
  <c r="AM75" i="1" s="1"/>
  <c r="L75" i="1"/>
  <c r="M75" i="1" s="1"/>
  <c r="L76" i="1"/>
  <c r="M76" i="1" s="1"/>
  <c r="L77" i="1"/>
  <c r="M77" i="1" s="1"/>
  <c r="L78" i="1"/>
  <c r="M78" i="1" s="1"/>
  <c r="L79" i="1"/>
  <c r="M79" i="1" s="1"/>
  <c r="AM80" i="1" s="1"/>
  <c r="L80" i="1"/>
  <c r="M80" i="1" s="1"/>
  <c r="AM81" i="1" s="1"/>
  <c r="L81" i="1"/>
  <c r="M81" i="1" s="1"/>
  <c r="L82" i="1"/>
  <c r="M82" i="1" s="1"/>
  <c r="AM83" i="1" s="1"/>
  <c r="L83" i="1"/>
  <c r="M83" i="1" s="1"/>
  <c r="L84" i="1"/>
  <c r="M84" i="1" s="1"/>
  <c r="AT85" i="1" s="1"/>
  <c r="L85" i="1"/>
  <c r="M85" i="1" s="1"/>
  <c r="L86" i="1"/>
  <c r="M86" i="1" s="1"/>
  <c r="AR87" i="1" s="1"/>
  <c r="L87" i="1"/>
  <c r="M87" i="1" s="1"/>
  <c r="AM88" i="1" s="1"/>
  <c r="L88" i="1"/>
  <c r="M88" i="1" s="1"/>
  <c r="AM89" i="1" s="1"/>
  <c r="L89" i="1"/>
  <c r="M89" i="1" s="1"/>
  <c r="L90" i="1"/>
  <c r="M90" i="1" s="1"/>
  <c r="AM91" i="1" s="1"/>
  <c r="L91" i="1"/>
  <c r="M91" i="1" s="1"/>
  <c r="L92" i="1"/>
  <c r="M92" i="1" s="1"/>
  <c r="L93" i="1"/>
  <c r="M93" i="1" s="1"/>
  <c r="L94" i="1"/>
  <c r="M94" i="1" s="1"/>
  <c r="L95" i="1"/>
  <c r="M95" i="1" s="1"/>
  <c r="AM96" i="1" s="1"/>
  <c r="L96" i="1"/>
  <c r="M96" i="1" s="1"/>
  <c r="AM97" i="1" s="1"/>
  <c r="L97" i="1"/>
  <c r="M97" i="1" s="1"/>
  <c r="L98" i="1"/>
  <c r="M98" i="1" s="1"/>
  <c r="AM99" i="1" s="1"/>
  <c r="L99" i="1"/>
  <c r="M99" i="1" s="1"/>
  <c r="L100" i="1"/>
  <c r="M100" i="1" s="1"/>
  <c r="L101" i="1"/>
  <c r="M101" i="1" s="1"/>
  <c r="G3" i="1"/>
  <c r="H3" i="1" s="1"/>
  <c r="G4" i="1"/>
  <c r="H4" i="1" s="1"/>
  <c r="G5" i="1"/>
  <c r="H5" i="1" s="1"/>
  <c r="G6" i="1"/>
  <c r="H6" i="1" s="1"/>
  <c r="G7" i="1"/>
  <c r="H7" i="1" s="1"/>
  <c r="G8" i="1"/>
  <c r="H8" i="1" s="1"/>
  <c r="G9" i="1"/>
  <c r="H9" i="1" s="1"/>
  <c r="G10" i="1"/>
  <c r="H10" i="1" s="1"/>
  <c r="G11" i="1"/>
  <c r="H11" i="1" s="1"/>
  <c r="G2" i="1"/>
  <c r="H2" i="1" s="1"/>
  <c r="L3" i="1"/>
  <c r="M3" i="1" s="1"/>
  <c r="AM4" i="1" s="1"/>
  <c r="L4" i="1"/>
  <c r="M4" i="1" s="1"/>
  <c r="L5" i="1"/>
  <c r="M5" i="1" s="1"/>
  <c r="AM6" i="1" s="1"/>
  <c r="L6" i="1"/>
  <c r="M6" i="1" s="1"/>
  <c r="L7" i="1"/>
  <c r="M7" i="1" s="1"/>
  <c r="L8" i="1"/>
  <c r="M8" i="1" s="1"/>
  <c r="L9" i="1"/>
  <c r="M9" i="1" s="1"/>
  <c r="L10" i="1"/>
  <c r="M10" i="1" s="1"/>
  <c r="AM11" i="1" s="1"/>
  <c r="L11" i="1"/>
  <c r="M11" i="1" s="1"/>
  <c r="AM12" i="1" s="1"/>
  <c r="L2" i="1"/>
  <c r="M2" i="1" s="1"/>
  <c r="AM3" i="1" s="1"/>
  <c r="J3" i="1"/>
  <c r="J4" i="1"/>
  <c r="J5" i="1"/>
  <c r="J6" i="1"/>
  <c r="J7" i="1"/>
  <c r="J8" i="1"/>
  <c r="J9" i="1"/>
  <c r="J10" i="1"/>
  <c r="J11" i="1"/>
  <c r="J2" i="1"/>
  <c r="E3" i="1"/>
  <c r="F3" i="1" s="1"/>
  <c r="AF4" i="1" s="1"/>
  <c r="E4" i="1"/>
  <c r="F4" i="1" s="1"/>
  <c r="AF5" i="1" s="1"/>
  <c r="E5" i="1"/>
  <c r="F5" i="1" s="1"/>
  <c r="AF6" i="1" s="1"/>
  <c r="E6" i="1"/>
  <c r="F6" i="1" s="1"/>
  <c r="AF7" i="1" s="1"/>
  <c r="E7" i="1"/>
  <c r="F7" i="1" s="1"/>
  <c r="AF8" i="1" s="1"/>
  <c r="E8" i="1"/>
  <c r="F8" i="1" s="1"/>
  <c r="AF9" i="1" s="1"/>
  <c r="E9" i="1"/>
  <c r="F9" i="1" s="1"/>
  <c r="AF10" i="1" s="1"/>
  <c r="E10" i="1"/>
  <c r="F10" i="1" s="1"/>
  <c r="AF11" i="1" s="1"/>
  <c r="E11" i="1"/>
  <c r="F11" i="1" s="1"/>
  <c r="AF12" i="1" s="1"/>
  <c r="E2" i="1"/>
  <c r="F2" i="1" s="1"/>
  <c r="AF3" i="1" s="1"/>
  <c r="D3" i="1"/>
  <c r="D4" i="1"/>
  <c r="D5" i="1"/>
  <c r="D6" i="1"/>
  <c r="D7" i="1"/>
  <c r="D8" i="1"/>
  <c r="D9" i="1"/>
  <c r="D10" i="1"/>
  <c r="D11" i="1"/>
  <c r="D2" i="1"/>
  <c r="B2" i="1"/>
  <c r="BM6" i="1" l="1"/>
  <c r="AW5" i="1"/>
  <c r="G9" i="2" s="1"/>
  <c r="AU96" i="1"/>
  <c r="AU64" i="1"/>
  <c r="AV35" i="1"/>
  <c r="AV91" i="1"/>
  <c r="AU32" i="1"/>
  <c r="AU88" i="1"/>
  <c r="AV59" i="1"/>
  <c r="AV27" i="1"/>
  <c r="AV83" i="1"/>
  <c r="AU56" i="1"/>
  <c r="AU24" i="1"/>
  <c r="AQ99" i="1"/>
  <c r="AU80" i="1"/>
  <c r="AV51" i="1"/>
  <c r="AV19" i="1"/>
  <c r="AQ35" i="1"/>
  <c r="AV75" i="1"/>
  <c r="AU48" i="1"/>
  <c r="AU16" i="1"/>
  <c r="AR103" i="1"/>
  <c r="AU72" i="1"/>
  <c r="AV43" i="1"/>
  <c r="AV11" i="1"/>
  <c r="AV99" i="1"/>
  <c r="AV67" i="1"/>
  <c r="AU40" i="1"/>
  <c r="AM93" i="1"/>
  <c r="AU93" i="1"/>
  <c r="AV93" i="1"/>
  <c r="AR93" i="1"/>
  <c r="AS93" i="1"/>
  <c r="AM29" i="1"/>
  <c r="AU29" i="1"/>
  <c r="AV29" i="1"/>
  <c r="AR29" i="1"/>
  <c r="AS29" i="1"/>
  <c r="AT29" i="1"/>
  <c r="AM100" i="1"/>
  <c r="AR100" i="1"/>
  <c r="AS100" i="1"/>
  <c r="AT100" i="1"/>
  <c r="AU100" i="1"/>
  <c r="AV100" i="1"/>
  <c r="AM28" i="1"/>
  <c r="AR28" i="1"/>
  <c r="AS28" i="1"/>
  <c r="AT28" i="1"/>
  <c r="AU28" i="1"/>
  <c r="AV28" i="1"/>
  <c r="AM101" i="1"/>
  <c r="AU101" i="1"/>
  <c r="AV101" i="1"/>
  <c r="AR101" i="1"/>
  <c r="AS101" i="1"/>
  <c r="AM45" i="1"/>
  <c r="AU45" i="1"/>
  <c r="AV45" i="1"/>
  <c r="AR45" i="1"/>
  <c r="AS45" i="1"/>
  <c r="AT45" i="1"/>
  <c r="AM84" i="1"/>
  <c r="AR84" i="1"/>
  <c r="AS84" i="1"/>
  <c r="AT84" i="1"/>
  <c r="AU84" i="1"/>
  <c r="AV84" i="1"/>
  <c r="AM44" i="1"/>
  <c r="AR44" i="1"/>
  <c r="AS44" i="1"/>
  <c r="AT44" i="1"/>
  <c r="AU44" i="1"/>
  <c r="AV44" i="1"/>
  <c r="AM5" i="1"/>
  <c r="AU5" i="1"/>
  <c r="AV5" i="1"/>
  <c r="AR5" i="1"/>
  <c r="AS5" i="1"/>
  <c r="AT5" i="1"/>
  <c r="AM98" i="1"/>
  <c r="AT98" i="1"/>
  <c r="AU98" i="1"/>
  <c r="AV98" i="1"/>
  <c r="AR98" i="1"/>
  <c r="AM90" i="1"/>
  <c r="AT90" i="1"/>
  <c r="AU90" i="1"/>
  <c r="AV90" i="1"/>
  <c r="AR90" i="1"/>
  <c r="AM82" i="1"/>
  <c r="AT82" i="1"/>
  <c r="AU82" i="1"/>
  <c r="AV82" i="1"/>
  <c r="AR82" i="1"/>
  <c r="AM74" i="1"/>
  <c r="AT74" i="1"/>
  <c r="AU74" i="1"/>
  <c r="AV74" i="1"/>
  <c r="AR74" i="1"/>
  <c r="AM50" i="1"/>
  <c r="AT50" i="1"/>
  <c r="AU50" i="1"/>
  <c r="AV50" i="1"/>
  <c r="AR50" i="1"/>
  <c r="AS50" i="1"/>
  <c r="AM42" i="1"/>
  <c r="AT42" i="1"/>
  <c r="AU42" i="1"/>
  <c r="AV42" i="1"/>
  <c r="AR42" i="1"/>
  <c r="AS42" i="1"/>
  <c r="AS74" i="1"/>
  <c r="AM69" i="1"/>
  <c r="AU69" i="1"/>
  <c r="AV69" i="1"/>
  <c r="AR69" i="1"/>
  <c r="AS69" i="1"/>
  <c r="AM60" i="1"/>
  <c r="AR60" i="1"/>
  <c r="AS60" i="1"/>
  <c r="AT60" i="1"/>
  <c r="AU60" i="1"/>
  <c r="AV60" i="1"/>
  <c r="AM66" i="1"/>
  <c r="AT66" i="1"/>
  <c r="AU66" i="1"/>
  <c r="AV66" i="1"/>
  <c r="AR66" i="1"/>
  <c r="AS98" i="1"/>
  <c r="AM85" i="1"/>
  <c r="AU85" i="1"/>
  <c r="AV85" i="1"/>
  <c r="AR85" i="1"/>
  <c r="AS85" i="1"/>
  <c r="AM37" i="1"/>
  <c r="AU37" i="1"/>
  <c r="AV37" i="1"/>
  <c r="AR37" i="1"/>
  <c r="AS37" i="1"/>
  <c r="AT37" i="1"/>
  <c r="AM92" i="1"/>
  <c r="AR92" i="1"/>
  <c r="AS92" i="1"/>
  <c r="AT92" i="1"/>
  <c r="AU92" i="1"/>
  <c r="AV92" i="1"/>
  <c r="AM36" i="1"/>
  <c r="AR36" i="1"/>
  <c r="AS36" i="1"/>
  <c r="AT36" i="1"/>
  <c r="AU36" i="1"/>
  <c r="AV36" i="1"/>
  <c r="AT101" i="1"/>
  <c r="AM58" i="1"/>
  <c r="AT58" i="1"/>
  <c r="AU58" i="1"/>
  <c r="AV58" i="1"/>
  <c r="AR58" i="1"/>
  <c r="AS58" i="1"/>
  <c r="AM8" i="1"/>
  <c r="AV8" i="1"/>
  <c r="AR8" i="1"/>
  <c r="AS8" i="1"/>
  <c r="AT8" i="1"/>
  <c r="AU8" i="1"/>
  <c r="AM77" i="1"/>
  <c r="AU77" i="1"/>
  <c r="AV77" i="1"/>
  <c r="AR77" i="1"/>
  <c r="AS77" i="1"/>
  <c r="AM76" i="1"/>
  <c r="AR76" i="1"/>
  <c r="AS76" i="1"/>
  <c r="AT76" i="1"/>
  <c r="AU76" i="1"/>
  <c r="AV76" i="1"/>
  <c r="AM52" i="1"/>
  <c r="AR52" i="1"/>
  <c r="AS52" i="1"/>
  <c r="AT52" i="1"/>
  <c r="AU52" i="1"/>
  <c r="AV52" i="1"/>
  <c r="AM10" i="1"/>
  <c r="AT10" i="1"/>
  <c r="AU10" i="1"/>
  <c r="AV10" i="1"/>
  <c r="AR10" i="1"/>
  <c r="AS10" i="1"/>
  <c r="AM95" i="1"/>
  <c r="AS95" i="1"/>
  <c r="AT95" i="1"/>
  <c r="AU95" i="1"/>
  <c r="AV95" i="1"/>
  <c r="AM87" i="1"/>
  <c r="AS87" i="1"/>
  <c r="AT87" i="1"/>
  <c r="AU87" i="1"/>
  <c r="AV87" i="1"/>
  <c r="AM79" i="1"/>
  <c r="AS79" i="1"/>
  <c r="AT79" i="1"/>
  <c r="AU79" i="1"/>
  <c r="AV79" i="1"/>
  <c r="AM71" i="1"/>
  <c r="AS71" i="1"/>
  <c r="AT71" i="1"/>
  <c r="AU71" i="1"/>
  <c r="AV71" i="1"/>
  <c r="AM63" i="1"/>
  <c r="AS63" i="1"/>
  <c r="AT63" i="1"/>
  <c r="AU63" i="1"/>
  <c r="AV63" i="1"/>
  <c r="AM55" i="1"/>
  <c r="AS55" i="1"/>
  <c r="AT55" i="1"/>
  <c r="AU55" i="1"/>
  <c r="AV55" i="1"/>
  <c r="AR55" i="1"/>
  <c r="AM47" i="1"/>
  <c r="AS47" i="1"/>
  <c r="AT47" i="1"/>
  <c r="AU47" i="1"/>
  <c r="AV47" i="1"/>
  <c r="AR47" i="1"/>
  <c r="AM39" i="1"/>
  <c r="AS39" i="1"/>
  <c r="AT39" i="1"/>
  <c r="AU39" i="1"/>
  <c r="AV39" i="1"/>
  <c r="AR39" i="1"/>
  <c r="AM31" i="1"/>
  <c r="AS31" i="1"/>
  <c r="AT31" i="1"/>
  <c r="AU31" i="1"/>
  <c r="AV31" i="1"/>
  <c r="AR31" i="1"/>
  <c r="AR95" i="1"/>
  <c r="AS82" i="1"/>
  <c r="AT69" i="1"/>
  <c r="AM7" i="1"/>
  <c r="AS7" i="1"/>
  <c r="AT7" i="1"/>
  <c r="AU7" i="1"/>
  <c r="AV7" i="1"/>
  <c r="AR7" i="1"/>
  <c r="AM20" i="1"/>
  <c r="AR20" i="1"/>
  <c r="AS20" i="1"/>
  <c r="AT20" i="1"/>
  <c r="AU20" i="1"/>
  <c r="AV20" i="1"/>
  <c r="AM9" i="1"/>
  <c r="AR9" i="1"/>
  <c r="AS9" i="1"/>
  <c r="AT9" i="1"/>
  <c r="AU9" i="1"/>
  <c r="AV9" i="1"/>
  <c r="AM102" i="1"/>
  <c r="AR102" i="1"/>
  <c r="AS102" i="1"/>
  <c r="AT102" i="1"/>
  <c r="AU102" i="1"/>
  <c r="AV102" i="1"/>
  <c r="AM94" i="1"/>
  <c r="AR94" i="1"/>
  <c r="AS94" i="1"/>
  <c r="AT94" i="1"/>
  <c r="AU94" i="1"/>
  <c r="AV94" i="1"/>
  <c r="AM86" i="1"/>
  <c r="AR86" i="1"/>
  <c r="AS86" i="1"/>
  <c r="AT86" i="1"/>
  <c r="AU86" i="1"/>
  <c r="AV86" i="1"/>
  <c r="AM78" i="1"/>
  <c r="AR78" i="1"/>
  <c r="AS78" i="1"/>
  <c r="AT78" i="1"/>
  <c r="AU78" i="1"/>
  <c r="AV78" i="1"/>
  <c r="AM70" i="1"/>
  <c r="AR70" i="1"/>
  <c r="AS70" i="1"/>
  <c r="AT70" i="1"/>
  <c r="AU70" i="1"/>
  <c r="AV70" i="1"/>
  <c r="AM62" i="1"/>
  <c r="AR62" i="1"/>
  <c r="AS62" i="1"/>
  <c r="AT62" i="1"/>
  <c r="AU62" i="1"/>
  <c r="AV62" i="1"/>
  <c r="AM54" i="1"/>
  <c r="AR54" i="1"/>
  <c r="AS54" i="1"/>
  <c r="AT54" i="1"/>
  <c r="AU54" i="1"/>
  <c r="AV54" i="1"/>
  <c r="AM46" i="1"/>
  <c r="AR46" i="1"/>
  <c r="AS46" i="1"/>
  <c r="AT46" i="1"/>
  <c r="AU46" i="1"/>
  <c r="AV46" i="1"/>
  <c r="AM38" i="1"/>
  <c r="AR38" i="1"/>
  <c r="AS38" i="1"/>
  <c r="AT38" i="1"/>
  <c r="AU38" i="1"/>
  <c r="AV38" i="1"/>
  <c r="AM30" i="1"/>
  <c r="AR30" i="1"/>
  <c r="AS30" i="1"/>
  <c r="AT30" i="1"/>
  <c r="AU30" i="1"/>
  <c r="AV30" i="1"/>
  <c r="AM22" i="1"/>
  <c r="AR22" i="1"/>
  <c r="AS22" i="1"/>
  <c r="AT22" i="1"/>
  <c r="AU22" i="1"/>
  <c r="AV22" i="1"/>
  <c r="AT93" i="1"/>
  <c r="AM61" i="1"/>
  <c r="AU61" i="1"/>
  <c r="AV61" i="1"/>
  <c r="AR61" i="1"/>
  <c r="AS61" i="1"/>
  <c r="AM21" i="1"/>
  <c r="AU21" i="1"/>
  <c r="AV21" i="1"/>
  <c r="AR21" i="1"/>
  <c r="AS21" i="1"/>
  <c r="AT21" i="1"/>
  <c r="AM13" i="1"/>
  <c r="AU13" i="1"/>
  <c r="AV13" i="1"/>
  <c r="AR13" i="1"/>
  <c r="AS13" i="1"/>
  <c r="AT13" i="1"/>
  <c r="AR79" i="1"/>
  <c r="AS66" i="1"/>
  <c r="AM53" i="1"/>
  <c r="AU53" i="1"/>
  <c r="AV53" i="1"/>
  <c r="AR53" i="1"/>
  <c r="AS53" i="1"/>
  <c r="AT53" i="1"/>
  <c r="AM68" i="1"/>
  <c r="AR68" i="1"/>
  <c r="AS68" i="1"/>
  <c r="AT68" i="1"/>
  <c r="AU68" i="1"/>
  <c r="AV68" i="1"/>
  <c r="AS90" i="1"/>
  <c r="AT77" i="1"/>
  <c r="AS34" i="1"/>
  <c r="AS26" i="1"/>
  <c r="AR23" i="1"/>
  <c r="AS18" i="1"/>
  <c r="AR15" i="1"/>
  <c r="AQ91" i="1"/>
  <c r="AQ27" i="1"/>
  <c r="AU99" i="1"/>
  <c r="AT96" i="1"/>
  <c r="AU91" i="1"/>
  <c r="AT88" i="1"/>
  <c r="AU83" i="1"/>
  <c r="AT80" i="1"/>
  <c r="AU75" i="1"/>
  <c r="AT72" i="1"/>
  <c r="AU67" i="1"/>
  <c r="AT64" i="1"/>
  <c r="AU59" i="1"/>
  <c r="AT56" i="1"/>
  <c r="AU51" i="1"/>
  <c r="AT48" i="1"/>
  <c r="AU43" i="1"/>
  <c r="AT40" i="1"/>
  <c r="AU35" i="1"/>
  <c r="AR34" i="1"/>
  <c r="AT32" i="1"/>
  <c r="AU27" i="1"/>
  <c r="AR26" i="1"/>
  <c r="AT24" i="1"/>
  <c r="AU19" i="1"/>
  <c r="AR18" i="1"/>
  <c r="AT16" i="1"/>
  <c r="AV14" i="1"/>
  <c r="AU11" i="1"/>
  <c r="AV6" i="1"/>
  <c r="AQ83" i="1"/>
  <c r="AQ19" i="1"/>
  <c r="AT99" i="1"/>
  <c r="AV97" i="1"/>
  <c r="AS96" i="1"/>
  <c r="AT91" i="1"/>
  <c r="AV89" i="1"/>
  <c r="AS88" i="1"/>
  <c r="AT83" i="1"/>
  <c r="AV81" i="1"/>
  <c r="AS80" i="1"/>
  <c r="AT75" i="1"/>
  <c r="AV73" i="1"/>
  <c r="AS72" i="1"/>
  <c r="AT67" i="1"/>
  <c r="AV65" i="1"/>
  <c r="AS64" i="1"/>
  <c r="AT59" i="1"/>
  <c r="AV57" i="1"/>
  <c r="AS56" i="1"/>
  <c r="AT51" i="1"/>
  <c r="AV49" i="1"/>
  <c r="AS48" i="1"/>
  <c r="AT43" i="1"/>
  <c r="AV41" i="1"/>
  <c r="AS40" i="1"/>
  <c r="AT35" i="1"/>
  <c r="AV33" i="1"/>
  <c r="AS32" i="1"/>
  <c r="AT27" i="1"/>
  <c r="AV25" i="1"/>
  <c r="AS24" i="1"/>
  <c r="AT19" i="1"/>
  <c r="AV17" i="1"/>
  <c r="AS16" i="1"/>
  <c r="AU14" i="1"/>
  <c r="AT11" i="1"/>
  <c r="AU6" i="1"/>
  <c r="AQ75" i="1"/>
  <c r="AQ11" i="1"/>
  <c r="AS99" i="1"/>
  <c r="AU97" i="1"/>
  <c r="AR96" i="1"/>
  <c r="AS91" i="1"/>
  <c r="AU89" i="1"/>
  <c r="AR88" i="1"/>
  <c r="AS83" i="1"/>
  <c r="AU81" i="1"/>
  <c r="AR80" i="1"/>
  <c r="AS75" i="1"/>
  <c r="AU73" i="1"/>
  <c r="AR72" i="1"/>
  <c r="AS67" i="1"/>
  <c r="AU65" i="1"/>
  <c r="AR64" i="1"/>
  <c r="AS59" i="1"/>
  <c r="AU57" i="1"/>
  <c r="AR56" i="1"/>
  <c r="AS51" i="1"/>
  <c r="AU49" i="1"/>
  <c r="AR48" i="1"/>
  <c r="AS43" i="1"/>
  <c r="AU41" i="1"/>
  <c r="AR40" i="1"/>
  <c r="AS35" i="1"/>
  <c r="AU33" i="1"/>
  <c r="AR32" i="1"/>
  <c r="AS27" i="1"/>
  <c r="AU25" i="1"/>
  <c r="AR24" i="1"/>
  <c r="AS19" i="1"/>
  <c r="AU17" i="1"/>
  <c r="AR16" i="1"/>
  <c r="AT14" i="1"/>
  <c r="AV12" i="1"/>
  <c r="AS11" i="1"/>
  <c r="AT6" i="1"/>
  <c r="AV4" i="1"/>
  <c r="AQ67" i="1"/>
  <c r="AV103" i="1"/>
  <c r="AR99" i="1"/>
  <c r="AT97" i="1"/>
  <c r="AR91" i="1"/>
  <c r="AT89" i="1"/>
  <c r="AR83" i="1"/>
  <c r="AT81" i="1"/>
  <c r="AR75" i="1"/>
  <c r="AT73" i="1"/>
  <c r="AR67" i="1"/>
  <c r="AT65" i="1"/>
  <c r="AR59" i="1"/>
  <c r="AT57" i="1"/>
  <c r="AR51" i="1"/>
  <c r="AT49" i="1"/>
  <c r="AR43" i="1"/>
  <c r="AT41" i="1"/>
  <c r="AR35" i="1"/>
  <c r="AT33" i="1"/>
  <c r="AR27" i="1"/>
  <c r="AT25" i="1"/>
  <c r="AV23" i="1"/>
  <c r="AR19" i="1"/>
  <c r="AT17" i="1"/>
  <c r="AV15" i="1"/>
  <c r="AS14" i="1"/>
  <c r="AU12" i="1"/>
  <c r="AR11" i="1"/>
  <c r="AS6" i="1"/>
  <c r="AU4" i="1"/>
  <c r="AQ59" i="1"/>
  <c r="AU103" i="1"/>
  <c r="AS97" i="1"/>
  <c r="AS89" i="1"/>
  <c r="AS81" i="1"/>
  <c r="AS73" i="1"/>
  <c r="AS65" i="1"/>
  <c r="AS57" i="1"/>
  <c r="AS49" i="1"/>
  <c r="AS41" i="1"/>
  <c r="AV34" i="1"/>
  <c r="AS33" i="1"/>
  <c r="AV26" i="1"/>
  <c r="AS25" i="1"/>
  <c r="AU23" i="1"/>
  <c r="AV18" i="1"/>
  <c r="AS17" i="1"/>
  <c r="AU15" i="1"/>
  <c r="AR14" i="1"/>
  <c r="AT12" i="1"/>
  <c r="AR6" i="1"/>
  <c r="AT4" i="1"/>
  <c r="AP99" i="1"/>
  <c r="AQ51" i="1"/>
  <c r="AT103" i="1"/>
  <c r="AR97" i="1"/>
  <c r="AR89" i="1"/>
  <c r="AR81" i="1"/>
  <c r="AR73" i="1"/>
  <c r="AR65" i="1"/>
  <c r="AR57" i="1"/>
  <c r="AR49" i="1"/>
  <c r="AR41" i="1"/>
  <c r="AU34" i="1"/>
  <c r="AR33" i="1"/>
  <c r="AU26" i="1"/>
  <c r="AR25" i="1"/>
  <c r="AT23" i="1"/>
  <c r="AU18" i="1"/>
  <c r="AR17" i="1"/>
  <c r="AT15" i="1"/>
  <c r="AS12" i="1"/>
  <c r="AS4" i="1"/>
  <c r="AP35" i="1"/>
  <c r="AQ43" i="1"/>
  <c r="AS103" i="1"/>
  <c r="AV96" i="1"/>
  <c r="AV88" i="1"/>
  <c r="AV80" i="1"/>
  <c r="AV72" i="1"/>
  <c r="AV64" i="1"/>
  <c r="AV56" i="1"/>
  <c r="AV48" i="1"/>
  <c r="AV40" i="1"/>
  <c r="AT34" i="1"/>
  <c r="AV32" i="1"/>
  <c r="AT26" i="1"/>
  <c r="AV24" i="1"/>
  <c r="AS23" i="1"/>
  <c r="AT18" i="1"/>
  <c r="AV16" i="1"/>
  <c r="AS15" i="1"/>
  <c r="AR12" i="1"/>
  <c r="AR4" i="1"/>
  <c r="AP91" i="1"/>
  <c r="AP27" i="1"/>
  <c r="AQ98" i="1"/>
  <c r="AQ90" i="1"/>
  <c r="AQ82" i="1"/>
  <c r="AQ74" i="1"/>
  <c r="AQ66" i="1"/>
  <c r="AQ58" i="1"/>
  <c r="AQ50" i="1"/>
  <c r="AQ42" i="1"/>
  <c r="AQ34" i="1"/>
  <c r="AQ26" i="1"/>
  <c r="AQ18" i="1"/>
  <c r="AQ10" i="1"/>
  <c r="AP83" i="1"/>
  <c r="AP19" i="1"/>
  <c r="AQ97" i="1"/>
  <c r="AQ89" i="1"/>
  <c r="AQ81" i="1"/>
  <c r="AQ73" i="1"/>
  <c r="AQ65" i="1"/>
  <c r="AQ57" i="1"/>
  <c r="AQ49" i="1"/>
  <c r="AQ41" i="1"/>
  <c r="AQ33" i="1"/>
  <c r="AQ25" i="1"/>
  <c r="AQ17" i="1"/>
  <c r="AQ9" i="1"/>
  <c r="AP75" i="1"/>
  <c r="AP11" i="1"/>
  <c r="AQ96" i="1"/>
  <c r="AQ88" i="1"/>
  <c r="AQ80" i="1"/>
  <c r="AQ72" i="1"/>
  <c r="AQ64" i="1"/>
  <c r="AQ56" i="1"/>
  <c r="AQ48" i="1"/>
  <c r="AQ40" i="1"/>
  <c r="AQ32" i="1"/>
  <c r="AQ24" i="1"/>
  <c r="AQ16" i="1"/>
  <c r="AQ8" i="1"/>
  <c r="AP67" i="1"/>
  <c r="AQ103" i="1"/>
  <c r="AQ95" i="1"/>
  <c r="AQ87" i="1"/>
  <c r="AQ79" i="1"/>
  <c r="AQ71" i="1"/>
  <c r="AQ63" i="1"/>
  <c r="AQ55" i="1"/>
  <c r="AQ47" i="1"/>
  <c r="AQ39" i="1"/>
  <c r="AQ31" i="1"/>
  <c r="AQ23" i="1"/>
  <c r="AQ15" i="1"/>
  <c r="AQ7" i="1"/>
  <c r="AP59" i="1"/>
  <c r="AQ102" i="1"/>
  <c r="AQ94" i="1"/>
  <c r="AQ86" i="1"/>
  <c r="AQ78" i="1"/>
  <c r="AQ70" i="1"/>
  <c r="AQ62" i="1"/>
  <c r="AQ54" i="1"/>
  <c r="AQ46" i="1"/>
  <c r="AQ38" i="1"/>
  <c r="AQ30" i="1"/>
  <c r="AQ22" i="1"/>
  <c r="AQ14" i="1"/>
  <c r="AQ6" i="1"/>
  <c r="AO99" i="1"/>
  <c r="AP51" i="1"/>
  <c r="AQ101" i="1"/>
  <c r="AQ93" i="1"/>
  <c r="AQ85" i="1"/>
  <c r="AQ77" i="1"/>
  <c r="AQ69" i="1"/>
  <c r="AQ61" i="1"/>
  <c r="AQ53" i="1"/>
  <c r="AQ45" i="1"/>
  <c r="AQ37" i="1"/>
  <c r="AQ29" i="1"/>
  <c r="AQ21" i="1"/>
  <c r="AQ13" i="1"/>
  <c r="AQ5" i="1"/>
  <c r="AO35" i="1"/>
  <c r="AP43" i="1"/>
  <c r="AQ100" i="1"/>
  <c r="AQ92" i="1"/>
  <c r="AQ84" i="1"/>
  <c r="AQ76" i="1"/>
  <c r="AQ68" i="1"/>
  <c r="AQ60" i="1"/>
  <c r="AQ52" i="1"/>
  <c r="AQ44" i="1"/>
  <c r="AQ36" i="1"/>
  <c r="AQ28" i="1"/>
  <c r="AQ20" i="1"/>
  <c r="AQ12" i="1"/>
  <c r="AQ4" i="1"/>
  <c r="AO91" i="1"/>
  <c r="AO27" i="1"/>
  <c r="AP98" i="1"/>
  <c r="AP90" i="1"/>
  <c r="AP82" i="1"/>
  <c r="AP74" i="1"/>
  <c r="AP66" i="1"/>
  <c r="AP58" i="1"/>
  <c r="AP50" i="1"/>
  <c r="AP42" i="1"/>
  <c r="AP34" i="1"/>
  <c r="AP26" i="1"/>
  <c r="AP18" i="1"/>
  <c r="AP10" i="1"/>
  <c r="AO83" i="1"/>
  <c r="AO19" i="1"/>
  <c r="AP97" i="1"/>
  <c r="AP89" i="1"/>
  <c r="AP81" i="1"/>
  <c r="AP73" i="1"/>
  <c r="AP65" i="1"/>
  <c r="AP57" i="1"/>
  <c r="AP49" i="1"/>
  <c r="AP41" i="1"/>
  <c r="AP33" i="1"/>
  <c r="AP25" i="1"/>
  <c r="AP17" i="1"/>
  <c r="AP9" i="1"/>
  <c r="AO75" i="1"/>
  <c r="AO11" i="1"/>
  <c r="AP96" i="1"/>
  <c r="AP88" i="1"/>
  <c r="AP80" i="1"/>
  <c r="AP72" i="1"/>
  <c r="AP64" i="1"/>
  <c r="AP56" i="1"/>
  <c r="AP48" i="1"/>
  <c r="AP40" i="1"/>
  <c r="AP32" i="1"/>
  <c r="AP24" i="1"/>
  <c r="AP16" i="1"/>
  <c r="AP8" i="1"/>
  <c r="AO67" i="1"/>
  <c r="AP103" i="1"/>
  <c r="AP95" i="1"/>
  <c r="AP87" i="1"/>
  <c r="AP79" i="1"/>
  <c r="AP71" i="1"/>
  <c r="AP63" i="1"/>
  <c r="AP55" i="1"/>
  <c r="AP47" i="1"/>
  <c r="AP39" i="1"/>
  <c r="AP31" i="1"/>
  <c r="AP23" i="1"/>
  <c r="AP15" i="1"/>
  <c r="AP7" i="1"/>
  <c r="AO59" i="1"/>
  <c r="AP102" i="1"/>
  <c r="AP94" i="1"/>
  <c r="AP86" i="1"/>
  <c r="AP78" i="1"/>
  <c r="AP70" i="1"/>
  <c r="AP62" i="1"/>
  <c r="AP54" i="1"/>
  <c r="AP46" i="1"/>
  <c r="AP38" i="1"/>
  <c r="AP30" i="1"/>
  <c r="AP22" i="1"/>
  <c r="AP14" i="1"/>
  <c r="AP6" i="1"/>
  <c r="AO51" i="1"/>
  <c r="AP101" i="1"/>
  <c r="AP93" i="1"/>
  <c r="AP85" i="1"/>
  <c r="AP77" i="1"/>
  <c r="AP69" i="1"/>
  <c r="AP61" i="1"/>
  <c r="AP53" i="1"/>
  <c r="AP45" i="1"/>
  <c r="AP37" i="1"/>
  <c r="AP29" i="1"/>
  <c r="AP21" i="1"/>
  <c r="AP13" i="1"/>
  <c r="AP5" i="1"/>
  <c r="AO43" i="1"/>
  <c r="AP100" i="1"/>
  <c r="AP92" i="1"/>
  <c r="AP84" i="1"/>
  <c r="AP76" i="1"/>
  <c r="AP68" i="1"/>
  <c r="AP60" i="1"/>
  <c r="AP52" i="1"/>
  <c r="AP44" i="1"/>
  <c r="AP36" i="1"/>
  <c r="AP28" i="1"/>
  <c r="AP20" i="1"/>
  <c r="AP12" i="1"/>
  <c r="AP4" i="1"/>
  <c r="AO98" i="1"/>
  <c r="AO90" i="1"/>
  <c r="AO82" i="1"/>
  <c r="AO74" i="1"/>
  <c r="AO66" i="1"/>
  <c r="AO58" i="1"/>
  <c r="AO50" i="1"/>
  <c r="AO42" i="1"/>
  <c r="AO34" i="1"/>
  <c r="AO26" i="1"/>
  <c r="AO18" i="1"/>
  <c r="AO10" i="1"/>
  <c r="AO97" i="1"/>
  <c r="AO89" i="1"/>
  <c r="AO81" i="1"/>
  <c r="AO73" i="1"/>
  <c r="AO65" i="1"/>
  <c r="AO57" i="1"/>
  <c r="AO49" i="1"/>
  <c r="AO41" i="1"/>
  <c r="AO33" i="1"/>
  <c r="AO25" i="1"/>
  <c r="AO17" i="1"/>
  <c r="AO9" i="1"/>
  <c r="AO96" i="1"/>
  <c r="AO88" i="1"/>
  <c r="AO80" i="1"/>
  <c r="AO72" i="1"/>
  <c r="AO64" i="1"/>
  <c r="AO56" i="1"/>
  <c r="AO48" i="1"/>
  <c r="AO40" i="1"/>
  <c r="AO32" i="1"/>
  <c r="AO24" i="1"/>
  <c r="AO16" i="1"/>
  <c r="AO8" i="1"/>
  <c r="AO103" i="1"/>
  <c r="AO95" i="1"/>
  <c r="AO87" i="1"/>
  <c r="AO79" i="1"/>
  <c r="AO71" i="1"/>
  <c r="AO63" i="1"/>
  <c r="AO55" i="1"/>
  <c r="AO47" i="1"/>
  <c r="AO39" i="1"/>
  <c r="AO31" i="1"/>
  <c r="AO23" i="1"/>
  <c r="AO15" i="1"/>
  <c r="AO7" i="1"/>
  <c r="AO102" i="1"/>
  <c r="AO94" i="1"/>
  <c r="AO86" i="1"/>
  <c r="AO78" i="1"/>
  <c r="AO70" i="1"/>
  <c r="AO62" i="1"/>
  <c r="AO54" i="1"/>
  <c r="AO46" i="1"/>
  <c r="AO38" i="1"/>
  <c r="AO30" i="1"/>
  <c r="AO22" i="1"/>
  <c r="AO14" i="1"/>
  <c r="AO6" i="1"/>
  <c r="AO101" i="1"/>
  <c r="AO93" i="1"/>
  <c r="AO85" i="1"/>
  <c r="AO77" i="1"/>
  <c r="AO69" i="1"/>
  <c r="AO61" i="1"/>
  <c r="AO53" i="1"/>
  <c r="AO45" i="1"/>
  <c r="AO37" i="1"/>
  <c r="AO29" i="1"/>
  <c r="AO21" i="1"/>
  <c r="AO13" i="1"/>
  <c r="AO5" i="1"/>
  <c r="AO100" i="1"/>
  <c r="AO92" i="1"/>
  <c r="AO84" i="1"/>
  <c r="AO76" i="1"/>
  <c r="AO68" i="1"/>
  <c r="AO60" i="1"/>
  <c r="AO52" i="1"/>
  <c r="AO44" i="1"/>
  <c r="AO36" i="1"/>
  <c r="AO28" i="1"/>
  <c r="AO20" i="1"/>
  <c r="AO12" i="1"/>
  <c r="AO4" i="1"/>
  <c r="AN9" i="1"/>
  <c r="AN99" i="1"/>
  <c r="AN91" i="1"/>
  <c r="AN83" i="1"/>
  <c r="AN75" i="1"/>
  <c r="AN67" i="1"/>
  <c r="AN59" i="1"/>
  <c r="AN51" i="1"/>
  <c r="AN43" i="1"/>
  <c r="AN35" i="1"/>
  <c r="AN27" i="1"/>
  <c r="AN19" i="1"/>
  <c r="AN11" i="1"/>
  <c r="AN98" i="1"/>
  <c r="AN90" i="1"/>
  <c r="AN82" i="1"/>
  <c r="AN74" i="1"/>
  <c r="AN66" i="1"/>
  <c r="AN58" i="1"/>
  <c r="AN50" i="1"/>
  <c r="AN42" i="1"/>
  <c r="AN34" i="1"/>
  <c r="AN26" i="1"/>
  <c r="AN18" i="1"/>
  <c r="AN10" i="1"/>
  <c r="AN17" i="1"/>
  <c r="AN96" i="1"/>
  <c r="AN88" i="1"/>
  <c r="AN80" i="1"/>
  <c r="AN72" i="1"/>
  <c r="AN64" i="1"/>
  <c r="AN56" i="1"/>
  <c r="AN48" i="1"/>
  <c r="AN40" i="1"/>
  <c r="AN32" i="1"/>
  <c r="AN24" i="1"/>
  <c r="AN16" i="1"/>
  <c r="AN8" i="1"/>
  <c r="AN97" i="1"/>
  <c r="AN89" i="1"/>
  <c r="AN81" i="1"/>
  <c r="AN73" i="1"/>
  <c r="AN65" i="1"/>
  <c r="AN57" i="1"/>
  <c r="AN49" i="1"/>
  <c r="AN41" i="1"/>
  <c r="AN33" i="1"/>
  <c r="AN25" i="1"/>
  <c r="AN103" i="1"/>
  <c r="AN95" i="1"/>
  <c r="AN87" i="1"/>
  <c r="AN79" i="1"/>
  <c r="AN71" i="1"/>
  <c r="AN63" i="1"/>
  <c r="AN55" i="1"/>
  <c r="AN47" i="1"/>
  <c r="AN39" i="1"/>
  <c r="AN31" i="1"/>
  <c r="AN23" i="1"/>
  <c r="AN15" i="1"/>
  <c r="AN7" i="1"/>
  <c r="AN102" i="1"/>
  <c r="AN94" i="1"/>
  <c r="AN86" i="1"/>
  <c r="AN78" i="1"/>
  <c r="AN70" i="1"/>
  <c r="AN62" i="1"/>
  <c r="AN54" i="1"/>
  <c r="AN46" i="1"/>
  <c r="AN38" i="1"/>
  <c r="AN30" i="1"/>
  <c r="AN22" i="1"/>
  <c r="AN14" i="1"/>
  <c r="AN6" i="1"/>
  <c r="AN101" i="1"/>
  <c r="AN93" i="1"/>
  <c r="AN85" i="1"/>
  <c r="AN77" i="1"/>
  <c r="AN69" i="1"/>
  <c r="AN61" i="1"/>
  <c r="AN53" i="1"/>
  <c r="AN45" i="1"/>
  <c r="AN37" i="1"/>
  <c r="AN29" i="1"/>
  <c r="AN21" i="1"/>
  <c r="AN13" i="1"/>
  <c r="AN5" i="1"/>
  <c r="AN100" i="1"/>
  <c r="AN92" i="1"/>
  <c r="AN84" i="1"/>
  <c r="AN76" i="1"/>
  <c r="AN68" i="1"/>
  <c r="AN60" i="1"/>
  <c r="AN52" i="1"/>
  <c r="AN44" i="1"/>
  <c r="AN36" i="1"/>
  <c r="AN28" i="1"/>
  <c r="AN20" i="1"/>
  <c r="AN12" i="1"/>
  <c r="AN4" i="1"/>
  <c r="AN3" i="1"/>
  <c r="AV3" i="1"/>
  <c r="AU3" i="1"/>
  <c r="AT3" i="1"/>
  <c r="AS3" i="1"/>
  <c r="AR3" i="1"/>
  <c r="AQ3" i="1"/>
  <c r="AP3" i="1"/>
  <c r="AO3" i="1"/>
  <c r="AF104" i="1"/>
  <c r="I5" i="2" s="1"/>
  <c r="AK93" i="1"/>
  <c r="AJ80" i="1"/>
  <c r="AI67" i="1"/>
  <c r="AI55" i="1"/>
  <c r="AK41" i="1"/>
  <c r="AK29" i="1"/>
  <c r="AJ16" i="1"/>
  <c r="AI95" i="1"/>
  <c r="AK81" i="1"/>
  <c r="AK69" i="1"/>
  <c r="AJ56" i="1"/>
  <c r="AI43" i="1"/>
  <c r="AI31" i="1"/>
  <c r="AK17" i="1"/>
  <c r="AI91" i="1"/>
  <c r="AI79" i="1"/>
  <c r="AK65" i="1"/>
  <c r="AK53" i="1"/>
  <c r="AJ40" i="1"/>
  <c r="AI27" i="1"/>
  <c r="AI15" i="1"/>
  <c r="AI103" i="1"/>
  <c r="AK89" i="1"/>
  <c r="AK77" i="1"/>
  <c r="AJ64" i="1"/>
  <c r="AI51" i="1"/>
  <c r="AI39" i="1"/>
  <c r="AK25" i="1"/>
  <c r="AK13" i="1"/>
  <c r="AK101" i="1"/>
  <c r="AJ88" i="1"/>
  <c r="AI75" i="1"/>
  <c r="AI63" i="1"/>
  <c r="AK49" i="1"/>
  <c r="AK37" i="1"/>
  <c r="AJ24" i="1"/>
  <c r="AI11" i="1"/>
  <c r="AI99" i="1"/>
  <c r="AI87" i="1"/>
  <c r="AK73" i="1"/>
  <c r="AK61" i="1"/>
  <c r="AJ48" i="1"/>
  <c r="AI35" i="1"/>
  <c r="AI23" i="1"/>
  <c r="AK9" i="1"/>
  <c r="AK97" i="1"/>
  <c r="AK85" i="1"/>
  <c r="AJ72" i="1"/>
  <c r="AI59" i="1"/>
  <c r="AI47" i="1"/>
  <c r="AK33" i="1"/>
  <c r="AK21" i="1"/>
  <c r="AJ8" i="1"/>
  <c r="AJ96" i="1"/>
  <c r="AI83" i="1"/>
  <c r="AI71" i="1"/>
  <c r="AK57" i="1"/>
  <c r="AK45" i="1"/>
  <c r="AJ32" i="1"/>
  <c r="AI19" i="1"/>
  <c r="AK5" i="1"/>
  <c r="AJ84" i="1"/>
  <c r="AJ68" i="1"/>
  <c r="AJ52" i="1"/>
  <c r="AJ36" i="1"/>
  <c r="AJ12" i="1"/>
  <c r="AI7" i="1"/>
  <c r="AJ102" i="1"/>
  <c r="AK99" i="1"/>
  <c r="AI97" i="1"/>
  <c r="AJ94" i="1"/>
  <c r="AK91" i="1"/>
  <c r="AI89" i="1"/>
  <c r="AJ86" i="1"/>
  <c r="AK83" i="1"/>
  <c r="AI81" i="1"/>
  <c r="AJ78" i="1"/>
  <c r="AK75" i="1"/>
  <c r="AI73" i="1"/>
  <c r="AJ70" i="1"/>
  <c r="AK67" i="1"/>
  <c r="AI65" i="1"/>
  <c r="AJ62" i="1"/>
  <c r="AK59" i="1"/>
  <c r="AI57" i="1"/>
  <c r="AJ54" i="1"/>
  <c r="AK51" i="1"/>
  <c r="AI49" i="1"/>
  <c r="AJ46" i="1"/>
  <c r="AK43" i="1"/>
  <c r="AI41" i="1"/>
  <c r="AJ38" i="1"/>
  <c r="AK35" i="1"/>
  <c r="AI33" i="1"/>
  <c r="AJ30" i="1"/>
  <c r="AK27" i="1"/>
  <c r="AI25" i="1"/>
  <c r="AJ22" i="1"/>
  <c r="AK19" i="1"/>
  <c r="AI17" i="1"/>
  <c r="AJ14" i="1"/>
  <c r="AK11" i="1"/>
  <c r="AI9" i="1"/>
  <c r="AJ6" i="1"/>
  <c r="AJ92" i="1"/>
  <c r="AJ60" i="1"/>
  <c r="AJ44" i="1"/>
  <c r="AJ28" i="1"/>
  <c r="AJ20" i="1"/>
  <c r="AJ4" i="1"/>
  <c r="AI102" i="1"/>
  <c r="AJ99" i="1"/>
  <c r="AK96" i="1"/>
  <c r="AI94" i="1"/>
  <c r="AJ91" i="1"/>
  <c r="AK88" i="1"/>
  <c r="AI86" i="1"/>
  <c r="AJ83" i="1"/>
  <c r="AK80" i="1"/>
  <c r="AI78" i="1"/>
  <c r="AJ75" i="1"/>
  <c r="AK72" i="1"/>
  <c r="AI70" i="1"/>
  <c r="AJ67" i="1"/>
  <c r="AK64" i="1"/>
  <c r="AI62" i="1"/>
  <c r="AJ59" i="1"/>
  <c r="AK56" i="1"/>
  <c r="AI54" i="1"/>
  <c r="AJ51" i="1"/>
  <c r="AK48" i="1"/>
  <c r="AI46" i="1"/>
  <c r="AJ43" i="1"/>
  <c r="AK40" i="1"/>
  <c r="AI38" i="1"/>
  <c r="AJ35" i="1"/>
  <c r="AK32" i="1"/>
  <c r="AI30" i="1"/>
  <c r="AJ27" i="1"/>
  <c r="AK24" i="1"/>
  <c r="AI22" i="1"/>
  <c r="AJ19" i="1"/>
  <c r="AK16" i="1"/>
  <c r="AI14" i="1"/>
  <c r="AJ11" i="1"/>
  <c r="AK8" i="1"/>
  <c r="AI6" i="1"/>
  <c r="AJ101" i="1"/>
  <c r="AK98" i="1"/>
  <c r="AI96" i="1"/>
  <c r="AJ93" i="1"/>
  <c r="AK90" i="1"/>
  <c r="AI88" i="1"/>
  <c r="AJ85" i="1"/>
  <c r="AK82" i="1"/>
  <c r="AI80" i="1"/>
  <c r="AJ77" i="1"/>
  <c r="AK74" i="1"/>
  <c r="AI72" i="1"/>
  <c r="AJ69" i="1"/>
  <c r="AK66" i="1"/>
  <c r="AI64" i="1"/>
  <c r="AJ61" i="1"/>
  <c r="AK58" i="1"/>
  <c r="AI56" i="1"/>
  <c r="AJ53" i="1"/>
  <c r="AK50" i="1"/>
  <c r="AI48" i="1"/>
  <c r="AJ45" i="1"/>
  <c r="AK42" i="1"/>
  <c r="AI40" i="1"/>
  <c r="AJ37" i="1"/>
  <c r="AK34" i="1"/>
  <c r="AI32" i="1"/>
  <c r="AJ29" i="1"/>
  <c r="AK26" i="1"/>
  <c r="AI24" i="1"/>
  <c r="AJ21" i="1"/>
  <c r="AK18" i="1"/>
  <c r="AI16" i="1"/>
  <c r="AJ13" i="1"/>
  <c r="AK10" i="1"/>
  <c r="AI8" i="1"/>
  <c r="AJ5" i="1"/>
  <c r="AK103" i="1"/>
  <c r="AI101" i="1"/>
  <c r="AJ98" i="1"/>
  <c r="AK95" i="1"/>
  <c r="AI93" i="1"/>
  <c r="AJ90" i="1"/>
  <c r="AK87" i="1"/>
  <c r="AI85" i="1"/>
  <c r="AJ82" i="1"/>
  <c r="AK79" i="1"/>
  <c r="AI77" i="1"/>
  <c r="AJ74" i="1"/>
  <c r="AK71" i="1"/>
  <c r="AI69" i="1"/>
  <c r="AJ66" i="1"/>
  <c r="AK63" i="1"/>
  <c r="AI61" i="1"/>
  <c r="AJ58" i="1"/>
  <c r="AK55" i="1"/>
  <c r="AI53" i="1"/>
  <c r="AJ50" i="1"/>
  <c r="AK47" i="1"/>
  <c r="AI45" i="1"/>
  <c r="AJ42" i="1"/>
  <c r="AK39" i="1"/>
  <c r="AI37" i="1"/>
  <c r="AJ34" i="1"/>
  <c r="AK31" i="1"/>
  <c r="AI29" i="1"/>
  <c r="AJ26" i="1"/>
  <c r="AK23" i="1"/>
  <c r="AI21" i="1"/>
  <c r="AJ18" i="1"/>
  <c r="AK15" i="1"/>
  <c r="AI13" i="1"/>
  <c r="AJ10" i="1"/>
  <c r="AK7" i="1"/>
  <c r="AI5" i="1"/>
  <c r="AJ103" i="1"/>
  <c r="AK100" i="1"/>
  <c r="AI98" i="1"/>
  <c r="AJ95" i="1"/>
  <c r="AK92" i="1"/>
  <c r="AI90" i="1"/>
  <c r="AJ87" i="1"/>
  <c r="AK84" i="1"/>
  <c r="AI82" i="1"/>
  <c r="AJ79" i="1"/>
  <c r="AK76" i="1"/>
  <c r="AI74" i="1"/>
  <c r="AJ71" i="1"/>
  <c r="AK68" i="1"/>
  <c r="AI66" i="1"/>
  <c r="AJ63" i="1"/>
  <c r="AK60" i="1"/>
  <c r="AI58" i="1"/>
  <c r="AJ55" i="1"/>
  <c r="AK52" i="1"/>
  <c r="AI50" i="1"/>
  <c r="AJ47" i="1"/>
  <c r="AK44" i="1"/>
  <c r="AI42" i="1"/>
  <c r="AJ39" i="1"/>
  <c r="AK36" i="1"/>
  <c r="AI34" i="1"/>
  <c r="AJ31" i="1"/>
  <c r="AK28" i="1"/>
  <c r="AI26" i="1"/>
  <c r="AJ23" i="1"/>
  <c r="AK20" i="1"/>
  <c r="AI18" i="1"/>
  <c r="AJ15" i="1"/>
  <c r="AK12" i="1"/>
  <c r="AI10" i="1"/>
  <c r="AJ7" i="1"/>
  <c r="AK4" i="1"/>
  <c r="AJ100" i="1"/>
  <c r="AJ76" i="1"/>
  <c r="AK102" i="1"/>
  <c r="AI100" i="1"/>
  <c r="AJ97" i="1"/>
  <c r="AK94" i="1"/>
  <c r="AI92" i="1"/>
  <c r="AJ89" i="1"/>
  <c r="AK86" i="1"/>
  <c r="AI84" i="1"/>
  <c r="AJ81" i="1"/>
  <c r="AK78" i="1"/>
  <c r="AI76" i="1"/>
  <c r="AJ73" i="1"/>
  <c r="AK70" i="1"/>
  <c r="AI68" i="1"/>
  <c r="AJ65" i="1"/>
  <c r="AK62" i="1"/>
  <c r="AI60" i="1"/>
  <c r="AJ57" i="1"/>
  <c r="AK54" i="1"/>
  <c r="AI52" i="1"/>
  <c r="AJ49" i="1"/>
  <c r="AK46" i="1"/>
  <c r="AI44" i="1"/>
  <c r="AJ41" i="1"/>
  <c r="AK38" i="1"/>
  <c r="AI36" i="1"/>
  <c r="AJ33" i="1"/>
  <c r="AK30" i="1"/>
  <c r="AI28" i="1"/>
  <c r="AJ25" i="1"/>
  <c r="AK22" i="1"/>
  <c r="AI20" i="1"/>
  <c r="AJ17" i="1"/>
  <c r="AK14" i="1"/>
  <c r="AI12" i="1"/>
  <c r="AJ9" i="1"/>
  <c r="AK6" i="1"/>
  <c r="AI4" i="1"/>
  <c r="AK3" i="1"/>
  <c r="AJ3" i="1"/>
  <c r="AH59" i="1"/>
  <c r="AH51" i="1"/>
  <c r="AH43" i="1"/>
  <c r="AH99" i="1"/>
  <c r="AH35" i="1"/>
  <c r="AH91" i="1"/>
  <c r="AH27" i="1"/>
  <c r="AH83" i="1"/>
  <c r="AH19" i="1"/>
  <c r="AH75" i="1"/>
  <c r="AH11" i="1"/>
  <c r="AH67" i="1"/>
  <c r="AI3" i="1"/>
  <c r="AH98" i="1"/>
  <c r="AH90" i="1"/>
  <c r="AH82" i="1"/>
  <c r="AH74" i="1"/>
  <c r="AH66" i="1"/>
  <c r="AH58" i="1"/>
  <c r="AH50" i="1"/>
  <c r="AH42" i="1"/>
  <c r="AH34" i="1"/>
  <c r="AH26" i="1"/>
  <c r="AH18" i="1"/>
  <c r="AH10" i="1"/>
  <c r="AH97" i="1"/>
  <c r="AH89" i="1"/>
  <c r="AH81" i="1"/>
  <c r="AH73" i="1"/>
  <c r="AH65" i="1"/>
  <c r="AH57" i="1"/>
  <c r="AH49" i="1"/>
  <c r="AH41" i="1"/>
  <c r="AH33" i="1"/>
  <c r="AH25" i="1"/>
  <c r="AH17" i="1"/>
  <c r="AH9" i="1"/>
  <c r="AH96" i="1"/>
  <c r="AH88" i="1"/>
  <c r="AH80" i="1"/>
  <c r="AH72" i="1"/>
  <c r="AH64" i="1"/>
  <c r="AH56" i="1"/>
  <c r="AH48" i="1"/>
  <c r="AH40" i="1"/>
  <c r="AH32" i="1"/>
  <c r="AH24" i="1"/>
  <c r="AH16" i="1"/>
  <c r="AH8" i="1"/>
  <c r="AH103" i="1"/>
  <c r="AH95" i="1"/>
  <c r="AH87" i="1"/>
  <c r="AH79" i="1"/>
  <c r="AH71" i="1"/>
  <c r="AH63" i="1"/>
  <c r="AH55" i="1"/>
  <c r="AH47" i="1"/>
  <c r="AH39" i="1"/>
  <c r="AH31" i="1"/>
  <c r="AH23" i="1"/>
  <c r="AH15" i="1"/>
  <c r="AH7" i="1"/>
  <c r="AH102" i="1"/>
  <c r="AH94" i="1"/>
  <c r="AH86" i="1"/>
  <c r="AH78" i="1"/>
  <c r="AH70" i="1"/>
  <c r="AH62" i="1"/>
  <c r="AH54" i="1"/>
  <c r="AH46" i="1"/>
  <c r="AH38" i="1"/>
  <c r="AH30" i="1"/>
  <c r="AH22" i="1"/>
  <c r="AH14" i="1"/>
  <c r="AH6" i="1"/>
  <c r="AH101" i="1"/>
  <c r="AH93" i="1"/>
  <c r="AH85" i="1"/>
  <c r="AH77" i="1"/>
  <c r="AH69" i="1"/>
  <c r="AH61" i="1"/>
  <c r="AH53" i="1"/>
  <c r="AH45" i="1"/>
  <c r="AH37" i="1"/>
  <c r="AH29" i="1"/>
  <c r="AH21" i="1"/>
  <c r="AH13" i="1"/>
  <c r="AH5" i="1"/>
  <c r="AH100" i="1"/>
  <c r="AH92" i="1"/>
  <c r="AH84" i="1"/>
  <c r="AH76" i="1"/>
  <c r="AH68" i="1"/>
  <c r="AH60" i="1"/>
  <c r="AH52" i="1"/>
  <c r="AH44" i="1"/>
  <c r="AH36" i="1"/>
  <c r="AH28" i="1"/>
  <c r="AH20" i="1"/>
  <c r="AH12" i="1"/>
  <c r="AH4" i="1"/>
  <c r="AG59" i="1"/>
  <c r="AG51" i="1"/>
  <c r="AG43" i="1"/>
  <c r="AG99" i="1"/>
  <c r="AG35" i="1"/>
  <c r="AG91" i="1"/>
  <c r="AG27" i="1"/>
  <c r="AG83" i="1"/>
  <c r="AG19" i="1"/>
  <c r="AG75" i="1"/>
  <c r="AG11" i="1"/>
  <c r="AG67" i="1"/>
  <c r="AH3" i="1"/>
  <c r="AG98" i="1"/>
  <c r="AG90" i="1"/>
  <c r="AG82" i="1"/>
  <c r="AG74" i="1"/>
  <c r="AG66" i="1"/>
  <c r="AG58" i="1"/>
  <c r="AG50" i="1"/>
  <c r="AG42" i="1"/>
  <c r="AG34" i="1"/>
  <c r="AG26" i="1"/>
  <c r="AG18" i="1"/>
  <c r="AG10" i="1"/>
  <c r="AG97" i="1"/>
  <c r="AG89" i="1"/>
  <c r="AG81" i="1"/>
  <c r="AG73" i="1"/>
  <c r="AG65" i="1"/>
  <c r="AG57" i="1"/>
  <c r="AG49" i="1"/>
  <c r="AG41" i="1"/>
  <c r="AG33" i="1"/>
  <c r="AG25" i="1"/>
  <c r="AG17" i="1"/>
  <c r="AG9" i="1"/>
  <c r="AG96" i="1"/>
  <c r="AG88" i="1"/>
  <c r="AG80" i="1"/>
  <c r="AG72" i="1"/>
  <c r="AG64" i="1"/>
  <c r="AG56" i="1"/>
  <c r="AG48" i="1"/>
  <c r="AG40" i="1"/>
  <c r="AG32" i="1"/>
  <c r="AG24" i="1"/>
  <c r="AG16" i="1"/>
  <c r="AG8" i="1"/>
  <c r="AG103" i="1"/>
  <c r="AG95" i="1"/>
  <c r="AG87" i="1"/>
  <c r="AG79" i="1"/>
  <c r="AG71" i="1"/>
  <c r="AG63" i="1"/>
  <c r="AG55" i="1"/>
  <c r="AG47" i="1"/>
  <c r="AG39" i="1"/>
  <c r="AG31" i="1"/>
  <c r="AG23" i="1"/>
  <c r="AG15" i="1"/>
  <c r="AG7" i="1"/>
  <c r="AG102" i="1"/>
  <c r="AG94" i="1"/>
  <c r="AG86" i="1"/>
  <c r="AG78" i="1"/>
  <c r="AG70" i="1"/>
  <c r="AG62" i="1"/>
  <c r="AG54" i="1"/>
  <c r="AG46" i="1"/>
  <c r="AG38" i="1"/>
  <c r="AG30" i="1"/>
  <c r="AG22" i="1"/>
  <c r="AG14" i="1"/>
  <c r="AG6" i="1"/>
  <c r="AG101" i="1"/>
  <c r="AG93" i="1"/>
  <c r="AG85" i="1"/>
  <c r="AG77" i="1"/>
  <c r="AG69" i="1"/>
  <c r="AG61" i="1"/>
  <c r="AG53" i="1"/>
  <c r="AG45" i="1"/>
  <c r="AG37" i="1"/>
  <c r="AG29" i="1"/>
  <c r="AG21" i="1"/>
  <c r="AG13" i="1"/>
  <c r="AG5" i="1"/>
  <c r="AG100" i="1"/>
  <c r="AG92" i="1"/>
  <c r="AG84" i="1"/>
  <c r="AG76" i="1"/>
  <c r="AG68" i="1"/>
  <c r="AG60" i="1"/>
  <c r="AG52" i="1"/>
  <c r="AG44" i="1"/>
  <c r="AG36" i="1"/>
  <c r="AG28" i="1"/>
  <c r="AG20" i="1"/>
  <c r="AG12" i="1"/>
  <c r="AG4" i="1"/>
  <c r="AG3" i="1"/>
  <c r="AB59" i="1"/>
  <c r="AB51" i="1"/>
  <c r="AB43" i="1"/>
  <c r="AB99" i="1"/>
  <c r="AB35" i="1"/>
  <c r="AB91" i="1"/>
  <c r="AB27" i="1"/>
  <c r="AB83" i="1"/>
  <c r="AB19" i="1"/>
  <c r="AB75" i="1"/>
  <c r="AB11" i="1"/>
  <c r="AB67" i="1"/>
  <c r="AB98" i="1"/>
  <c r="AB90" i="1"/>
  <c r="AB82" i="1"/>
  <c r="AB74" i="1"/>
  <c r="AB66" i="1"/>
  <c r="AB58" i="1"/>
  <c r="AB50" i="1"/>
  <c r="AB42" i="1"/>
  <c r="AB34" i="1"/>
  <c r="AB26" i="1"/>
  <c r="AB18" i="1"/>
  <c r="AB10" i="1"/>
  <c r="AB97" i="1"/>
  <c r="AB89" i="1"/>
  <c r="AB81" i="1"/>
  <c r="AB73" i="1"/>
  <c r="AB65" i="1"/>
  <c r="AB57" i="1"/>
  <c r="AB49" i="1"/>
  <c r="AB41" i="1"/>
  <c r="AB33" i="1"/>
  <c r="AB25" i="1"/>
  <c r="AB17" i="1"/>
  <c r="AB9" i="1"/>
  <c r="AB96" i="1"/>
  <c r="AB88" i="1"/>
  <c r="AB80" i="1"/>
  <c r="AB72" i="1"/>
  <c r="AB64" i="1"/>
  <c r="AB56" i="1"/>
  <c r="AB48" i="1"/>
  <c r="AB40" i="1"/>
  <c r="AB32" i="1"/>
  <c r="AB24" i="1"/>
  <c r="AB16" i="1"/>
  <c r="AB8" i="1"/>
  <c r="AB103" i="1"/>
  <c r="AB95" i="1"/>
  <c r="AB87" i="1"/>
  <c r="AB79" i="1"/>
  <c r="AB71" i="1"/>
  <c r="AB63" i="1"/>
  <c r="AB55" i="1"/>
  <c r="AB47" i="1"/>
  <c r="AB39" i="1"/>
  <c r="AB31" i="1"/>
  <c r="AB23" i="1"/>
  <c r="AB15" i="1"/>
  <c r="AB7" i="1"/>
  <c r="AB102" i="1"/>
  <c r="AB94" i="1"/>
  <c r="AB86" i="1"/>
  <c r="AB78" i="1"/>
  <c r="AB70" i="1"/>
  <c r="AB62" i="1"/>
  <c r="AB54" i="1"/>
  <c r="AB46" i="1"/>
  <c r="AB38" i="1"/>
  <c r="AB30" i="1"/>
  <c r="AB22" i="1"/>
  <c r="AB14" i="1"/>
  <c r="AB6" i="1"/>
  <c r="AB101" i="1"/>
  <c r="AB93" i="1"/>
  <c r="AB85" i="1"/>
  <c r="AB77" i="1"/>
  <c r="AB69" i="1"/>
  <c r="AB61" i="1"/>
  <c r="AB53" i="1"/>
  <c r="AB45" i="1"/>
  <c r="AB37" i="1"/>
  <c r="AB29" i="1"/>
  <c r="AB21" i="1"/>
  <c r="AB13" i="1"/>
  <c r="AB5" i="1"/>
  <c r="AB100" i="1"/>
  <c r="AB92" i="1"/>
  <c r="AB84" i="1"/>
  <c r="AB76" i="1"/>
  <c r="AB68" i="1"/>
  <c r="AB60" i="1"/>
  <c r="AB52" i="1"/>
  <c r="AB44" i="1"/>
  <c r="AB36" i="1"/>
  <c r="AB28" i="1"/>
  <c r="AB20" i="1"/>
  <c r="Q61" i="1"/>
  <c r="S79" i="1"/>
  <c r="T95" i="1"/>
  <c r="T47" i="1"/>
  <c r="T63" i="1"/>
  <c r="Q90" i="1"/>
  <c r="Q82" i="1"/>
  <c r="Q74" i="1"/>
  <c r="Q66" i="1"/>
  <c r="Q50" i="1"/>
  <c r="Q42" i="1"/>
  <c r="Q34" i="1"/>
  <c r="Q26" i="1"/>
  <c r="Q18" i="1"/>
  <c r="Q2" i="1"/>
  <c r="AY2" i="1" s="1"/>
  <c r="T31" i="1"/>
  <c r="T15" i="1"/>
  <c r="T97" i="1"/>
  <c r="T81" i="1"/>
  <c r="T65" i="1"/>
  <c r="T49" i="1"/>
  <c r="T33" i="1"/>
  <c r="T17" i="1"/>
  <c r="S80" i="1"/>
  <c r="T96" i="1"/>
  <c r="T64" i="1"/>
  <c r="T48" i="1"/>
  <c r="T32" i="1"/>
  <c r="T16" i="1"/>
  <c r="T94" i="1"/>
  <c r="T78" i="1"/>
  <c r="T62" i="1"/>
  <c r="T46" i="1"/>
  <c r="T30" i="1"/>
  <c r="T14" i="1"/>
  <c r="T89" i="1"/>
  <c r="T73" i="1"/>
  <c r="T57" i="1"/>
  <c r="T41" i="1"/>
  <c r="T25" i="1"/>
  <c r="T9" i="1"/>
  <c r="T88" i="1"/>
  <c r="T72" i="1"/>
  <c r="T56" i="1"/>
  <c r="T40" i="1"/>
  <c r="T24" i="1"/>
  <c r="T8" i="1"/>
  <c r="T87" i="1"/>
  <c r="T71" i="1"/>
  <c r="T55" i="1"/>
  <c r="T39" i="1"/>
  <c r="T23" i="1"/>
  <c r="T7" i="1"/>
  <c r="T102" i="1"/>
  <c r="T86" i="1"/>
  <c r="T70" i="1"/>
  <c r="T54" i="1"/>
  <c r="T38" i="1"/>
  <c r="T22" i="1"/>
  <c r="T6" i="1"/>
  <c r="T101" i="1"/>
  <c r="T93" i="1"/>
  <c r="T85" i="1"/>
  <c r="T77" i="1"/>
  <c r="T69" i="1"/>
  <c r="T61" i="1"/>
  <c r="T53" i="1"/>
  <c r="T45" i="1"/>
  <c r="T37" i="1"/>
  <c r="T29" i="1"/>
  <c r="T21" i="1"/>
  <c r="T13" i="1"/>
  <c r="T5" i="1"/>
  <c r="T100" i="1"/>
  <c r="T92" i="1"/>
  <c r="T84" i="1"/>
  <c r="T76" i="1"/>
  <c r="T68" i="1"/>
  <c r="T60" i="1"/>
  <c r="T52" i="1"/>
  <c r="T44" i="1"/>
  <c r="T36" i="1"/>
  <c r="T28" i="1"/>
  <c r="T20" i="1"/>
  <c r="T12" i="1"/>
  <c r="T4" i="1"/>
  <c r="T99" i="1"/>
  <c r="T91" i="1"/>
  <c r="T83" i="1"/>
  <c r="T75" i="1"/>
  <c r="T67" i="1"/>
  <c r="T59" i="1"/>
  <c r="T51" i="1"/>
  <c r="T43" i="1"/>
  <c r="T35" i="1"/>
  <c r="T27" i="1"/>
  <c r="T19" i="1"/>
  <c r="T11" i="1"/>
  <c r="T3" i="1"/>
  <c r="Q69" i="1"/>
  <c r="T98" i="1"/>
  <c r="T90" i="1"/>
  <c r="T82" i="1"/>
  <c r="T74" i="1"/>
  <c r="T66" i="1"/>
  <c r="T58" i="1"/>
  <c r="T50" i="1"/>
  <c r="T42" i="1"/>
  <c r="T34" i="1"/>
  <c r="T26" i="1"/>
  <c r="T18" i="1"/>
  <c r="T10" i="1"/>
  <c r="T2" i="1"/>
  <c r="Q83" i="1"/>
  <c r="Q19" i="1"/>
  <c r="Q94" i="1"/>
  <c r="Q70" i="1"/>
  <c r="Q14" i="1"/>
  <c r="Q93" i="1"/>
  <c r="Q85" i="1"/>
  <c r="Q37" i="1"/>
  <c r="Q13" i="1"/>
  <c r="S90" i="1"/>
  <c r="S82" i="1"/>
  <c r="S74" i="1"/>
  <c r="S66" i="1"/>
  <c r="S50" i="1"/>
  <c r="S42" i="1"/>
  <c r="S34" i="1"/>
  <c r="S26" i="1"/>
  <c r="S18" i="1"/>
  <c r="S2" i="1"/>
  <c r="Q98" i="1"/>
  <c r="Q58" i="1"/>
  <c r="Q10" i="1"/>
  <c r="Q84" i="1"/>
  <c r="Q59" i="1"/>
  <c r="Q30" i="1"/>
  <c r="Q6" i="1"/>
  <c r="Q11" i="1"/>
  <c r="Q101" i="1"/>
  <c r="Q77" i="1"/>
  <c r="Q53" i="1"/>
  <c r="Q45" i="1"/>
  <c r="Q29" i="1"/>
  <c r="Q21" i="1"/>
  <c r="Q5" i="1"/>
  <c r="Q100" i="1"/>
  <c r="Q92" i="1"/>
  <c r="Q76" i="1"/>
  <c r="Q68" i="1"/>
  <c r="Q60" i="1"/>
  <c r="Q52" i="1"/>
  <c r="Q44" i="1"/>
  <c r="Q36" i="1"/>
  <c r="Q28" i="1"/>
  <c r="Q20" i="1"/>
  <c r="Q12" i="1"/>
  <c r="Q4" i="1"/>
  <c r="Q78" i="1"/>
  <c r="Q54" i="1"/>
  <c r="Q99" i="1"/>
  <c r="Q91" i="1"/>
  <c r="Q75" i="1"/>
  <c r="Q67" i="1"/>
  <c r="Q51" i="1"/>
  <c r="Q43" i="1"/>
  <c r="Q35" i="1"/>
  <c r="Q27" i="1"/>
  <c r="Q3" i="1"/>
  <c r="Q86" i="1"/>
  <c r="Q62" i="1"/>
  <c r="Q46" i="1"/>
  <c r="Q38" i="1"/>
  <c r="Q22" i="1"/>
  <c r="Q102" i="1"/>
  <c r="Q89" i="1"/>
  <c r="AY89" i="1" s="1"/>
  <c r="Q49" i="1"/>
  <c r="AY49" i="1" s="1"/>
  <c r="Q9" i="1"/>
  <c r="AY9" i="1" s="1"/>
  <c r="Q96" i="1"/>
  <c r="AY96" i="1" s="1"/>
  <c r="Q88" i="1"/>
  <c r="AY88" i="1" s="1"/>
  <c r="Q80" i="1"/>
  <c r="AY80" i="1" s="1"/>
  <c r="Q72" i="1"/>
  <c r="AY72" i="1" s="1"/>
  <c r="Q64" i="1"/>
  <c r="AY64" i="1" s="1"/>
  <c r="Q56" i="1"/>
  <c r="AY56" i="1" s="1"/>
  <c r="Q48" i="1"/>
  <c r="AY48" i="1" s="1"/>
  <c r="Q40" i="1"/>
  <c r="AY40" i="1" s="1"/>
  <c r="Q32" i="1"/>
  <c r="AY32" i="1" s="1"/>
  <c r="Q24" i="1"/>
  <c r="AY24" i="1" s="1"/>
  <c r="Q16" i="1"/>
  <c r="AY16" i="1" s="1"/>
  <c r="Q8" i="1"/>
  <c r="AY8" i="1" s="1"/>
  <c r="Q97" i="1"/>
  <c r="AY97" i="1" s="1"/>
  <c r="Q65" i="1"/>
  <c r="AY65" i="1" s="1"/>
  <c r="Q33" i="1"/>
  <c r="AY33" i="1" s="1"/>
  <c r="Q17" i="1"/>
  <c r="AY17" i="1" s="1"/>
  <c r="Q95" i="1"/>
  <c r="Q87" i="1"/>
  <c r="Q79" i="1"/>
  <c r="Q71" i="1"/>
  <c r="Q63" i="1"/>
  <c r="Q55" i="1"/>
  <c r="Q47" i="1"/>
  <c r="Q39" i="1"/>
  <c r="Q31" i="1"/>
  <c r="Q23" i="1"/>
  <c r="Q15" i="1"/>
  <c r="Q7" i="1"/>
  <c r="Q73" i="1"/>
  <c r="AY73" i="1" s="1"/>
  <c r="Q41" i="1"/>
  <c r="AY41" i="1" s="1"/>
  <c r="Q81" i="1"/>
  <c r="AY81" i="1" s="1"/>
  <c r="Q57" i="1"/>
  <c r="AY57" i="1" s="1"/>
  <c r="Q25" i="1"/>
  <c r="AY25" i="1" s="1"/>
  <c r="C2" i="1"/>
  <c r="C11" i="1"/>
  <c r="C3" i="1"/>
  <c r="R23" i="1" l="1"/>
  <c r="V23" i="1" s="1"/>
  <c r="BD24" i="1" s="1"/>
  <c r="AY23" i="1"/>
  <c r="R87" i="1"/>
  <c r="V87" i="1" s="1"/>
  <c r="BD88" i="1" s="1"/>
  <c r="AY87" i="1"/>
  <c r="R67" i="1"/>
  <c r="V67" i="1" s="1"/>
  <c r="BD68" i="1" s="1"/>
  <c r="AY67" i="1"/>
  <c r="R92" i="1"/>
  <c r="V92" i="1" s="1"/>
  <c r="BD93" i="1" s="1"/>
  <c r="AY92" i="1"/>
  <c r="R98" i="1"/>
  <c r="V98" i="1" s="1"/>
  <c r="BD99" i="1" s="1"/>
  <c r="AY98" i="1"/>
  <c r="R95" i="1"/>
  <c r="V95" i="1" s="1"/>
  <c r="BD96" i="1" s="1"/>
  <c r="AY95" i="1"/>
  <c r="R62" i="1"/>
  <c r="V62" i="1" s="1"/>
  <c r="BD63" i="1" s="1"/>
  <c r="AY62" i="1"/>
  <c r="R28" i="1"/>
  <c r="V28" i="1" s="1"/>
  <c r="BD29" i="1" s="1"/>
  <c r="AY28" i="1"/>
  <c r="R39" i="1"/>
  <c r="V39" i="1" s="1"/>
  <c r="BD40" i="1" s="1"/>
  <c r="AY39" i="1"/>
  <c r="R86" i="1"/>
  <c r="V86" i="1" s="1"/>
  <c r="BD87" i="1" s="1"/>
  <c r="AY86" i="1"/>
  <c r="R91" i="1"/>
  <c r="V91" i="1" s="1"/>
  <c r="BD92" i="1" s="1"/>
  <c r="AY91" i="1"/>
  <c r="R36" i="1"/>
  <c r="V36" i="1" s="1"/>
  <c r="BD37" i="1" s="1"/>
  <c r="AY36" i="1"/>
  <c r="R5" i="1"/>
  <c r="V5" i="1" s="1"/>
  <c r="BD6" i="1" s="1"/>
  <c r="AY5" i="1"/>
  <c r="R6" i="1"/>
  <c r="V6" i="1" s="1"/>
  <c r="BD7" i="1" s="1"/>
  <c r="AY6" i="1"/>
  <c r="R19" i="1"/>
  <c r="V19" i="1" s="1"/>
  <c r="BD20" i="1" s="1"/>
  <c r="AY19" i="1"/>
  <c r="R42" i="1"/>
  <c r="V42" i="1" s="1"/>
  <c r="BD43" i="1" s="1"/>
  <c r="AY42" i="1"/>
  <c r="R47" i="1"/>
  <c r="V47" i="1" s="1"/>
  <c r="BD48" i="1" s="1"/>
  <c r="AY47" i="1"/>
  <c r="R3" i="1"/>
  <c r="V3" i="1" s="1"/>
  <c r="BD4" i="1" s="1"/>
  <c r="AY3" i="1"/>
  <c r="R99" i="1"/>
  <c r="V99" i="1" s="1"/>
  <c r="BD100" i="1" s="1"/>
  <c r="AY99" i="1"/>
  <c r="R44" i="1"/>
  <c r="V44" i="1" s="1"/>
  <c r="BD45" i="1" s="1"/>
  <c r="AY44" i="1"/>
  <c r="R21" i="1"/>
  <c r="V21" i="1" s="1"/>
  <c r="BD22" i="1" s="1"/>
  <c r="AY21" i="1"/>
  <c r="R30" i="1"/>
  <c r="V30" i="1" s="1"/>
  <c r="BD31" i="1" s="1"/>
  <c r="AY30" i="1"/>
  <c r="R13" i="1"/>
  <c r="V13" i="1" s="1"/>
  <c r="BD14" i="1" s="1"/>
  <c r="AY13" i="1"/>
  <c r="R83" i="1"/>
  <c r="V83" i="1" s="1"/>
  <c r="BD84" i="1" s="1"/>
  <c r="AY83" i="1"/>
  <c r="R50" i="1"/>
  <c r="V50" i="1" s="1"/>
  <c r="BD51" i="1" s="1"/>
  <c r="AY50" i="1"/>
  <c r="R59" i="1"/>
  <c r="V59" i="1" s="1"/>
  <c r="BD60" i="1" s="1"/>
  <c r="AY59" i="1"/>
  <c r="R52" i="1"/>
  <c r="V52" i="1" s="1"/>
  <c r="BD53" i="1" s="1"/>
  <c r="AY52" i="1"/>
  <c r="R66" i="1"/>
  <c r="V66" i="1" s="1"/>
  <c r="BD67" i="1" s="1"/>
  <c r="AY66" i="1"/>
  <c r="R102" i="1"/>
  <c r="V102" i="1" s="1"/>
  <c r="BD103" i="1" s="1"/>
  <c r="AY102" i="1"/>
  <c r="R78" i="1"/>
  <c r="V78" i="1" s="1"/>
  <c r="BD79" i="1" s="1"/>
  <c r="AY78" i="1"/>
  <c r="R60" i="1"/>
  <c r="V60" i="1" s="1"/>
  <c r="BD61" i="1" s="1"/>
  <c r="AY60" i="1"/>
  <c r="R45" i="1"/>
  <c r="V45" i="1" s="1"/>
  <c r="BD46" i="1" s="1"/>
  <c r="AY45" i="1"/>
  <c r="R84" i="1"/>
  <c r="V84" i="1" s="1"/>
  <c r="BD85" i="1" s="1"/>
  <c r="AY84" i="1"/>
  <c r="R85" i="1"/>
  <c r="V85" i="1" s="1"/>
  <c r="BD86" i="1" s="1"/>
  <c r="AY85" i="1"/>
  <c r="R74" i="1"/>
  <c r="V74" i="1" s="1"/>
  <c r="BD75" i="1" s="1"/>
  <c r="AY74" i="1"/>
  <c r="R55" i="1"/>
  <c r="V55" i="1" s="1"/>
  <c r="BD56" i="1" s="1"/>
  <c r="AY55" i="1"/>
  <c r="R27" i="1"/>
  <c r="V27" i="1" s="1"/>
  <c r="BD28" i="1" s="1"/>
  <c r="AY27" i="1"/>
  <c r="R54" i="1"/>
  <c r="V54" i="1" s="1"/>
  <c r="BD55" i="1" s="1"/>
  <c r="AY54" i="1"/>
  <c r="R29" i="1"/>
  <c r="V29" i="1" s="1"/>
  <c r="BD30" i="1" s="1"/>
  <c r="AY29" i="1"/>
  <c r="R37" i="1"/>
  <c r="V37" i="1" s="1"/>
  <c r="BD38" i="1" s="1"/>
  <c r="AY37" i="1"/>
  <c r="R61" i="1"/>
  <c r="V61" i="1" s="1"/>
  <c r="BD62" i="1" s="1"/>
  <c r="AY61" i="1"/>
  <c r="R63" i="1"/>
  <c r="V63" i="1" s="1"/>
  <c r="BD64" i="1" s="1"/>
  <c r="AY63" i="1"/>
  <c r="R35" i="1"/>
  <c r="V35" i="1" s="1"/>
  <c r="BD36" i="1" s="1"/>
  <c r="AY35" i="1"/>
  <c r="R7" i="1"/>
  <c r="V7" i="1" s="1"/>
  <c r="BD8" i="1" s="1"/>
  <c r="AY7" i="1"/>
  <c r="R71" i="1"/>
  <c r="V71" i="1" s="1"/>
  <c r="BD72" i="1" s="1"/>
  <c r="AY71" i="1"/>
  <c r="R22" i="1"/>
  <c r="V22" i="1" s="1"/>
  <c r="BD23" i="1" s="1"/>
  <c r="AY22" i="1"/>
  <c r="R43" i="1"/>
  <c r="V43" i="1" s="1"/>
  <c r="BD44" i="1" s="1"/>
  <c r="AY43" i="1"/>
  <c r="R4" i="1"/>
  <c r="V4" i="1" s="1"/>
  <c r="BD5" i="1" s="1"/>
  <c r="AY4" i="1"/>
  <c r="R68" i="1"/>
  <c r="V68" i="1" s="1"/>
  <c r="BD69" i="1" s="1"/>
  <c r="AY68" i="1"/>
  <c r="R53" i="1"/>
  <c r="V53" i="1" s="1"/>
  <c r="BD54" i="1" s="1"/>
  <c r="AY53" i="1"/>
  <c r="R10" i="1"/>
  <c r="V10" i="1" s="1"/>
  <c r="BD11" i="1" s="1"/>
  <c r="AY10" i="1"/>
  <c r="R93" i="1"/>
  <c r="V93" i="1" s="1"/>
  <c r="BD94" i="1" s="1"/>
  <c r="AY93" i="1"/>
  <c r="R82" i="1"/>
  <c r="V82" i="1" s="1"/>
  <c r="BD83" i="1" s="1"/>
  <c r="AY82" i="1"/>
  <c r="R15" i="1"/>
  <c r="V15" i="1" s="1"/>
  <c r="BD16" i="1" s="1"/>
  <c r="AY15" i="1"/>
  <c r="R79" i="1"/>
  <c r="V79" i="1" s="1"/>
  <c r="BD80" i="1" s="1"/>
  <c r="AY79" i="1"/>
  <c r="R38" i="1"/>
  <c r="V38" i="1" s="1"/>
  <c r="BD39" i="1" s="1"/>
  <c r="AY38" i="1"/>
  <c r="R51" i="1"/>
  <c r="V51" i="1" s="1"/>
  <c r="BD52" i="1" s="1"/>
  <c r="AY51" i="1"/>
  <c r="R12" i="1"/>
  <c r="V12" i="1" s="1"/>
  <c r="BD13" i="1" s="1"/>
  <c r="AY12" i="1"/>
  <c r="R76" i="1"/>
  <c r="V76" i="1" s="1"/>
  <c r="BD77" i="1" s="1"/>
  <c r="AY76" i="1"/>
  <c r="R77" i="1"/>
  <c r="V77" i="1" s="1"/>
  <c r="BD78" i="1" s="1"/>
  <c r="AY77" i="1"/>
  <c r="R58" i="1"/>
  <c r="V58" i="1" s="1"/>
  <c r="BD59" i="1" s="1"/>
  <c r="AY58" i="1"/>
  <c r="R14" i="1"/>
  <c r="V14" i="1" s="1"/>
  <c r="BD15" i="1" s="1"/>
  <c r="AY14" i="1"/>
  <c r="R18" i="1"/>
  <c r="V18" i="1" s="1"/>
  <c r="BD19" i="1" s="1"/>
  <c r="AY18" i="1"/>
  <c r="R90" i="1"/>
  <c r="V90" i="1" s="1"/>
  <c r="BD91" i="1" s="1"/>
  <c r="AY90" i="1"/>
  <c r="R20" i="1"/>
  <c r="V20" i="1" s="1"/>
  <c r="BD21" i="1" s="1"/>
  <c r="AY20" i="1"/>
  <c r="R46" i="1"/>
  <c r="V46" i="1" s="1"/>
  <c r="BD47" i="1" s="1"/>
  <c r="AY46" i="1"/>
  <c r="R101" i="1"/>
  <c r="V101" i="1" s="1"/>
  <c r="BD102" i="1" s="1"/>
  <c r="AY101" i="1"/>
  <c r="R70" i="1"/>
  <c r="V70" i="1" s="1"/>
  <c r="BD71" i="1" s="1"/>
  <c r="AY70" i="1"/>
  <c r="R26" i="1"/>
  <c r="V26" i="1" s="1"/>
  <c r="BD27" i="1" s="1"/>
  <c r="AY26" i="1"/>
  <c r="R31" i="1"/>
  <c r="V31" i="1" s="1"/>
  <c r="BD32" i="1" s="1"/>
  <c r="AY31" i="1"/>
  <c r="R75" i="1"/>
  <c r="V75" i="1" s="1"/>
  <c r="BD76" i="1" s="1"/>
  <c r="AY75" i="1"/>
  <c r="R100" i="1"/>
  <c r="V100" i="1" s="1"/>
  <c r="BD101" i="1" s="1"/>
  <c r="AY100" i="1"/>
  <c r="R11" i="1"/>
  <c r="V11" i="1" s="1"/>
  <c r="BD12" i="1" s="1"/>
  <c r="AY11" i="1"/>
  <c r="R94" i="1"/>
  <c r="V94" i="1" s="1"/>
  <c r="BD95" i="1" s="1"/>
  <c r="AY94" i="1"/>
  <c r="R69" i="1"/>
  <c r="V69" i="1" s="1"/>
  <c r="BD70" i="1" s="1"/>
  <c r="AY69" i="1"/>
  <c r="R34" i="1"/>
  <c r="V34" i="1" s="1"/>
  <c r="BD35" i="1" s="1"/>
  <c r="AY34" i="1"/>
  <c r="AO104" i="1"/>
  <c r="AN104" i="1"/>
  <c r="AP104" i="1"/>
  <c r="AQ104" i="1"/>
  <c r="AR104" i="1"/>
  <c r="AS104" i="1"/>
  <c r="AT104" i="1"/>
  <c r="AU104" i="1"/>
  <c r="AV104" i="1"/>
  <c r="AM104" i="1"/>
  <c r="R2" i="1"/>
  <c r="V2" i="1" s="1"/>
  <c r="BD3" i="1" s="1"/>
  <c r="AJ104" i="1"/>
  <c r="M5" i="2" s="1"/>
  <c r="AK104" i="1"/>
  <c r="N5" i="2" s="1"/>
  <c r="AI104" i="1"/>
  <c r="L5" i="2" s="1"/>
  <c r="AH104" i="1"/>
  <c r="K5" i="2" s="1"/>
  <c r="AG104" i="1"/>
  <c r="J5" i="2" s="1"/>
  <c r="AA3" i="1"/>
  <c r="U18" i="1"/>
  <c r="AA12" i="1"/>
  <c r="AB12" i="1"/>
  <c r="AA4" i="1"/>
  <c r="AB4" i="1"/>
  <c r="U61" i="1"/>
  <c r="U10" i="1"/>
  <c r="U42" i="1"/>
  <c r="U6" i="1"/>
  <c r="U58" i="1"/>
  <c r="U38" i="1"/>
  <c r="U55" i="1"/>
  <c r="U2" i="1"/>
  <c r="U71" i="1"/>
  <c r="U91" i="1"/>
  <c r="U77" i="1"/>
  <c r="U35" i="1"/>
  <c r="U51" i="1"/>
  <c r="U7" i="1"/>
  <c r="U99" i="1"/>
  <c r="W99" i="1" s="1"/>
  <c r="U84" i="1"/>
  <c r="U45" i="1"/>
  <c r="U15" i="1"/>
  <c r="U27" i="1"/>
  <c r="U43" i="1"/>
  <c r="U50" i="1"/>
  <c r="U53" i="1"/>
  <c r="U22" i="1"/>
  <c r="U14" i="1"/>
  <c r="U79" i="1"/>
  <c r="R24" i="1"/>
  <c r="V24" i="1" s="1"/>
  <c r="BD25" i="1" s="1"/>
  <c r="U24" i="1"/>
  <c r="R88" i="1"/>
  <c r="V88" i="1" s="1"/>
  <c r="BD89" i="1" s="1"/>
  <c r="U88" i="1"/>
  <c r="R25" i="1"/>
  <c r="V25" i="1" s="1"/>
  <c r="BD26" i="1" s="1"/>
  <c r="U25" i="1"/>
  <c r="R32" i="1"/>
  <c r="V32" i="1" s="1"/>
  <c r="BD33" i="1" s="1"/>
  <c r="U32" i="1"/>
  <c r="R96" i="1"/>
  <c r="V96" i="1" s="1"/>
  <c r="BD97" i="1" s="1"/>
  <c r="U96" i="1"/>
  <c r="U20" i="1"/>
  <c r="U94" i="1"/>
  <c r="R57" i="1"/>
  <c r="V57" i="1" s="1"/>
  <c r="BD58" i="1" s="1"/>
  <c r="U57" i="1"/>
  <c r="R17" i="1"/>
  <c r="V17" i="1" s="1"/>
  <c r="BD18" i="1" s="1"/>
  <c r="U17" i="1"/>
  <c r="R40" i="1"/>
  <c r="V40" i="1" s="1"/>
  <c r="BD41" i="1" s="1"/>
  <c r="U40" i="1"/>
  <c r="R9" i="1"/>
  <c r="V9" i="1" s="1"/>
  <c r="BD10" i="1" s="1"/>
  <c r="U9" i="1"/>
  <c r="U39" i="1"/>
  <c r="U28" i="1"/>
  <c r="U92" i="1"/>
  <c r="U23" i="1"/>
  <c r="W23" i="1" s="1"/>
  <c r="R81" i="1"/>
  <c r="V81" i="1" s="1"/>
  <c r="BD82" i="1" s="1"/>
  <c r="U81" i="1"/>
  <c r="R33" i="1"/>
  <c r="V33" i="1" s="1"/>
  <c r="BD34" i="1" s="1"/>
  <c r="U33" i="1"/>
  <c r="R48" i="1"/>
  <c r="V48" i="1" s="1"/>
  <c r="BD49" i="1" s="1"/>
  <c r="U48" i="1"/>
  <c r="R49" i="1"/>
  <c r="V49" i="1" s="1"/>
  <c r="BD50" i="1" s="1"/>
  <c r="U49" i="1"/>
  <c r="U36" i="1"/>
  <c r="U100" i="1"/>
  <c r="U95" i="1"/>
  <c r="R41" i="1"/>
  <c r="V41" i="1" s="1"/>
  <c r="BD42" i="1" s="1"/>
  <c r="U41" i="1"/>
  <c r="R65" i="1"/>
  <c r="V65" i="1" s="1"/>
  <c r="BD66" i="1" s="1"/>
  <c r="U65" i="1"/>
  <c r="R56" i="1"/>
  <c r="V56" i="1" s="1"/>
  <c r="BD57" i="1" s="1"/>
  <c r="U56" i="1"/>
  <c r="R89" i="1"/>
  <c r="V89" i="1" s="1"/>
  <c r="BD90" i="1" s="1"/>
  <c r="U89" i="1"/>
  <c r="U66" i="1"/>
  <c r="U47" i="1"/>
  <c r="U44" i="1"/>
  <c r="U5" i="1"/>
  <c r="U69" i="1"/>
  <c r="U54" i="1"/>
  <c r="R73" i="1"/>
  <c r="V73" i="1" s="1"/>
  <c r="BD74" i="1" s="1"/>
  <c r="U73" i="1"/>
  <c r="R97" i="1"/>
  <c r="V97" i="1" s="1"/>
  <c r="BD98" i="1" s="1"/>
  <c r="U97" i="1"/>
  <c r="R64" i="1"/>
  <c r="V64" i="1" s="1"/>
  <c r="BD65" i="1" s="1"/>
  <c r="U64" i="1"/>
  <c r="U74" i="1"/>
  <c r="U87" i="1"/>
  <c r="W87" i="1" s="1"/>
  <c r="U59" i="1"/>
  <c r="U63" i="1"/>
  <c r="U52" i="1"/>
  <c r="U30" i="1"/>
  <c r="U13" i="1"/>
  <c r="W13" i="1" s="1"/>
  <c r="U70" i="1"/>
  <c r="R8" i="1"/>
  <c r="V8" i="1" s="1"/>
  <c r="BD9" i="1" s="1"/>
  <c r="U8" i="1"/>
  <c r="R72" i="1"/>
  <c r="V72" i="1" s="1"/>
  <c r="BD73" i="1" s="1"/>
  <c r="U72" i="1"/>
  <c r="U82" i="1"/>
  <c r="U3" i="1"/>
  <c r="U67" i="1"/>
  <c r="W67" i="1" s="1"/>
  <c r="U60" i="1"/>
  <c r="U46" i="1"/>
  <c r="U21" i="1"/>
  <c r="W21" i="1" s="1"/>
  <c r="U85" i="1"/>
  <c r="U86" i="1"/>
  <c r="R16" i="1"/>
  <c r="V16" i="1" s="1"/>
  <c r="BD17" i="1" s="1"/>
  <c r="U16" i="1"/>
  <c r="R80" i="1"/>
  <c r="V80" i="1" s="1"/>
  <c r="BD81" i="1" s="1"/>
  <c r="U80" i="1"/>
  <c r="U26" i="1"/>
  <c r="U90" i="1"/>
  <c r="U11" i="1"/>
  <c r="U75" i="1"/>
  <c r="U4" i="1"/>
  <c r="U68" i="1"/>
  <c r="U62" i="1"/>
  <c r="W62" i="1" s="1"/>
  <c r="U29" i="1"/>
  <c r="U93" i="1"/>
  <c r="U102" i="1"/>
  <c r="W102" i="1" s="1"/>
  <c r="U34" i="1"/>
  <c r="U98" i="1"/>
  <c r="W98" i="1" s="1"/>
  <c r="U19" i="1"/>
  <c r="U83" i="1"/>
  <c r="U12" i="1"/>
  <c r="U76" i="1"/>
  <c r="U78" i="1"/>
  <c r="W78" i="1" s="1"/>
  <c r="U37" i="1"/>
  <c r="U101" i="1"/>
  <c r="U31" i="1"/>
  <c r="AB3" i="1"/>
  <c r="W19" i="1" l="1"/>
  <c r="W95" i="1"/>
  <c r="W86" i="1"/>
  <c r="W85" i="1"/>
  <c r="W59" i="1"/>
  <c r="W54" i="1"/>
  <c r="W52" i="1"/>
  <c r="W76" i="1"/>
  <c r="W29" i="1"/>
  <c r="W60" i="1"/>
  <c r="W5" i="1"/>
  <c r="W3" i="1"/>
  <c r="W30" i="1"/>
  <c r="W39" i="1"/>
  <c r="W6" i="1"/>
  <c r="W61" i="1"/>
  <c r="W47" i="1"/>
  <c r="W84" i="1"/>
  <c r="BF6" i="1"/>
  <c r="W12" i="1"/>
  <c r="W68" i="1"/>
  <c r="W63" i="1"/>
  <c r="W75" i="1"/>
  <c r="W43" i="1"/>
  <c r="W35" i="1"/>
  <c r="W15" i="1"/>
  <c r="W91" i="1"/>
  <c r="W101" i="1"/>
  <c r="W69" i="1"/>
  <c r="W53" i="1"/>
  <c r="W51" i="1"/>
  <c r="W20" i="1"/>
  <c r="W11" i="1"/>
  <c r="W27" i="1"/>
  <c r="W58" i="1"/>
  <c r="AZ3" i="1"/>
  <c r="G12" i="2" s="1"/>
  <c r="W46" i="1"/>
  <c r="W71" i="1"/>
  <c r="W93" i="1"/>
  <c r="W45" i="1"/>
  <c r="W70" i="1"/>
  <c r="W92" i="1"/>
  <c r="W14" i="1"/>
  <c r="W36" i="1"/>
  <c r="W44" i="1"/>
  <c r="W7" i="1"/>
  <c r="W83" i="1"/>
  <c r="W4" i="1"/>
  <c r="W37" i="1"/>
  <c r="W28" i="1"/>
  <c r="W31" i="1"/>
  <c r="W55" i="1"/>
  <c r="W10" i="1"/>
  <c r="W94" i="1"/>
  <c r="W22" i="1"/>
  <c r="W100" i="1"/>
  <c r="W77" i="1"/>
  <c r="W38" i="1"/>
  <c r="W79" i="1"/>
  <c r="AD6" i="1"/>
  <c r="F5" i="2" s="1"/>
  <c r="W50" i="1"/>
  <c r="AD5" i="1"/>
  <c r="E5" i="2" s="1"/>
  <c r="AE2" i="1"/>
  <c r="G6" i="2" s="1"/>
  <c r="W90" i="1"/>
  <c r="W18" i="1"/>
  <c r="W82" i="1"/>
  <c r="W66" i="1"/>
  <c r="W81" i="1"/>
  <c r="W40" i="1"/>
  <c r="W96" i="1"/>
  <c r="W24" i="1"/>
  <c r="W16" i="1"/>
  <c r="W97" i="1"/>
  <c r="W41" i="1"/>
  <c r="W49" i="1"/>
  <c r="W17" i="1"/>
  <c r="W32" i="1"/>
  <c r="W48" i="1"/>
  <c r="W57" i="1"/>
  <c r="W25" i="1"/>
  <c r="W2" i="1"/>
  <c r="W33" i="1"/>
  <c r="W9" i="1"/>
  <c r="W88" i="1"/>
  <c r="W72" i="1"/>
  <c r="W73" i="1"/>
  <c r="W89" i="1"/>
  <c r="W42" i="1"/>
  <c r="W8" i="1"/>
  <c r="W56" i="1"/>
  <c r="W26" i="1"/>
  <c r="W74" i="1"/>
  <c r="W34" i="1"/>
  <c r="W80" i="1"/>
  <c r="W64" i="1"/>
  <c r="W65" i="1"/>
</calcChain>
</file>

<file path=xl/sharedStrings.xml><?xml version="1.0" encoding="utf-8"?>
<sst xmlns="http://schemas.openxmlformats.org/spreadsheetml/2006/main" count="97" uniqueCount="67">
  <si>
    <t>gender</t>
  </si>
  <si>
    <t>number</t>
  </si>
  <si>
    <t>age</t>
  </si>
  <si>
    <t>field of work</t>
  </si>
  <si>
    <t>health</t>
  </si>
  <si>
    <t>education</t>
  </si>
  <si>
    <t>it</t>
  </si>
  <si>
    <t>e-commerce</t>
  </si>
  <si>
    <t>custom</t>
  </si>
  <si>
    <t>kids</t>
  </si>
  <si>
    <t>cars</t>
  </si>
  <si>
    <t>area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</si>
  <si>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</si>
  <si>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</si>
  <si>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</si>
  <si>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</si>
  <si>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</si>
  <si>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</si>
  <si>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</si>
  <si>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</si>
  <si>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</si>
  <si>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</si>
  <si>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arts</t>
  </si>
  <si>
    <t>commerce</t>
  </si>
  <si>
    <t>diploma</t>
  </si>
  <si>
    <t>b-tech</t>
  </si>
  <si>
    <t>Mba</t>
  </si>
  <si>
    <t>Column1</t>
  </si>
  <si>
    <t>Column2</t>
  </si>
  <si>
    <t>Column3</t>
  </si>
  <si>
    <t>Column4</t>
  </si>
  <si>
    <t>men</t>
  </si>
  <si>
    <t>women</t>
  </si>
  <si>
    <t>no.of men</t>
  </si>
  <si>
    <t>no.of women</t>
  </si>
  <si>
    <t xml:space="preserve">      men v women</t>
  </si>
  <si>
    <t>Work Field</t>
  </si>
  <si>
    <t>income</t>
  </si>
  <si>
    <t>house value</t>
  </si>
  <si>
    <t>Mortgage left</t>
  </si>
  <si>
    <t>car value</t>
  </si>
  <si>
    <t>left amount to pay (car)</t>
  </si>
  <si>
    <t>debts</t>
  </si>
  <si>
    <t>investments</t>
  </si>
  <si>
    <t>value(person)</t>
  </si>
  <si>
    <t>value(debts)</t>
  </si>
  <si>
    <t>net worth</t>
  </si>
  <si>
    <t>Average age</t>
  </si>
  <si>
    <t>number of each profession</t>
  </si>
  <si>
    <t>agriculture</t>
  </si>
  <si>
    <t xml:space="preserve">                          total:</t>
  </si>
  <si>
    <t>number of person per area</t>
  </si>
  <si>
    <t>average income</t>
  </si>
  <si>
    <t>average value(car)</t>
  </si>
  <si>
    <t>per car value</t>
  </si>
  <si>
    <t>number of person with debt higher than x</t>
  </si>
  <si>
    <t xml:space="preserve">               x</t>
  </si>
  <si>
    <t xml:space="preserve">     total:</t>
  </si>
  <si>
    <t>number of person with more than x% on their mortgage</t>
  </si>
  <si>
    <t>x</t>
  </si>
  <si>
    <t>mortgage</t>
  </si>
  <si>
    <t xml:space="preserve">      total:</t>
  </si>
  <si>
    <t>if greater than x%</t>
  </si>
  <si>
    <t>men v women</t>
  </si>
  <si>
    <t>Basic</t>
  </si>
  <si>
    <t>average age</t>
  </si>
  <si>
    <t>average value (car)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</si>
</sst>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Alignment="1">
      <alignment horizontal="center"/>
    </xf>
    <xf numFmtId="0" fontId="0" fillId="0" borderId="0" xfId="0" applyNumberFormat="1"/>
    <xf numFmtId="0" fontId="0" fillId="0" borderId="0" xfId="0" applyBorder="1"/>
    <xf numFmtId="0" fontId="0" fillId="0" borderId="9" xfId="0" applyBorder="1"/>
    <xf numFmtId="0" fontId="0" fillId="0" borderId="1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/>
    <xf numFmtId="0" fontId="0" fillId="0" borderId="15" xfId="0" applyBorder="1"/>
    <xf numFmtId="0" fontId="0" fillId="0" borderId="2" xfId="0" applyBorder="1" applyAlignment="1">
      <alignment horizontal="center"/>
    </xf>
    <xf numFmtId="0" fontId="0" fillId="0" borderId="10" xfId="0" applyBorder="1"/>
    <xf numFmtId="0" fontId="0" fillId="0" borderId="3" xfId="0" applyBorder="1" applyAlignment="1">
      <alignment horizontal="center"/>
    </xf>
    <xf numFmtId="0" fontId="0" fillId="0" borderId="0" xfId="0" applyFill="1" applyBorder="1"/>
    <xf numFmtId="0" fontId="0" fillId="0" borderId="0" xfId="0" applyBorder="1" applyAlignment="1">
      <alignment horizontal="center"/>
    </xf>
    <xf numFmtId="0" fontId="0" fillId="0" borderId="4" xfId="0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8" xfId="0" applyFill="1" applyBorder="1"/>
    <xf numFmtId="0" fontId="0" fillId="0" borderId="16" xfId="0" applyBorder="1"/>
    <xf numFmtId="0" fontId="0" fillId="0" borderId="11" xfId="0" applyBorder="1"/>
    <xf numFmtId="0" fontId="0" fillId="0" borderId="13" xfId="0" applyBorder="1"/>
    <xf numFmtId="0" fontId="1" fillId="0" borderId="0" xfId="0" applyFont="1" applyAlignment="1">
      <alignment horizontal="center"/>
    </xf>
  </cellXfs>
  <cellStyles count="1">
    <cellStyle name="Normal" xfId="0" builtinId="0"/>
  </cellStyles>
  <dxfs count="1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Dashboard!$E$4:$F$4</c:f>
              <c:strCache>
                <c:ptCount val="2"/>
                <c:pt idx="0">
                  <c:v>men</c:v>
                </c:pt>
                <c:pt idx="1">
                  <c:v>women</c:v>
                </c:pt>
              </c:strCache>
            </c:strRef>
          </c:cat>
          <c:val>
            <c:numRef>
              <c:f>Dashboard!$E$5:$F$5</c:f>
              <c:numCache>
                <c:formatCode>General</c:formatCode>
                <c:ptCount val="2"/>
                <c:pt idx="0">
                  <c:v>55</c:v>
                </c:pt>
                <c:pt idx="1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F0-4984-BBCE-E44EBBD69E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13149184"/>
        <c:axId val="1413150016"/>
      </c:barChart>
      <c:catAx>
        <c:axId val="1413149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3150016"/>
        <c:crosses val="autoZero"/>
        <c:auto val="1"/>
        <c:lblAlgn val="ctr"/>
        <c:lblOffset val="100"/>
        <c:noMultiLvlLbl val="0"/>
      </c:catAx>
      <c:valAx>
        <c:axId val="141315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3149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Distribution by Profession</a:t>
            </a:r>
          </a:p>
        </c:rich>
      </c:tx>
      <c:layout>
        <c:manualLayout>
          <c:xMode val="edge"/>
          <c:yMode val="edge"/>
          <c:x val="0.2479298741336390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Dashboard!$I$4:$N$4</c:f>
              <c:strCache>
                <c:ptCount val="6"/>
                <c:pt idx="0">
                  <c:v>health</c:v>
                </c:pt>
                <c:pt idx="1">
                  <c:v>education</c:v>
                </c:pt>
                <c:pt idx="2">
                  <c:v>agriculture</c:v>
                </c:pt>
                <c:pt idx="3">
                  <c:v>it</c:v>
                </c:pt>
                <c:pt idx="4">
                  <c:v>e-commerce</c:v>
                </c:pt>
                <c:pt idx="5">
                  <c:v>custom</c:v>
                </c:pt>
              </c:strCache>
            </c:strRef>
          </c:cat>
          <c:val>
            <c:numRef>
              <c:f>Dashboard!$I$5:$N$5</c:f>
              <c:numCache>
                <c:formatCode>General</c:formatCode>
                <c:ptCount val="6"/>
                <c:pt idx="0">
                  <c:v>18</c:v>
                </c:pt>
                <c:pt idx="1">
                  <c:v>18</c:v>
                </c:pt>
                <c:pt idx="2">
                  <c:v>16</c:v>
                </c:pt>
                <c:pt idx="3">
                  <c:v>16</c:v>
                </c:pt>
                <c:pt idx="4">
                  <c:v>13</c:v>
                </c:pt>
                <c:pt idx="5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95-43FB-B317-21BC520924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22225</xdr:colOff>
      <xdr:row>5</xdr:row>
      <xdr:rowOff>9525</xdr:rowOff>
    </xdr:from>
    <xdr:to>
      <xdr:col>5</xdr:col>
      <xdr:colOff>1219200</xdr:colOff>
      <xdr:row>18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6602D1-C028-3618-70E9-A6F309D11B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12699</xdr:colOff>
      <xdr:row>5</xdr:row>
      <xdr:rowOff>12701</xdr:rowOff>
    </xdr:from>
    <xdr:to>
      <xdr:col>13</xdr:col>
      <xdr:colOff>603250</xdr:colOff>
      <xdr:row>18</xdr:row>
      <xdr:rowOff>53975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D4F60C3-AE86-A7E2-C074-0FC37A0158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08BF545-E75C-4EBD-877F-A8BB8DC6104B}" name="Table6" displayName="Table6" ref="C1:W102" totalsRowShown="0">
  <autoFilter ref="C1:W102" xr:uid="{B08BF545-E75C-4EBD-877F-A8BB8DC6104B}"/>
  <tableColumns count="21">
    <tableColumn id="1" xr3:uid="{487BB38D-809D-4BFA-8AEF-C9E2D4E2BAE9}" name="gender">
      <calculatedColumnFormula>IF(OR(B2=1,B2=3,B2=5,B2=7,B2=9),"Men","Women")</calculatedColumnFormula>
    </tableColumn>
    <tableColumn id="2" xr3:uid="{6447721A-7D46-412E-8622-D3832BF300F3}" name="age">
      <calculatedColumnFormula>RANDBETWEEN(25,50)</calculatedColumnFormula>
    </tableColumn>
    <tableColumn id="3" xr3:uid="{DC1CF4E1-BDBE-4E7E-BA78-7BFFEC70FF7C}" name="Column1">
      <calculatedColumnFormula>RANDBETWEEN(1,6)</calculatedColumnFormula>
    </tableColumn>
    <tableColumn id="4" xr3:uid="{C92F5A88-09C8-4FDB-B1A3-3EAE3CF607C6}" name="Work Field">
      <calculatedColumnFormula>VLOOKUP(E2,$S$116:$T$121,2)</calculatedColumnFormula>
    </tableColumn>
    <tableColumn id="5" xr3:uid="{952D110E-943F-41D7-9885-7DA8B2EE15D4}" name="Column2">
      <calculatedColumnFormula>RANDBETWEEN(1,5)</calculatedColumnFormula>
    </tableColumn>
    <tableColumn id="6" xr3:uid="{5D572E42-0D07-420C-851A-451649E85335}" name="education">
      <calculatedColumnFormula>VLOOKUP(G2,$P$116:$Q$120,2)</calculatedColumnFormula>
    </tableColumn>
    <tableColumn id="7" xr3:uid="{01E40633-7E36-4CDA-B70F-C4013DA91B74}" name="Column3"/>
    <tableColumn id="8" xr3:uid="{7945ACB0-882A-4FF8-BE1F-F020473EC564}" name="kids">
      <calculatedColumnFormula>RANDBETWEEN(0,3)</calculatedColumnFormula>
    </tableColumn>
    <tableColumn id="9" xr3:uid="{A13D8A3F-21B6-49EC-839A-6CB2C5D3C5D1}" name="cars" dataDxfId="6">
      <calculatedColumnFormula>RANDBETWEEN(1,3)</calculatedColumnFormula>
    </tableColumn>
    <tableColumn id="10" xr3:uid="{232184F9-B71F-498D-97DB-CD532BFF86C4}" name="Column4">
      <calculatedColumnFormula>RANDBETWEEN(1,10)</calculatedColumnFormula>
    </tableColumn>
    <tableColumn id="11" xr3:uid="{5545F66A-2968-4217-8671-A4D80B01EFA8}" name="area" dataDxfId="11">
      <calculatedColumnFormula>VLOOKUP(Table6[[#This Row],[Column4]],$N$114:$O$123,2)</calculatedColumnFormula>
    </tableColumn>
    <tableColumn id="12" xr3:uid="{D8EC8B38-3BD7-4625-835D-B7645367C556}" name="income" dataDxfId="10">
      <calculatedColumnFormula>RANDBETWEEN(10000,100000)</calculatedColumnFormula>
    </tableColumn>
    <tableColumn id="13" xr3:uid="{9CE3F493-E46D-464C-811E-E0AB66E67516}" name="house value" dataDxfId="9">
      <calculatedColumnFormula>RANDBETWEEN(100000,500000)</calculatedColumnFormula>
    </tableColumn>
    <tableColumn id="14" xr3:uid="{0FFD9316-0D94-4151-B197-9F7101D0094F}" name="Mortgage left" dataDxfId="8">
      <calculatedColumnFormula>RAND()*Table6[[#This Row],[house value]]</calculatedColumnFormula>
    </tableColumn>
    <tableColumn id="15" xr3:uid="{B95399A1-9C14-4805-9715-7325BDCCCCDC}" name="car value" dataDxfId="7">
      <calculatedColumnFormula>Table6[[#This Row],[cars]]*RAND()*Table6[[#This Row],[income]]</calculatedColumnFormula>
    </tableColumn>
    <tableColumn id="16" xr3:uid="{5E715EAC-1E35-40E0-8B00-DB726112EC69}" name="left amount to pay (car)" dataDxfId="5">
      <calculatedColumnFormula>RAND()*Table6[[#This Row],[car value]]</calculatedColumnFormula>
    </tableColumn>
    <tableColumn id="17" xr3:uid="{9EE70B32-A2B9-4596-ABDE-069A76A9A9DE}" name="debts" dataDxfId="4">
      <calculatedColumnFormula>RAND()*Table6[[#This Row],[income]]*2</calculatedColumnFormula>
    </tableColumn>
    <tableColumn id="18" xr3:uid="{E20AE081-DC9F-4027-B3A9-5097F6AC4FD1}" name="investments" dataDxfId="3">
      <calculatedColumnFormula>RAND()*Table6[[#This Row],[income]]*1.5</calculatedColumnFormula>
    </tableColumn>
    <tableColumn id="19" xr3:uid="{93F93BBF-B951-47A2-916D-FA5CDB64C47F}" name="value(person)" dataDxfId="2">
      <calculatedColumnFormula>Table6[[#This Row],[house value]]+Table6[[#This Row],[car value]]+Table6[[#This Row],[investments]]</calculatedColumnFormula>
    </tableColumn>
    <tableColumn id="20" xr3:uid="{FF6EA282-8976-44EE-AD9B-1D6D7638032C}" name="value(debts)" dataDxfId="1">
      <calculatedColumnFormula>Table6[[#This Row],[Mortgage left]]+Table6[[#This Row],[left amount to pay (car)]]+Table6[[#This Row],[debts]]</calculatedColumnFormula>
    </tableColumn>
    <tableColumn id="21" xr3:uid="{2AA81E0F-4701-4A7A-9D4F-7952748091F1}" name="net worth" dataDxfId="0">
      <calculatedColumnFormula>Table6[[#This Row],[value(person)]]-Table6[[#This Row],[value(debts)]]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86EB9-E53E-4C99-BA94-E489DBD85569}">
  <dimension ref="B1:BM123"/>
  <sheetViews>
    <sheetView tabSelected="1" topLeftCell="BD1" workbookViewId="0">
      <selection activeCell="AF104" sqref="AF104:AK104"/>
    </sheetView>
  </sheetViews>
  <sheetFormatPr defaultRowHeight="14.5" x14ac:dyDescent="0.35"/>
  <cols>
    <col min="1" max="1" width="8.36328125" customWidth="1"/>
    <col min="2" max="2" width="7.453125" hidden="1" customWidth="1"/>
    <col min="4" max="4" width="6" bestFit="1" customWidth="1"/>
    <col min="5" max="5" width="9.6328125" hidden="1" customWidth="1"/>
    <col min="6" max="6" width="13.54296875" customWidth="1"/>
    <col min="7" max="7" width="6.36328125" hidden="1" customWidth="1"/>
    <col min="8" max="8" width="12.7265625" customWidth="1"/>
    <col min="9" max="9" width="0" hidden="1" customWidth="1"/>
    <col min="11" max="11" width="8.81640625" customWidth="1"/>
    <col min="12" max="12" width="7.36328125" hidden="1" customWidth="1"/>
    <col min="15" max="15" width="14.6328125" customWidth="1"/>
    <col min="16" max="16" width="15.26953125" customWidth="1"/>
    <col min="17" max="17" width="10.90625" customWidth="1"/>
    <col min="18" max="18" width="18.7265625" customWidth="1"/>
    <col min="20" max="20" width="12.81640625" customWidth="1"/>
    <col min="21" max="21" width="15.08984375" customWidth="1"/>
    <col min="22" max="22" width="12.90625" customWidth="1"/>
    <col min="23" max="23" width="11.36328125" customWidth="1"/>
    <col min="25" max="25" width="3.90625" customWidth="1"/>
    <col min="26" max="26" width="7.90625" customWidth="1"/>
    <col min="29" max="29" width="12" customWidth="1"/>
    <col min="31" max="31" width="17.7265625" customWidth="1"/>
    <col min="32" max="32" width="8.6328125" customWidth="1"/>
    <col min="34" max="34" width="9.54296875" customWidth="1"/>
    <col min="36" max="36" width="11.36328125" customWidth="1"/>
    <col min="37" max="38" width="10.81640625" customWidth="1"/>
    <col min="51" max="51" width="12.453125" customWidth="1"/>
    <col min="52" max="52" width="17.453125" customWidth="1"/>
    <col min="56" max="56" width="10.1796875" customWidth="1"/>
    <col min="63" max="63" width="16.90625" customWidth="1"/>
  </cols>
  <sheetData>
    <row r="1" spans="2:65" ht="15" thickBot="1" x14ac:dyDescent="0.4">
      <c r="B1" t="s">
        <v>1</v>
      </c>
      <c r="C1" t="s">
        <v>0</v>
      </c>
      <c r="D1" t="s">
        <v>2</v>
      </c>
      <c r="E1" s="1" t="s">
        <v>27</v>
      </c>
      <c r="F1" s="1" t="s">
        <v>36</v>
      </c>
      <c r="G1" s="1" t="s">
        <v>28</v>
      </c>
      <c r="H1" s="1" t="s">
        <v>5</v>
      </c>
      <c r="I1" s="1" t="s">
        <v>29</v>
      </c>
      <c r="J1" t="s">
        <v>9</v>
      </c>
      <c r="K1" t="s">
        <v>10</v>
      </c>
      <c r="L1" t="s">
        <v>30</v>
      </c>
      <c r="M1" t="s">
        <v>11</v>
      </c>
      <c r="N1" t="s">
        <v>37</v>
      </c>
      <c r="O1" t="s">
        <v>38</v>
      </c>
      <c r="P1" t="s">
        <v>39</v>
      </c>
      <c r="Q1" t="s">
        <v>40</v>
      </c>
      <c r="R1" t="s">
        <v>41</v>
      </c>
      <c r="S1" t="s">
        <v>42</v>
      </c>
      <c r="T1" t="s">
        <v>43</v>
      </c>
      <c r="U1" t="s">
        <v>44</v>
      </c>
      <c r="V1" t="s">
        <v>45</v>
      </c>
      <c r="W1" t="s">
        <v>46</v>
      </c>
      <c r="AA1" s="15" t="s">
        <v>35</v>
      </c>
      <c r="AB1" s="16"/>
      <c r="AC1" s="16"/>
      <c r="AD1" s="17"/>
      <c r="AE1" s="2" t="s">
        <v>47</v>
      </c>
      <c r="AF1" s="14" t="s">
        <v>48</v>
      </c>
      <c r="AG1" s="20"/>
      <c r="AH1" s="20"/>
      <c r="AI1" s="20"/>
      <c r="AJ1" s="20"/>
      <c r="AK1" s="22"/>
      <c r="AL1" s="24"/>
      <c r="AM1" s="14" t="s">
        <v>51</v>
      </c>
      <c r="AN1" s="20"/>
      <c r="AO1" s="20"/>
      <c r="AP1" s="20"/>
      <c r="AQ1" s="20"/>
      <c r="AR1" s="20"/>
      <c r="AS1" s="20"/>
      <c r="AT1" s="20"/>
      <c r="AU1" s="20"/>
      <c r="AV1" s="22"/>
      <c r="AY1" s="18" t="s">
        <v>54</v>
      </c>
      <c r="BA1" s="15" t="s">
        <v>55</v>
      </c>
      <c r="BB1" s="16"/>
      <c r="BC1" s="16"/>
      <c r="BD1" s="16"/>
      <c r="BE1" s="16"/>
      <c r="BF1" s="17"/>
      <c r="BG1" s="15" t="s">
        <v>58</v>
      </c>
      <c r="BH1" s="16"/>
      <c r="BI1" s="16"/>
      <c r="BJ1" s="16"/>
      <c r="BK1" s="16"/>
      <c r="BL1" s="16"/>
      <c r="BM1" s="17"/>
    </row>
    <row r="2" spans="2:65" ht="15" thickBot="1" x14ac:dyDescent="0.4">
      <c r="B2">
        <f ca="1">RANDBETWEEN(1,10)</f>
        <v>10</v>
      </c>
      <c r="C2" t="str">
        <f ca="1">IF(OR(B2=1,B2=3,B2=5,B2=7,B2=9),"Men","Women")</f>
        <v>Women</v>
      </c>
      <c r="D2">
        <f ca="1">RANDBETWEEN(25,50)</f>
        <v>27</v>
      </c>
      <c r="E2">
        <f ca="1">RANDBETWEEN(1,6)</f>
        <v>1</v>
      </c>
      <c r="F2" t="str">
        <f ca="1">VLOOKUP(E2,$S$116:$T$121,2)</f>
        <v>health</v>
      </c>
      <c r="G2">
        <f ca="1">RANDBETWEEN(1,5)</f>
        <v>5</v>
      </c>
      <c r="H2" t="str">
        <f ca="1">VLOOKUP(G2,$P$116:$Q$120,2)</f>
        <v>arts</v>
      </c>
      <c r="J2">
        <f ca="1">RANDBETWEEN(0,3)</f>
        <v>2</v>
      </c>
      <c r="K2">
        <f t="shared" ref="K2:K33" ca="1" si="0">RANDBETWEEN(1,3)</f>
        <v>1</v>
      </c>
      <c r="L2">
        <f ca="1">RANDBETWEEN(1,10)</f>
        <v>6</v>
      </c>
      <c r="M2" t="str">
        <f ca="1">VLOOKUP(Table6[[#This Row],[Column4]],$N$114:$O$123,2)</f>
        <v>f</v>
      </c>
      <c r="N2">
        <f t="shared" ref="N2:N33" ca="1" si="1">RANDBETWEEN(10000,100000)</f>
        <v>80527</v>
      </c>
      <c r="O2">
        <f t="shared" ref="O2:O33" ca="1" si="2">RANDBETWEEN(100000,500000)</f>
        <v>120303</v>
      </c>
      <c r="P2" s="11">
        <f ca="1">RAND()*Table6[[#This Row],[house value]]</f>
        <v>10555.473324845636</v>
      </c>
      <c r="Q2" s="11">
        <f ca="1">Table6[[#This Row],[cars]]*RAND()*Table6[[#This Row],[income]]</f>
        <v>2356.0892596244935</v>
      </c>
      <c r="R2" s="11">
        <f ca="1">RAND()*Table6[[#This Row],[car value]]</f>
        <v>267.252810768546</v>
      </c>
      <c r="S2" s="11">
        <f ca="1">RAND()*Table6[[#This Row],[income]]*2</f>
        <v>42392.674869994669</v>
      </c>
      <c r="T2" s="11">
        <f ca="1">RAND()*Table6[[#This Row],[income]]*1.5</f>
        <v>93285.679455460282</v>
      </c>
      <c r="U2" s="11">
        <f ca="1">Table6[[#This Row],[house value]]+Table6[[#This Row],[car value]]+Table6[[#This Row],[investments]]</f>
        <v>215944.76871508476</v>
      </c>
      <c r="V2" s="11">
        <f ca="1">Table6[[#This Row],[Mortgage left]]+Table6[[#This Row],[left amount to pay (car)]]+Table6[[#This Row],[debts]]</f>
        <v>53215.401005608852</v>
      </c>
      <c r="W2" s="11">
        <f ca="1">Table6[[#This Row],[value(person)]]-Table6[[#This Row],[value(debts)]]</f>
        <v>162729.36770947592</v>
      </c>
      <c r="AA2" s="2" t="s">
        <v>31</v>
      </c>
      <c r="AB2" s="3" t="s">
        <v>32</v>
      </c>
      <c r="AC2" s="3"/>
      <c r="AD2" s="4"/>
      <c r="AE2" s="7">
        <f ca="1">(SUM(Table6[age]))/COUNT(AA3:AA103)</f>
        <v>37.287128712871286</v>
      </c>
      <c r="AF2" s="5" t="s">
        <v>4</v>
      </c>
      <c r="AG2" s="12" t="s">
        <v>5</v>
      </c>
      <c r="AH2" s="12" t="s">
        <v>49</v>
      </c>
      <c r="AI2" s="12" t="s">
        <v>6</v>
      </c>
      <c r="AJ2" s="12" t="s">
        <v>7</v>
      </c>
      <c r="AK2" s="6" t="s">
        <v>8</v>
      </c>
      <c r="AL2" s="12"/>
      <c r="AM2" s="25" t="s">
        <v>12</v>
      </c>
      <c r="AN2" s="23" t="s">
        <v>13</v>
      </c>
      <c r="AO2" s="23" t="s">
        <v>14</v>
      </c>
      <c r="AP2" s="23" t="s">
        <v>15</v>
      </c>
      <c r="AQ2" s="23" t="s">
        <v>16</v>
      </c>
      <c r="AR2" s="23" t="s">
        <v>17</v>
      </c>
      <c r="AS2" s="23" t="s">
        <v>18</v>
      </c>
      <c r="AT2" s="23" t="s">
        <v>19</v>
      </c>
      <c r="AU2" s="23" t="s">
        <v>20</v>
      </c>
      <c r="AV2" s="26" t="s">
        <v>21</v>
      </c>
      <c r="AY2" s="30">
        <f ca="1">Table6[[#This Row],[car value]]/Table6[[#This Row],[cars]]</f>
        <v>2356.0892596244935</v>
      </c>
      <c r="AZ2" s="2" t="s">
        <v>53</v>
      </c>
      <c r="BA2" s="7" t="s">
        <v>56</v>
      </c>
      <c r="BB2" s="9">
        <v>300000</v>
      </c>
      <c r="BC2" s="12"/>
      <c r="BD2" s="19" t="s">
        <v>42</v>
      </c>
      <c r="BE2" s="12"/>
      <c r="BF2" s="6"/>
      <c r="BG2" s="5" t="s">
        <v>59</v>
      </c>
      <c r="BH2" s="6">
        <v>0.45</v>
      </c>
      <c r="BI2" s="12"/>
      <c r="BJ2" s="12" t="s">
        <v>60</v>
      </c>
      <c r="BK2" s="12" t="s">
        <v>62</v>
      </c>
      <c r="BL2" s="12"/>
      <c r="BM2" s="6"/>
    </row>
    <row r="3" spans="2:65" ht="15" thickBot="1" x14ac:dyDescent="0.4">
      <c r="B3">
        <f t="shared" ref="B3:B66" ca="1" si="3">RANDBETWEEN(1,10)</f>
        <v>3</v>
      </c>
      <c r="C3" t="str">
        <f t="shared" ref="C3:C65" ca="1" si="4">IF(OR(B3=1,B3=3,B3=5,B3=7,B3=9),"Men","Women")</f>
        <v>Men</v>
      </c>
      <c r="D3">
        <f t="shared" ref="D3:D11" ca="1" si="5">RANDBETWEEN(25,50)</f>
        <v>29</v>
      </c>
      <c r="E3">
        <f t="shared" ref="E3:E11" ca="1" si="6">RANDBETWEEN(1,6)</f>
        <v>1</v>
      </c>
      <c r="F3" t="str">
        <f ca="1">VLOOKUP(E3,$S$116:$T$121,2)</f>
        <v>health</v>
      </c>
      <c r="G3">
        <f t="shared" ref="G3:G11" ca="1" si="7">RANDBETWEEN(1,5)</f>
        <v>3</v>
      </c>
      <c r="H3" t="str">
        <f ca="1">VLOOKUP(G3,$P$116:$Q$120,2)</f>
        <v>diploma</v>
      </c>
      <c r="J3">
        <f t="shared" ref="J3:J11" ca="1" si="8">RANDBETWEEN(0,3)</f>
        <v>1</v>
      </c>
      <c r="K3">
        <f t="shared" ca="1" si="0"/>
        <v>3</v>
      </c>
      <c r="L3">
        <f t="shared" ref="L3:L11" ca="1" si="9">RANDBETWEEN(1,10)</f>
        <v>1</v>
      </c>
      <c r="M3" t="str">
        <f ca="1">VLOOKUP(Table6[[#This Row],[Column4]],$N$114:$O$123,2)</f>
        <v>a</v>
      </c>
      <c r="N3">
        <f t="shared" ca="1" si="1"/>
        <v>96538</v>
      </c>
      <c r="O3">
        <f t="shared" ca="1" si="2"/>
        <v>161171</v>
      </c>
      <c r="P3" s="11">
        <f ca="1">RAND()*Table6[[#This Row],[house value]]</f>
        <v>114724.8942510358</v>
      </c>
      <c r="Q3" s="11">
        <f ca="1">Table6[[#This Row],[cars]]*RAND()*Table6[[#This Row],[income]]</f>
        <v>61256.032770997379</v>
      </c>
      <c r="R3" s="11">
        <f ca="1">RAND()*Table6[[#This Row],[car value]]</f>
        <v>545.48595638462143</v>
      </c>
      <c r="S3" s="11">
        <f ca="1">RAND()*Table6[[#This Row],[income]]*2</f>
        <v>10526.877483442415</v>
      </c>
      <c r="T3" s="11">
        <f ca="1">RAND()*Table6[[#This Row],[income]]*1.5</f>
        <v>9316.8074115793861</v>
      </c>
      <c r="U3" s="11">
        <f ca="1">Table6[[#This Row],[house value]]+Table6[[#This Row],[car value]]+Table6[[#This Row],[investments]]</f>
        <v>231743.84018257677</v>
      </c>
      <c r="V3" s="11">
        <f ca="1">Table6[[#This Row],[Mortgage left]]+Table6[[#This Row],[left amount to pay (car)]]+Table6[[#This Row],[debts]]</f>
        <v>125797.25769086284</v>
      </c>
      <c r="W3" s="11">
        <f ca="1">Table6[[#This Row],[value(person)]]-Table6[[#This Row],[value(debts)]]</f>
        <v>105946.58249171393</v>
      </c>
      <c r="AA3" s="5">
        <f ca="1">IF(C2="men",1,0)</f>
        <v>0</v>
      </c>
      <c r="AB3" s="12">
        <f ca="1">IF(C2="women",1,0)</f>
        <v>1</v>
      </c>
      <c r="AC3" s="12"/>
      <c r="AD3" s="6"/>
      <c r="AF3" s="5">
        <f ca="1">IF(F2="health",1,0)</f>
        <v>1</v>
      </c>
      <c r="AG3" s="12">
        <f ca="1">IF(F2="education",1,0)</f>
        <v>0</v>
      </c>
      <c r="AH3" s="12">
        <f ca="1">IF(F2="agriculture",1,0)</f>
        <v>0</v>
      </c>
      <c r="AI3" s="12">
        <f ca="1">IF(F2="it",1,0)</f>
        <v>0</v>
      </c>
      <c r="AJ3" s="12">
        <f ca="1">IF(F2="e-commerce",1,0)</f>
        <v>0</v>
      </c>
      <c r="AK3" s="6">
        <f ca="1">IF(F2="custom",1,0)</f>
        <v>0</v>
      </c>
      <c r="AL3" s="12"/>
      <c r="AM3" s="5">
        <f ca="1">IF(M2="a",1,0)</f>
        <v>0</v>
      </c>
      <c r="AN3" s="12">
        <f ca="1">IF(M2="b",1,0)</f>
        <v>0</v>
      </c>
      <c r="AO3" s="12">
        <f ca="1">IF(M2="c",1,0)</f>
        <v>0</v>
      </c>
      <c r="AP3" s="12">
        <f ca="1">IF(M2="d",1,0)</f>
        <v>0</v>
      </c>
      <c r="AQ3" s="12">
        <f ca="1">IF(M2="e",1,0)</f>
        <v>0</v>
      </c>
      <c r="AR3" s="12">
        <f ca="1">IF(M2="f",1,0)</f>
        <v>1</v>
      </c>
      <c r="AS3" s="12">
        <f ca="1">IF(M2="g",1,0)</f>
        <v>0</v>
      </c>
      <c r="AT3" s="12">
        <f ca="1">IF(M2="h",1,0)</f>
        <v>0</v>
      </c>
      <c r="AU3" s="12">
        <f ca="1">IF(M2="i",1,0)</f>
        <v>0</v>
      </c>
      <c r="AV3" s="6">
        <f ca="1">IF(M2="j",1,0)</f>
        <v>0</v>
      </c>
      <c r="AY3" s="30">
        <f ca="1">Table6[[#This Row],[car value]]/Table6[[#This Row],[cars]]</f>
        <v>20418.67759033246</v>
      </c>
      <c r="AZ3" s="7">
        <f ca="1">AVERAGE(AY2:AY102)</f>
        <v>27883.494909280642</v>
      </c>
      <c r="BA3" s="5"/>
      <c r="BB3" s="12"/>
      <c r="BC3" s="12"/>
      <c r="BD3" s="12">
        <f ca="1">IF(V2&gt;$BB$2,1,0)</f>
        <v>0</v>
      </c>
      <c r="BE3" s="12"/>
      <c r="BF3" s="6"/>
      <c r="BG3" s="7"/>
      <c r="BH3" s="9"/>
      <c r="BI3" s="12"/>
      <c r="BJ3" s="12">
        <f ca="1">P2/O2</f>
        <v>8.774073235784341E-2</v>
      </c>
      <c r="BK3" s="12">
        <f ca="1">IF(BJ3&gt;$BH$2,1,0)</f>
        <v>0</v>
      </c>
      <c r="BL3" s="12"/>
      <c r="BM3" s="6"/>
    </row>
    <row r="4" spans="2:65" ht="15" thickBot="1" x14ac:dyDescent="0.4">
      <c r="B4">
        <f t="shared" ca="1" si="3"/>
        <v>7</v>
      </c>
      <c r="C4" t="str">
        <f t="shared" ca="1" si="4"/>
        <v>Men</v>
      </c>
      <c r="D4">
        <f t="shared" ca="1" si="5"/>
        <v>48</v>
      </c>
      <c r="E4">
        <f t="shared" ca="1" si="6"/>
        <v>2</v>
      </c>
      <c r="F4" t="str">
        <f ca="1">VLOOKUP(E4,$S$116:$T$121,2)</f>
        <v>education</v>
      </c>
      <c r="G4">
        <f t="shared" ca="1" si="7"/>
        <v>5</v>
      </c>
      <c r="H4" t="str">
        <f ca="1">VLOOKUP(G4,$P$116:$Q$120,2)</f>
        <v>arts</v>
      </c>
      <c r="J4">
        <f t="shared" ca="1" si="8"/>
        <v>3</v>
      </c>
      <c r="K4">
        <f t="shared" ca="1" si="0"/>
        <v>2</v>
      </c>
      <c r="L4">
        <f t="shared" ca="1" si="9"/>
        <v>5</v>
      </c>
      <c r="M4" t="str">
        <f ca="1">VLOOKUP(Table6[[#This Row],[Column4]],$N$114:$O$123,2)</f>
        <v>e</v>
      </c>
      <c r="N4">
        <f t="shared" ca="1" si="1"/>
        <v>49396</v>
      </c>
      <c r="O4">
        <f t="shared" ca="1" si="2"/>
        <v>128454</v>
      </c>
      <c r="P4" s="11">
        <f ca="1">RAND()*Table6[[#This Row],[house value]]</f>
        <v>115844.62908331983</v>
      </c>
      <c r="Q4" s="11">
        <f ca="1">Table6[[#This Row],[cars]]*RAND()*Table6[[#This Row],[income]]</f>
        <v>15743.716849535613</v>
      </c>
      <c r="R4" s="11">
        <f ca="1">RAND()*Table6[[#This Row],[car value]]</f>
        <v>7893.3086345744805</v>
      </c>
      <c r="S4" s="11">
        <f ca="1">RAND()*Table6[[#This Row],[income]]*2</f>
        <v>28180.501902149212</v>
      </c>
      <c r="T4" s="11">
        <f ca="1">RAND()*Table6[[#This Row],[income]]*1.5</f>
        <v>35994.800973970596</v>
      </c>
      <c r="U4" s="11">
        <f ca="1">Table6[[#This Row],[house value]]+Table6[[#This Row],[car value]]+Table6[[#This Row],[investments]]</f>
        <v>180192.5178235062</v>
      </c>
      <c r="V4" s="11">
        <f ca="1">Table6[[#This Row],[Mortgage left]]+Table6[[#This Row],[left amount to pay (car)]]+Table6[[#This Row],[debts]]</f>
        <v>151918.43962004353</v>
      </c>
      <c r="W4" s="11">
        <f ca="1">Table6[[#This Row],[value(person)]]-Table6[[#This Row],[value(debts)]]</f>
        <v>28274.078203462675</v>
      </c>
      <c r="AA4" s="5">
        <f t="shared" ref="AA4:AA67" ca="1" si="10">IF(C3="men",1,0)</f>
        <v>1</v>
      </c>
      <c r="AB4" s="12">
        <f t="shared" ref="AB4:AB67" ca="1" si="11">IF(C3="women",1,0)</f>
        <v>0</v>
      </c>
      <c r="AC4" s="12"/>
      <c r="AD4" s="6"/>
      <c r="AF4" s="5">
        <f t="shared" ref="AF4:AF67" ca="1" si="12">IF(F3="health",1,0)</f>
        <v>1</v>
      </c>
      <c r="AG4" s="12">
        <f t="shared" ref="AG4:AG67" ca="1" si="13">IF(F3="education",1,0)</f>
        <v>0</v>
      </c>
      <c r="AH4" s="12">
        <f t="shared" ref="AH4:AH67" ca="1" si="14">IF(F3="agriculture",1,0)</f>
        <v>0</v>
      </c>
      <c r="AI4" s="12">
        <f t="shared" ref="AI4:AI67" ca="1" si="15">IF(F3="it",1,0)</f>
        <v>0</v>
      </c>
      <c r="AJ4" s="12">
        <f t="shared" ref="AJ4:AJ67" ca="1" si="16">IF(F3="e-commerce",1,0)</f>
        <v>0</v>
      </c>
      <c r="AK4" s="6">
        <f ca="1">IF(F3="custom",1,0)</f>
        <v>0</v>
      </c>
      <c r="AL4" s="12"/>
      <c r="AM4" s="5">
        <f ca="1">IF(M3="a",1,0)</f>
        <v>1</v>
      </c>
      <c r="AN4" s="12">
        <f ca="1">IF(M3="b",1,0)</f>
        <v>0</v>
      </c>
      <c r="AO4" s="12">
        <f ca="1">IF(M3="c",1,0)</f>
        <v>0</v>
      </c>
      <c r="AP4" s="12">
        <f ca="1">IF(M3="d",1,0)</f>
        <v>0</v>
      </c>
      <c r="AQ4" s="12">
        <f ca="1">IF(M3="e",1,0)</f>
        <v>0</v>
      </c>
      <c r="AR4" s="12">
        <f ca="1">IF(M3="f",1,0)</f>
        <v>0</v>
      </c>
      <c r="AS4" s="12">
        <f ca="1">IF(M3="g",1,0)</f>
        <v>0</v>
      </c>
      <c r="AT4" s="12">
        <f ca="1">IF(M3="h",1,0)</f>
        <v>0</v>
      </c>
      <c r="AU4" s="12">
        <f ca="1">IF(M3="i",1,0)</f>
        <v>0</v>
      </c>
      <c r="AV4" s="6">
        <f ca="1">IF(M3="j",1,0)</f>
        <v>0</v>
      </c>
      <c r="AW4" s="2" t="s">
        <v>52</v>
      </c>
      <c r="AX4" s="3"/>
      <c r="AY4" s="30">
        <f ca="1">Table6[[#This Row],[car value]]/Table6[[#This Row],[cars]]</f>
        <v>7871.8584247678064</v>
      </c>
      <c r="BA4" s="5"/>
      <c r="BB4" s="12"/>
      <c r="BC4" s="12"/>
      <c r="BD4" s="12">
        <f t="shared" ref="BD4:BD67" ca="1" si="17">IF(V3&gt;$BB$2,1,0)</f>
        <v>0</v>
      </c>
      <c r="BE4" s="12"/>
      <c r="BF4" s="6"/>
      <c r="BG4" s="5"/>
      <c r="BH4" s="12"/>
      <c r="BI4" s="12"/>
      <c r="BJ4" s="12">
        <f t="shared" ref="BJ4:BJ67" ca="1" si="18">P3/O3</f>
        <v>0.7118209494948583</v>
      </c>
      <c r="BK4" s="12">
        <f t="shared" ref="BK4:BK67" ca="1" si="19">IF(BJ4&gt;$BH$2,1,0)</f>
        <v>1</v>
      </c>
      <c r="BL4" s="12"/>
      <c r="BM4" s="6"/>
    </row>
    <row r="5" spans="2:65" ht="15" thickBot="1" x14ac:dyDescent="0.4">
      <c r="B5">
        <f t="shared" ca="1" si="3"/>
        <v>1</v>
      </c>
      <c r="C5" t="str">
        <f t="shared" ca="1" si="4"/>
        <v>Men</v>
      </c>
      <c r="D5">
        <f t="shared" ca="1" si="5"/>
        <v>44</v>
      </c>
      <c r="E5">
        <f t="shared" ca="1" si="6"/>
        <v>6</v>
      </c>
      <c r="F5" t="str">
        <f ca="1">VLOOKUP(E5,$S$116:$T$121,2)</f>
        <v>custom</v>
      </c>
      <c r="G5">
        <f t="shared" ca="1" si="7"/>
        <v>1</v>
      </c>
      <c r="H5" t="str">
        <f ca="1">VLOOKUP(G5,$P$116:$Q$120,2)</f>
        <v>Mba</v>
      </c>
      <c r="J5">
        <f t="shared" ca="1" si="8"/>
        <v>2</v>
      </c>
      <c r="K5">
        <f t="shared" ca="1" si="0"/>
        <v>3</v>
      </c>
      <c r="L5">
        <f t="shared" ca="1" si="9"/>
        <v>10</v>
      </c>
      <c r="M5" t="str">
        <f ca="1">VLOOKUP(Table6[[#This Row],[Column4]],$N$114:$O$123,2)</f>
        <v>j</v>
      </c>
      <c r="N5">
        <f t="shared" ca="1" si="1"/>
        <v>58576</v>
      </c>
      <c r="O5">
        <f t="shared" ca="1" si="2"/>
        <v>395313</v>
      </c>
      <c r="P5" s="11">
        <f ca="1">RAND()*Table6[[#This Row],[house value]]</f>
        <v>386470.94765012217</v>
      </c>
      <c r="Q5" s="11">
        <f ca="1">Table6[[#This Row],[cars]]*RAND()*Table6[[#This Row],[income]]</f>
        <v>45443.411587902861</v>
      </c>
      <c r="R5" s="11">
        <f ca="1">RAND()*Table6[[#This Row],[car value]]</f>
        <v>17688.824943479929</v>
      </c>
      <c r="S5" s="11">
        <f ca="1">RAND()*Table6[[#This Row],[income]]*2</f>
        <v>54322.356545933952</v>
      </c>
      <c r="T5" s="11">
        <f ca="1">RAND()*Table6[[#This Row],[income]]*1.5</f>
        <v>47263.929253309216</v>
      </c>
      <c r="U5" s="11">
        <f ca="1">Table6[[#This Row],[house value]]+Table6[[#This Row],[car value]]+Table6[[#This Row],[investments]]</f>
        <v>488020.34084121208</v>
      </c>
      <c r="V5" s="11">
        <f ca="1">Table6[[#This Row],[Mortgage left]]+Table6[[#This Row],[left amount to pay (car)]]+Table6[[#This Row],[debts]]</f>
        <v>458482.129139536</v>
      </c>
      <c r="W5" s="11">
        <f ca="1">Table6[[#This Row],[value(person)]]-Table6[[#This Row],[value(debts)]]</f>
        <v>29538.211701676075</v>
      </c>
      <c r="AA5" s="5">
        <f t="shared" ca="1" si="10"/>
        <v>1</v>
      </c>
      <c r="AB5" s="12">
        <f t="shared" ca="1" si="11"/>
        <v>0</v>
      </c>
      <c r="AC5" s="2" t="s">
        <v>33</v>
      </c>
      <c r="AD5" s="4">
        <f ca="1">SUM(AA3:AA103)</f>
        <v>55</v>
      </c>
      <c r="AF5" s="5">
        <f t="shared" ca="1" si="12"/>
        <v>0</v>
      </c>
      <c r="AG5" s="12">
        <f t="shared" ca="1" si="13"/>
        <v>1</v>
      </c>
      <c r="AH5" s="12">
        <f t="shared" ca="1" si="14"/>
        <v>0</v>
      </c>
      <c r="AI5" s="12">
        <f t="shared" ca="1" si="15"/>
        <v>0</v>
      </c>
      <c r="AJ5" s="12">
        <f t="shared" ca="1" si="16"/>
        <v>0</v>
      </c>
      <c r="AK5" s="6">
        <f ca="1">IF(F4="custom",1,0)</f>
        <v>0</v>
      </c>
      <c r="AL5" s="12"/>
      <c r="AM5" s="5">
        <f ca="1">IF(M4="a",1,0)</f>
        <v>0</v>
      </c>
      <c r="AN5" s="12">
        <f ca="1">IF(M4="b",1,0)</f>
        <v>0</v>
      </c>
      <c r="AO5" s="12">
        <f ca="1">IF(M4="c",1,0)</f>
        <v>0</v>
      </c>
      <c r="AP5" s="12">
        <f ca="1">IF(M4="d",1,0)</f>
        <v>0</v>
      </c>
      <c r="AQ5" s="12">
        <f ca="1">IF(M4="e",1,0)</f>
        <v>1</v>
      </c>
      <c r="AR5" s="12">
        <f ca="1">IF(M4="f",1,0)</f>
        <v>0</v>
      </c>
      <c r="AS5" s="12">
        <f ca="1">IF(M4="g",1,0)</f>
        <v>0</v>
      </c>
      <c r="AT5" s="12">
        <f ca="1">IF(M4="h",1,0)</f>
        <v>0</v>
      </c>
      <c r="AU5" s="12">
        <f ca="1">IF(M4="i",1,0)</f>
        <v>0</v>
      </c>
      <c r="AV5" s="6">
        <f ca="1">IF(M4="j",1,0)</f>
        <v>0</v>
      </c>
      <c r="AW5" s="7">
        <f ca="1">AVERAGE(Table6[income])</f>
        <v>55766.138613861389</v>
      </c>
      <c r="AX5" s="8"/>
      <c r="AY5" s="30">
        <f ca="1">Table6[[#This Row],[car value]]/Table6[[#This Row],[cars]]</f>
        <v>15147.803862634288</v>
      </c>
      <c r="BA5" s="5"/>
      <c r="BB5" s="12"/>
      <c r="BC5" s="12"/>
      <c r="BD5" s="12">
        <f t="shared" ca="1" si="17"/>
        <v>0</v>
      </c>
      <c r="BE5" s="12"/>
      <c r="BF5" s="6"/>
      <c r="BG5" s="5"/>
      <c r="BH5" s="12"/>
      <c r="BI5" s="12"/>
      <c r="BJ5" s="12">
        <f t="shared" ca="1" si="18"/>
        <v>0.9018374599725959</v>
      </c>
      <c r="BK5" s="12">
        <f t="shared" ca="1" si="19"/>
        <v>1</v>
      </c>
      <c r="BL5" s="12"/>
      <c r="BM5" s="6"/>
    </row>
    <row r="6" spans="2:65" ht="15" thickBot="1" x14ac:dyDescent="0.4">
      <c r="B6">
        <f t="shared" ca="1" si="3"/>
        <v>8</v>
      </c>
      <c r="C6" t="str">
        <f t="shared" ca="1" si="4"/>
        <v>Women</v>
      </c>
      <c r="D6">
        <f t="shared" ca="1" si="5"/>
        <v>25</v>
      </c>
      <c r="E6">
        <f t="shared" ca="1" si="6"/>
        <v>2</v>
      </c>
      <c r="F6" t="str">
        <f ca="1">VLOOKUP(E6,$S$116:$T$121,2)</f>
        <v>education</v>
      </c>
      <c r="G6">
        <f t="shared" ca="1" si="7"/>
        <v>1</v>
      </c>
      <c r="H6" t="str">
        <f ca="1">VLOOKUP(G6,$P$116:$Q$120,2)</f>
        <v>Mba</v>
      </c>
      <c r="J6">
        <f t="shared" ca="1" si="8"/>
        <v>1</v>
      </c>
      <c r="K6">
        <f t="shared" ca="1" si="0"/>
        <v>1</v>
      </c>
      <c r="L6">
        <f t="shared" ca="1" si="9"/>
        <v>10</v>
      </c>
      <c r="M6" t="str">
        <f ca="1">VLOOKUP(Table6[[#This Row],[Column4]],$N$114:$O$123,2)</f>
        <v>j</v>
      </c>
      <c r="N6">
        <f t="shared" ca="1" si="1"/>
        <v>62168</v>
      </c>
      <c r="O6">
        <f t="shared" ca="1" si="2"/>
        <v>298983</v>
      </c>
      <c r="P6" s="11">
        <f ca="1">RAND()*Table6[[#This Row],[house value]]</f>
        <v>146310.68576375875</v>
      </c>
      <c r="Q6" s="11">
        <f ca="1">Table6[[#This Row],[cars]]*RAND()*Table6[[#This Row],[income]]</f>
        <v>45948.287932338419</v>
      </c>
      <c r="R6" s="11">
        <f ca="1">RAND()*Table6[[#This Row],[car value]]</f>
        <v>25509.795105578542</v>
      </c>
      <c r="S6" s="11">
        <f ca="1">RAND()*Table6[[#This Row],[income]]*2</f>
        <v>51068.506236867644</v>
      </c>
      <c r="T6" s="11">
        <f ca="1">RAND()*Table6[[#This Row],[income]]*1.5</f>
        <v>10787.204312385607</v>
      </c>
      <c r="U6" s="11">
        <f ca="1">Table6[[#This Row],[house value]]+Table6[[#This Row],[car value]]+Table6[[#This Row],[investments]]</f>
        <v>355718.49224472401</v>
      </c>
      <c r="V6" s="11">
        <f ca="1">Table6[[#This Row],[Mortgage left]]+Table6[[#This Row],[left amount to pay (car)]]+Table6[[#This Row],[debts]]</f>
        <v>222888.98710620496</v>
      </c>
      <c r="W6" s="11">
        <f ca="1">Table6[[#This Row],[value(person)]]-Table6[[#This Row],[value(debts)]]</f>
        <v>132829.50513851905</v>
      </c>
      <c r="AA6" s="5">
        <f t="shared" ca="1" si="10"/>
        <v>1</v>
      </c>
      <c r="AB6" s="12">
        <f t="shared" ca="1" si="11"/>
        <v>0</v>
      </c>
      <c r="AC6" s="7" t="s">
        <v>34</v>
      </c>
      <c r="AD6" s="9">
        <f ca="1">SUM(AB3:AB103)</f>
        <v>46</v>
      </c>
      <c r="AF6" s="5">
        <f t="shared" ca="1" si="12"/>
        <v>0</v>
      </c>
      <c r="AG6" s="12">
        <f t="shared" ca="1" si="13"/>
        <v>0</v>
      </c>
      <c r="AH6" s="12">
        <f t="shared" ca="1" si="14"/>
        <v>0</v>
      </c>
      <c r="AI6" s="12">
        <f t="shared" ca="1" si="15"/>
        <v>0</v>
      </c>
      <c r="AJ6" s="12">
        <f t="shared" ca="1" si="16"/>
        <v>0</v>
      </c>
      <c r="AK6" s="6">
        <f ca="1">IF(F5="custom",1,0)</f>
        <v>1</v>
      </c>
      <c r="AL6" s="12"/>
      <c r="AM6" s="5">
        <f ca="1">IF(M5="a",1,0)</f>
        <v>0</v>
      </c>
      <c r="AN6" s="12">
        <f ca="1">IF(M5="b",1,0)</f>
        <v>0</v>
      </c>
      <c r="AO6" s="12">
        <f ca="1">IF(M5="c",1,0)</f>
        <v>0</v>
      </c>
      <c r="AP6" s="12">
        <f ca="1">IF(M5="d",1,0)</f>
        <v>0</v>
      </c>
      <c r="AQ6" s="12">
        <f ca="1">IF(M5="e",1,0)</f>
        <v>0</v>
      </c>
      <c r="AR6" s="12">
        <f ca="1">IF(M5="f",1,0)</f>
        <v>0</v>
      </c>
      <c r="AS6" s="12">
        <f ca="1">IF(M5="g",1,0)</f>
        <v>0</v>
      </c>
      <c r="AT6" s="12">
        <f ca="1">IF(M5="h",1,0)</f>
        <v>0</v>
      </c>
      <c r="AU6" s="12">
        <f ca="1">IF(M5="i",1,0)</f>
        <v>0</v>
      </c>
      <c r="AV6" s="6">
        <f ca="1">IF(M5="j",1,0)</f>
        <v>1</v>
      </c>
      <c r="AY6" s="30">
        <f ca="1">Table6[[#This Row],[car value]]/Table6[[#This Row],[cars]]</f>
        <v>45948.287932338419</v>
      </c>
      <c r="BA6" s="5"/>
      <c r="BB6" s="12"/>
      <c r="BC6" s="12"/>
      <c r="BD6" s="12">
        <f t="shared" ca="1" si="17"/>
        <v>1</v>
      </c>
      <c r="BE6" s="31" t="s">
        <v>57</v>
      </c>
      <c r="BF6" s="32">
        <f ca="1">SUM(BD3:BD103)</f>
        <v>26</v>
      </c>
      <c r="BG6" s="5"/>
      <c r="BH6" s="12"/>
      <c r="BI6" s="12"/>
      <c r="BJ6" s="12">
        <f t="shared" ca="1" si="18"/>
        <v>0.97763278123947905</v>
      </c>
      <c r="BK6" s="12">
        <f t="shared" ca="1" si="19"/>
        <v>1</v>
      </c>
      <c r="BL6" s="2" t="s">
        <v>61</v>
      </c>
      <c r="BM6" s="4">
        <f ca="1">SUM(BK3:BK103)</f>
        <v>54</v>
      </c>
    </row>
    <row r="7" spans="2:65" ht="15" thickBot="1" x14ac:dyDescent="0.4">
      <c r="B7">
        <f t="shared" ca="1" si="3"/>
        <v>1</v>
      </c>
      <c r="C7" t="str">
        <f t="shared" ca="1" si="4"/>
        <v>Men</v>
      </c>
      <c r="D7">
        <f t="shared" ca="1" si="5"/>
        <v>39</v>
      </c>
      <c r="E7">
        <f t="shared" ca="1" si="6"/>
        <v>3</v>
      </c>
      <c r="F7" t="str">
        <f ca="1">VLOOKUP(E7,$S$116:$T$121,2)</f>
        <v>agriculture</v>
      </c>
      <c r="G7">
        <f t="shared" ca="1" si="7"/>
        <v>4</v>
      </c>
      <c r="H7" t="str">
        <f ca="1">VLOOKUP(G7,$P$116:$Q$120,2)</f>
        <v>commerce</v>
      </c>
      <c r="J7">
        <f t="shared" ca="1" si="8"/>
        <v>0</v>
      </c>
      <c r="K7">
        <f t="shared" ca="1" si="0"/>
        <v>3</v>
      </c>
      <c r="L7">
        <f t="shared" ca="1" si="9"/>
        <v>1</v>
      </c>
      <c r="M7" t="str">
        <f ca="1">VLOOKUP(Table6[[#This Row],[Column4]],$N$114:$O$123,2)</f>
        <v>a</v>
      </c>
      <c r="N7">
        <f t="shared" ca="1" si="1"/>
        <v>29992</v>
      </c>
      <c r="O7">
        <f t="shared" ca="1" si="2"/>
        <v>172998</v>
      </c>
      <c r="P7" s="11">
        <f ca="1">RAND()*Table6[[#This Row],[house value]]</f>
        <v>81962.483902792505</v>
      </c>
      <c r="Q7" s="11">
        <f ca="1">Table6[[#This Row],[cars]]*RAND()*Table6[[#This Row],[income]]</f>
        <v>59284.682207553065</v>
      </c>
      <c r="R7" s="11">
        <f ca="1">RAND()*Table6[[#This Row],[car value]]</f>
        <v>40743.34069452071</v>
      </c>
      <c r="S7" s="11">
        <f ca="1">RAND()*Table6[[#This Row],[income]]*2</f>
        <v>25542.461999489718</v>
      </c>
      <c r="T7" s="11">
        <f ca="1">RAND()*Table6[[#This Row],[income]]*1.5</f>
        <v>2403.4711247104397</v>
      </c>
      <c r="U7" s="11">
        <f ca="1">Table6[[#This Row],[house value]]+Table6[[#This Row],[car value]]+Table6[[#This Row],[investments]]</f>
        <v>234686.15333226349</v>
      </c>
      <c r="V7" s="11">
        <f ca="1">Table6[[#This Row],[Mortgage left]]+Table6[[#This Row],[left amount to pay (car)]]+Table6[[#This Row],[debts]]</f>
        <v>148248.28659680294</v>
      </c>
      <c r="W7" s="11">
        <f ca="1">Table6[[#This Row],[value(person)]]-Table6[[#This Row],[value(debts)]]</f>
        <v>86437.866735460557</v>
      </c>
      <c r="AA7" s="5">
        <f t="shared" ca="1" si="10"/>
        <v>0</v>
      </c>
      <c r="AB7" s="12">
        <f t="shared" ca="1" si="11"/>
        <v>1</v>
      </c>
      <c r="AC7" s="12"/>
      <c r="AD7" s="6"/>
      <c r="AF7" s="5">
        <f t="shared" ca="1" si="12"/>
        <v>0</v>
      </c>
      <c r="AG7" s="12">
        <f t="shared" ca="1" si="13"/>
        <v>1</v>
      </c>
      <c r="AH7" s="12">
        <f t="shared" ca="1" si="14"/>
        <v>0</v>
      </c>
      <c r="AI7" s="12">
        <f t="shared" ca="1" si="15"/>
        <v>0</v>
      </c>
      <c r="AJ7" s="12">
        <f t="shared" ca="1" si="16"/>
        <v>0</v>
      </c>
      <c r="AK7" s="6">
        <f ca="1">IF(F6="custom",1,0)</f>
        <v>0</v>
      </c>
      <c r="AL7" s="12"/>
      <c r="AM7" s="5">
        <f ca="1">IF(M6="a",1,0)</f>
        <v>0</v>
      </c>
      <c r="AN7" s="12">
        <f ca="1">IF(M6="b",1,0)</f>
        <v>0</v>
      </c>
      <c r="AO7" s="12">
        <f ca="1">IF(M6="c",1,0)</f>
        <v>0</v>
      </c>
      <c r="AP7" s="12">
        <f ca="1">IF(M6="d",1,0)</f>
        <v>0</v>
      </c>
      <c r="AQ7" s="12">
        <f ca="1">IF(M6="e",1,0)</f>
        <v>0</v>
      </c>
      <c r="AR7" s="12">
        <f ca="1">IF(M6="f",1,0)</f>
        <v>0</v>
      </c>
      <c r="AS7" s="12">
        <f ca="1">IF(M6="g",1,0)</f>
        <v>0</v>
      </c>
      <c r="AT7" s="12">
        <f ca="1">IF(M6="h",1,0)</f>
        <v>0</v>
      </c>
      <c r="AU7" s="12">
        <f ca="1">IF(M6="i",1,0)</f>
        <v>0</v>
      </c>
      <c r="AV7" s="6">
        <f ca="1">IF(M6="j",1,0)</f>
        <v>1</v>
      </c>
      <c r="AY7" s="30">
        <f ca="1">Table6[[#This Row],[car value]]/Table6[[#This Row],[cars]]</f>
        <v>19761.560735851021</v>
      </c>
      <c r="BA7" s="5"/>
      <c r="BB7" s="12"/>
      <c r="BC7" s="12"/>
      <c r="BD7" s="12">
        <f t="shared" ca="1" si="17"/>
        <v>0</v>
      </c>
      <c r="BE7" s="12"/>
      <c r="BF7" s="6"/>
      <c r="BG7" s="5"/>
      <c r="BH7" s="12"/>
      <c r="BI7" s="12"/>
      <c r="BJ7" s="12">
        <f t="shared" ca="1" si="18"/>
        <v>0.48936122041640745</v>
      </c>
      <c r="BK7" s="12">
        <f t="shared" ca="1" si="19"/>
        <v>1</v>
      </c>
      <c r="BL7" s="7"/>
      <c r="BM7" s="9"/>
    </row>
    <row r="8" spans="2:65" x14ac:dyDescent="0.35">
      <c r="B8">
        <f t="shared" ca="1" si="3"/>
        <v>3</v>
      </c>
      <c r="C8" t="str">
        <f t="shared" ca="1" si="4"/>
        <v>Men</v>
      </c>
      <c r="D8">
        <f t="shared" ca="1" si="5"/>
        <v>34</v>
      </c>
      <c r="E8">
        <f t="shared" ca="1" si="6"/>
        <v>2</v>
      </c>
      <c r="F8" t="str">
        <f ca="1">VLOOKUP(E8,$S$116:$T$121,2)</f>
        <v>education</v>
      </c>
      <c r="G8">
        <f t="shared" ca="1" si="7"/>
        <v>3</v>
      </c>
      <c r="H8" t="str">
        <f ca="1">VLOOKUP(G8,$P$116:$Q$120,2)</f>
        <v>diploma</v>
      </c>
      <c r="J8">
        <f t="shared" ca="1" si="8"/>
        <v>3</v>
      </c>
      <c r="K8">
        <f t="shared" ca="1" si="0"/>
        <v>3</v>
      </c>
      <c r="L8">
        <f t="shared" ca="1" si="9"/>
        <v>10</v>
      </c>
      <c r="M8" t="str">
        <f ca="1">VLOOKUP(Table6[[#This Row],[Column4]],$N$114:$O$123,2)</f>
        <v>j</v>
      </c>
      <c r="N8">
        <f t="shared" ca="1" si="1"/>
        <v>80234</v>
      </c>
      <c r="O8">
        <f t="shared" ca="1" si="2"/>
        <v>482028</v>
      </c>
      <c r="P8" s="11">
        <f ca="1">RAND()*Table6[[#This Row],[house value]]</f>
        <v>93467.051197093781</v>
      </c>
      <c r="Q8" s="11">
        <f ca="1">Table6[[#This Row],[cars]]*RAND()*Table6[[#This Row],[income]]</f>
        <v>49562.298750912458</v>
      </c>
      <c r="R8" s="11">
        <f ca="1">RAND()*Table6[[#This Row],[car value]]</f>
        <v>5592.4426146496071</v>
      </c>
      <c r="S8" s="11">
        <f ca="1">RAND()*Table6[[#This Row],[income]]*2</f>
        <v>16701.269825104868</v>
      </c>
      <c r="T8" s="11">
        <f ca="1">RAND()*Table6[[#This Row],[income]]*1.5</f>
        <v>27794.0780430675</v>
      </c>
      <c r="U8" s="11">
        <f ca="1">Table6[[#This Row],[house value]]+Table6[[#This Row],[car value]]+Table6[[#This Row],[investments]]</f>
        <v>559384.3767939799</v>
      </c>
      <c r="V8" s="11">
        <f ca="1">Table6[[#This Row],[Mortgage left]]+Table6[[#This Row],[left amount to pay (car)]]+Table6[[#This Row],[debts]]</f>
        <v>115760.76363684826</v>
      </c>
      <c r="W8" s="11">
        <f ca="1">Table6[[#This Row],[value(person)]]-Table6[[#This Row],[value(debts)]]</f>
        <v>443623.61315713165</v>
      </c>
      <c r="AA8" s="5">
        <f t="shared" ca="1" si="10"/>
        <v>1</v>
      </c>
      <c r="AB8" s="12">
        <f t="shared" ca="1" si="11"/>
        <v>0</v>
      </c>
      <c r="AC8" s="12"/>
      <c r="AD8" s="6"/>
      <c r="AF8" s="5">
        <f t="shared" ca="1" si="12"/>
        <v>0</v>
      </c>
      <c r="AG8" s="12">
        <f t="shared" ca="1" si="13"/>
        <v>0</v>
      </c>
      <c r="AH8" s="12">
        <f t="shared" ca="1" si="14"/>
        <v>1</v>
      </c>
      <c r="AI8" s="12">
        <f t="shared" ca="1" si="15"/>
        <v>0</v>
      </c>
      <c r="AJ8" s="12">
        <f t="shared" ca="1" si="16"/>
        <v>0</v>
      </c>
      <c r="AK8" s="6">
        <f ca="1">IF(F7="custom",1,0)</f>
        <v>0</v>
      </c>
      <c r="AL8" s="12"/>
      <c r="AM8" s="5">
        <f ca="1">IF(M7="a",1,0)</f>
        <v>1</v>
      </c>
      <c r="AN8" s="12">
        <f ca="1">IF(M7="b",1,0)</f>
        <v>0</v>
      </c>
      <c r="AO8" s="12">
        <f ca="1">IF(M7="c",1,0)</f>
        <v>0</v>
      </c>
      <c r="AP8" s="12">
        <f ca="1">IF(M7="d",1,0)</f>
        <v>0</v>
      </c>
      <c r="AQ8" s="12">
        <f ca="1">IF(M7="e",1,0)</f>
        <v>0</v>
      </c>
      <c r="AR8" s="12">
        <f ca="1">IF(M7="f",1,0)</f>
        <v>0</v>
      </c>
      <c r="AS8" s="12">
        <f ca="1">IF(M7="g",1,0)</f>
        <v>0</v>
      </c>
      <c r="AT8" s="12">
        <f ca="1">IF(M7="h",1,0)</f>
        <v>0</v>
      </c>
      <c r="AU8" s="12">
        <f ca="1">IF(M7="i",1,0)</f>
        <v>0</v>
      </c>
      <c r="AV8" s="6">
        <f ca="1">IF(M7="j",1,0)</f>
        <v>0</v>
      </c>
      <c r="AY8" s="30">
        <f ca="1">Table6[[#This Row],[car value]]/Table6[[#This Row],[cars]]</f>
        <v>16520.766250304154</v>
      </c>
      <c r="BA8" s="5"/>
      <c r="BB8" s="12"/>
      <c r="BC8" s="12"/>
      <c r="BD8" s="12">
        <f t="shared" ca="1" si="17"/>
        <v>0</v>
      </c>
      <c r="BE8" s="12"/>
      <c r="BF8" s="6"/>
      <c r="BG8" s="5"/>
      <c r="BH8" s="12"/>
      <c r="BI8" s="12"/>
      <c r="BJ8" s="12">
        <f t="shared" ca="1" si="18"/>
        <v>0.47377706044458612</v>
      </c>
      <c r="BK8" s="12">
        <f t="shared" ca="1" si="19"/>
        <v>1</v>
      </c>
      <c r="BL8" s="12"/>
      <c r="BM8" s="6"/>
    </row>
    <row r="9" spans="2:65" x14ac:dyDescent="0.35">
      <c r="B9">
        <f t="shared" ca="1" si="3"/>
        <v>5</v>
      </c>
      <c r="C9" t="str">
        <f t="shared" ca="1" si="4"/>
        <v>Men</v>
      </c>
      <c r="D9">
        <f t="shared" ca="1" si="5"/>
        <v>50</v>
      </c>
      <c r="E9">
        <f t="shared" ca="1" si="6"/>
        <v>4</v>
      </c>
      <c r="F9" t="str">
        <f ca="1">VLOOKUP(E9,$S$116:$T$121,2)</f>
        <v>it</v>
      </c>
      <c r="G9">
        <f t="shared" ca="1" si="7"/>
        <v>2</v>
      </c>
      <c r="H9" t="str">
        <f ca="1">VLOOKUP(G9,$P$116:$Q$120,2)</f>
        <v>b-tech</v>
      </c>
      <c r="J9">
        <f t="shared" ca="1" si="8"/>
        <v>1</v>
      </c>
      <c r="K9">
        <f t="shared" ca="1" si="0"/>
        <v>1</v>
      </c>
      <c r="L9">
        <f t="shared" ca="1" si="9"/>
        <v>2</v>
      </c>
      <c r="M9" t="str">
        <f ca="1">VLOOKUP(Table6[[#This Row],[Column4]],$N$114:$O$123,2)</f>
        <v>b</v>
      </c>
      <c r="N9">
        <f t="shared" ca="1" si="1"/>
        <v>92909</v>
      </c>
      <c r="O9">
        <f t="shared" ca="1" si="2"/>
        <v>450940</v>
      </c>
      <c r="P9" s="11">
        <f ca="1">RAND()*Table6[[#This Row],[house value]]</f>
        <v>128238.24365592781</v>
      </c>
      <c r="Q9" s="11">
        <f ca="1">Table6[[#This Row],[cars]]*RAND()*Table6[[#This Row],[income]]</f>
        <v>50049.700550629655</v>
      </c>
      <c r="R9" s="11">
        <f ca="1">RAND()*Table6[[#This Row],[car value]]</f>
        <v>29164.428991494726</v>
      </c>
      <c r="S9" s="11">
        <f ca="1">RAND()*Table6[[#This Row],[income]]*2</f>
        <v>127967.02012139534</v>
      </c>
      <c r="T9" s="11">
        <f ca="1">RAND()*Table6[[#This Row],[income]]*1.5</f>
        <v>43345.242651949928</v>
      </c>
      <c r="U9" s="11">
        <f ca="1">Table6[[#This Row],[house value]]+Table6[[#This Row],[car value]]+Table6[[#This Row],[investments]]</f>
        <v>544334.94320257963</v>
      </c>
      <c r="V9" s="11">
        <f ca="1">Table6[[#This Row],[Mortgage left]]+Table6[[#This Row],[left amount to pay (car)]]+Table6[[#This Row],[debts]]</f>
        <v>285369.69276881788</v>
      </c>
      <c r="W9" s="11">
        <f ca="1">Table6[[#This Row],[value(person)]]-Table6[[#This Row],[value(debts)]]</f>
        <v>258965.25043376174</v>
      </c>
      <c r="AA9" s="5">
        <f t="shared" ca="1" si="10"/>
        <v>1</v>
      </c>
      <c r="AB9" s="12">
        <f t="shared" ca="1" si="11"/>
        <v>0</v>
      </c>
      <c r="AC9" s="12"/>
      <c r="AD9" s="6"/>
      <c r="AF9" s="5">
        <f t="shared" ca="1" si="12"/>
        <v>0</v>
      </c>
      <c r="AG9" s="12">
        <f t="shared" ca="1" si="13"/>
        <v>1</v>
      </c>
      <c r="AH9" s="12">
        <f t="shared" ca="1" si="14"/>
        <v>0</v>
      </c>
      <c r="AI9" s="12">
        <f t="shared" ca="1" si="15"/>
        <v>0</v>
      </c>
      <c r="AJ9" s="12">
        <f t="shared" ca="1" si="16"/>
        <v>0</v>
      </c>
      <c r="AK9" s="6">
        <f ca="1">IF(F8="custom",1,0)</f>
        <v>0</v>
      </c>
      <c r="AL9" s="12"/>
      <c r="AM9" s="5">
        <f ca="1">IF(M8="a",1,0)</f>
        <v>0</v>
      </c>
      <c r="AN9" s="12">
        <f ca="1">IF(M8="b",1,0)</f>
        <v>0</v>
      </c>
      <c r="AO9" s="12">
        <f ca="1">IF(M8="c",1,0)</f>
        <v>0</v>
      </c>
      <c r="AP9" s="12">
        <f ca="1">IF(M8="d",1,0)</f>
        <v>0</v>
      </c>
      <c r="AQ9" s="12">
        <f ca="1">IF(M8="e",1,0)</f>
        <v>0</v>
      </c>
      <c r="AR9" s="12">
        <f ca="1">IF(M8="f",1,0)</f>
        <v>0</v>
      </c>
      <c r="AS9" s="12">
        <f ca="1">IF(M8="g",1,0)</f>
        <v>0</v>
      </c>
      <c r="AT9" s="12">
        <f ca="1">IF(M8="h",1,0)</f>
        <v>0</v>
      </c>
      <c r="AU9" s="12">
        <f ca="1">IF(M8="i",1,0)</f>
        <v>0</v>
      </c>
      <c r="AV9" s="6">
        <f ca="1">IF(M8="j",1,0)</f>
        <v>1</v>
      </c>
      <c r="AY9" s="30">
        <f ca="1">Table6[[#This Row],[car value]]/Table6[[#This Row],[cars]]</f>
        <v>50049.700550629655</v>
      </c>
      <c r="BA9" s="5"/>
      <c r="BB9" s="12"/>
      <c r="BC9" s="12"/>
      <c r="BD9" s="12">
        <f t="shared" ca="1" si="17"/>
        <v>0</v>
      </c>
      <c r="BE9" s="12"/>
      <c r="BF9" s="6"/>
      <c r="BG9" s="5"/>
      <c r="BH9" s="12"/>
      <c r="BI9" s="12"/>
      <c r="BJ9" s="12">
        <f t="shared" ca="1" si="18"/>
        <v>0.19390377985738128</v>
      </c>
      <c r="BK9" s="12">
        <f t="shared" ca="1" si="19"/>
        <v>0</v>
      </c>
      <c r="BL9" s="12"/>
      <c r="BM9" s="6"/>
    </row>
    <row r="10" spans="2:65" x14ac:dyDescent="0.35">
      <c r="B10">
        <f t="shared" ca="1" si="3"/>
        <v>7</v>
      </c>
      <c r="C10" t="str">
        <f t="shared" ca="1" si="4"/>
        <v>Men</v>
      </c>
      <c r="D10">
        <f t="shared" ca="1" si="5"/>
        <v>47</v>
      </c>
      <c r="E10">
        <f t="shared" ca="1" si="6"/>
        <v>2</v>
      </c>
      <c r="F10" t="str">
        <f ca="1">VLOOKUP(E10,$S$116:$T$121,2)</f>
        <v>education</v>
      </c>
      <c r="G10">
        <f t="shared" ca="1" si="7"/>
        <v>1</v>
      </c>
      <c r="H10" t="str">
        <f ca="1">VLOOKUP(G10,$P$116:$Q$120,2)</f>
        <v>Mba</v>
      </c>
      <c r="J10">
        <f t="shared" ca="1" si="8"/>
        <v>1</v>
      </c>
      <c r="K10">
        <f t="shared" ca="1" si="0"/>
        <v>1</v>
      </c>
      <c r="L10">
        <f t="shared" ca="1" si="9"/>
        <v>10</v>
      </c>
      <c r="M10" t="str">
        <f ca="1">VLOOKUP(Table6[[#This Row],[Column4]],$N$114:$O$123,2)</f>
        <v>j</v>
      </c>
      <c r="N10">
        <f t="shared" ca="1" si="1"/>
        <v>48252</v>
      </c>
      <c r="O10">
        <f t="shared" ca="1" si="2"/>
        <v>398315</v>
      </c>
      <c r="P10" s="11">
        <f ca="1">RAND()*Table6[[#This Row],[house value]]</f>
        <v>301998.9439633413</v>
      </c>
      <c r="Q10" s="11">
        <f ca="1">Table6[[#This Row],[cars]]*RAND()*Table6[[#This Row],[income]]</f>
        <v>13772.485334471838</v>
      </c>
      <c r="R10" s="11">
        <f ca="1">RAND()*Table6[[#This Row],[car value]]</f>
        <v>7330.3919864602476</v>
      </c>
      <c r="S10" s="11">
        <f ca="1">RAND()*Table6[[#This Row],[income]]*2</f>
        <v>81705.076708726468</v>
      </c>
      <c r="T10" s="11">
        <f ca="1">RAND()*Table6[[#This Row],[income]]*1.5</f>
        <v>2444.6498817057568</v>
      </c>
      <c r="U10" s="11">
        <f ca="1">Table6[[#This Row],[house value]]+Table6[[#This Row],[car value]]+Table6[[#This Row],[investments]]</f>
        <v>414532.13521617762</v>
      </c>
      <c r="V10" s="11">
        <f ca="1">Table6[[#This Row],[Mortgage left]]+Table6[[#This Row],[left amount to pay (car)]]+Table6[[#This Row],[debts]]</f>
        <v>391034.41265852802</v>
      </c>
      <c r="W10" s="11">
        <f ca="1">Table6[[#This Row],[value(person)]]-Table6[[#This Row],[value(debts)]]</f>
        <v>23497.722557649598</v>
      </c>
      <c r="AA10" s="5">
        <f t="shared" ca="1" si="10"/>
        <v>1</v>
      </c>
      <c r="AB10" s="12">
        <f t="shared" ca="1" si="11"/>
        <v>0</v>
      </c>
      <c r="AC10" s="12"/>
      <c r="AD10" s="6"/>
      <c r="AF10" s="5">
        <f t="shared" ca="1" si="12"/>
        <v>0</v>
      </c>
      <c r="AG10" s="12">
        <f t="shared" ca="1" si="13"/>
        <v>0</v>
      </c>
      <c r="AH10" s="12">
        <f t="shared" ca="1" si="14"/>
        <v>0</v>
      </c>
      <c r="AI10" s="12">
        <f t="shared" ca="1" si="15"/>
        <v>1</v>
      </c>
      <c r="AJ10" s="12">
        <f t="shared" ca="1" si="16"/>
        <v>0</v>
      </c>
      <c r="AK10" s="6">
        <f ca="1">IF(F9="custom",1,0)</f>
        <v>0</v>
      </c>
      <c r="AL10" s="12"/>
      <c r="AM10" s="5">
        <f ca="1">IF(M9="a",1,0)</f>
        <v>0</v>
      </c>
      <c r="AN10" s="12">
        <f ca="1">IF(M9="b",1,0)</f>
        <v>1</v>
      </c>
      <c r="AO10" s="12">
        <f ca="1">IF(M9="c",1,0)</f>
        <v>0</v>
      </c>
      <c r="AP10" s="12">
        <f ca="1">IF(M9="d",1,0)</f>
        <v>0</v>
      </c>
      <c r="AQ10" s="12">
        <f ca="1">IF(M9="e",1,0)</f>
        <v>0</v>
      </c>
      <c r="AR10" s="12">
        <f ca="1">IF(M9="f",1,0)</f>
        <v>0</v>
      </c>
      <c r="AS10" s="12">
        <f ca="1">IF(M9="g",1,0)</f>
        <v>0</v>
      </c>
      <c r="AT10" s="12">
        <f ca="1">IF(M9="h",1,0)</f>
        <v>0</v>
      </c>
      <c r="AU10" s="12">
        <f ca="1">IF(M9="i",1,0)</f>
        <v>0</v>
      </c>
      <c r="AV10" s="6">
        <f ca="1">IF(M9="j",1,0)</f>
        <v>0</v>
      </c>
      <c r="AY10" s="30">
        <f ca="1">Table6[[#This Row],[car value]]/Table6[[#This Row],[cars]]</f>
        <v>13772.485334471838</v>
      </c>
      <c r="BA10" s="5"/>
      <c r="BB10" s="12"/>
      <c r="BC10" s="12"/>
      <c r="BD10" s="12">
        <f t="shared" ca="1" si="17"/>
        <v>0</v>
      </c>
      <c r="BE10" s="12"/>
      <c r="BF10" s="6"/>
      <c r="BG10" s="5"/>
      <c r="BH10" s="12"/>
      <c r="BI10" s="12"/>
      <c r="BJ10" s="12">
        <f t="shared" ca="1" si="18"/>
        <v>0.2843798369094066</v>
      </c>
      <c r="BK10" s="12">
        <f t="shared" ca="1" si="19"/>
        <v>0</v>
      </c>
      <c r="BL10" s="12"/>
      <c r="BM10" s="6"/>
    </row>
    <row r="11" spans="2:65" x14ac:dyDescent="0.35">
      <c r="B11">
        <f t="shared" ca="1" si="3"/>
        <v>10</v>
      </c>
      <c r="C11" t="str">
        <f t="shared" ca="1" si="4"/>
        <v>Women</v>
      </c>
      <c r="D11">
        <f t="shared" ca="1" si="5"/>
        <v>40</v>
      </c>
      <c r="E11">
        <f t="shared" ca="1" si="6"/>
        <v>2</v>
      </c>
      <c r="F11" t="str">
        <f ca="1">VLOOKUP(E11,$S$116:$T$121,2)</f>
        <v>education</v>
      </c>
      <c r="G11">
        <f t="shared" ca="1" si="7"/>
        <v>4</v>
      </c>
      <c r="H11" t="str">
        <f ca="1">VLOOKUP(G11,$P$116:$Q$120,2)</f>
        <v>commerce</v>
      </c>
      <c r="J11">
        <f t="shared" ca="1" si="8"/>
        <v>2</v>
      </c>
      <c r="K11">
        <f t="shared" ca="1" si="0"/>
        <v>3</v>
      </c>
      <c r="L11">
        <f t="shared" ca="1" si="9"/>
        <v>4</v>
      </c>
      <c r="M11" t="str">
        <f ca="1">VLOOKUP(Table6[[#This Row],[Column4]],$N$114:$O$123,2)</f>
        <v>d</v>
      </c>
      <c r="N11">
        <f t="shared" ca="1" si="1"/>
        <v>43725</v>
      </c>
      <c r="O11">
        <f t="shared" ca="1" si="2"/>
        <v>380277</v>
      </c>
      <c r="P11" s="11">
        <f ca="1">RAND()*Table6[[#This Row],[house value]]</f>
        <v>158707.92813188187</v>
      </c>
      <c r="Q11" s="11">
        <f ca="1">Table6[[#This Row],[cars]]*RAND()*Table6[[#This Row],[income]]</f>
        <v>70741.171466312837</v>
      </c>
      <c r="R11" s="11">
        <f ca="1">RAND()*Table6[[#This Row],[car value]]</f>
        <v>64413.694851153487</v>
      </c>
      <c r="S11" s="11">
        <f ca="1">RAND()*Table6[[#This Row],[income]]*2</f>
        <v>73064.29462289263</v>
      </c>
      <c r="T11" s="11">
        <f ca="1">RAND()*Table6[[#This Row],[income]]*1.5</f>
        <v>20035.40033608978</v>
      </c>
      <c r="U11" s="11">
        <f ca="1">Table6[[#This Row],[house value]]+Table6[[#This Row],[car value]]+Table6[[#This Row],[investments]]</f>
        <v>471053.57180240261</v>
      </c>
      <c r="V11" s="11">
        <f ca="1">Table6[[#This Row],[Mortgage left]]+Table6[[#This Row],[left amount to pay (car)]]+Table6[[#This Row],[debts]]</f>
        <v>296185.91760592797</v>
      </c>
      <c r="W11" s="11">
        <f ca="1">Table6[[#This Row],[value(person)]]-Table6[[#This Row],[value(debts)]]</f>
        <v>174867.65419647464</v>
      </c>
      <c r="AA11" s="5">
        <f t="shared" ca="1" si="10"/>
        <v>1</v>
      </c>
      <c r="AB11" s="12">
        <f t="shared" ca="1" si="11"/>
        <v>0</v>
      </c>
      <c r="AC11" s="12"/>
      <c r="AD11" s="6"/>
      <c r="AF11" s="5">
        <f t="shared" ca="1" si="12"/>
        <v>0</v>
      </c>
      <c r="AG11" s="12">
        <f t="shared" ca="1" si="13"/>
        <v>1</v>
      </c>
      <c r="AH11" s="12">
        <f t="shared" ca="1" si="14"/>
        <v>0</v>
      </c>
      <c r="AI11" s="12">
        <f t="shared" ca="1" si="15"/>
        <v>0</v>
      </c>
      <c r="AJ11" s="12">
        <f t="shared" ca="1" si="16"/>
        <v>0</v>
      </c>
      <c r="AK11" s="6">
        <f ca="1">IF(F10="custom",1,0)</f>
        <v>0</v>
      </c>
      <c r="AL11" s="12"/>
      <c r="AM11" s="5">
        <f ca="1">IF(M10="a",1,0)</f>
        <v>0</v>
      </c>
      <c r="AN11" s="12">
        <f ca="1">IF(M10="b",1,0)</f>
        <v>0</v>
      </c>
      <c r="AO11" s="12">
        <f ca="1">IF(M10="c",1,0)</f>
        <v>0</v>
      </c>
      <c r="AP11" s="12">
        <f ca="1">IF(M10="d",1,0)</f>
        <v>0</v>
      </c>
      <c r="AQ11" s="12">
        <f ca="1">IF(M10="e",1,0)</f>
        <v>0</v>
      </c>
      <c r="AR11" s="12">
        <f ca="1">IF(M10="f",1,0)</f>
        <v>0</v>
      </c>
      <c r="AS11" s="12">
        <f ca="1">IF(M10="g",1,0)</f>
        <v>0</v>
      </c>
      <c r="AT11" s="12">
        <f ca="1">IF(M10="h",1,0)</f>
        <v>0</v>
      </c>
      <c r="AU11" s="12">
        <f ca="1">IF(M10="i",1,0)</f>
        <v>0</v>
      </c>
      <c r="AV11" s="6">
        <f ca="1">IF(M10="j",1,0)</f>
        <v>1</v>
      </c>
      <c r="AY11" s="30">
        <f ca="1">Table6[[#This Row],[car value]]/Table6[[#This Row],[cars]]</f>
        <v>23580.390488770947</v>
      </c>
      <c r="BA11" s="5"/>
      <c r="BB11" s="12"/>
      <c r="BC11" s="12"/>
      <c r="BD11" s="12">
        <f t="shared" ca="1" si="17"/>
        <v>1</v>
      </c>
      <c r="BE11" s="12"/>
      <c r="BF11" s="6"/>
      <c r="BG11" s="5"/>
      <c r="BH11" s="12"/>
      <c r="BI11" s="12"/>
      <c r="BJ11" s="12">
        <f t="shared" ca="1" si="18"/>
        <v>0.75819124050899744</v>
      </c>
      <c r="BK11" s="12">
        <f t="shared" ca="1" si="19"/>
        <v>1</v>
      </c>
      <c r="BL11" s="12"/>
      <c r="BM11" s="6"/>
    </row>
    <row r="12" spans="2:65" x14ac:dyDescent="0.35">
      <c r="B12">
        <f t="shared" ca="1" si="3"/>
        <v>7</v>
      </c>
      <c r="C12" t="str">
        <f t="shared" ca="1" si="4"/>
        <v>Men</v>
      </c>
      <c r="D12">
        <f t="shared" ref="D12:D43" ca="1" si="20">RANDBETWEEN(25,50)</f>
        <v>25</v>
      </c>
      <c r="E12">
        <f t="shared" ref="E12:E43" ca="1" si="21">RANDBETWEEN(1,6)</f>
        <v>5</v>
      </c>
      <c r="F12" t="str">
        <f ca="1">VLOOKUP(E12,$S$116:$T$121,2)</f>
        <v>e-commerce</v>
      </c>
      <c r="G12">
        <f t="shared" ref="G12:G43" ca="1" si="22">RANDBETWEEN(1,5)</f>
        <v>5</v>
      </c>
      <c r="H12" t="str">
        <f ca="1">VLOOKUP(G12,$P$116:$Q$120,2)</f>
        <v>arts</v>
      </c>
      <c r="J12">
        <f t="shared" ref="J12:J43" ca="1" si="23">RANDBETWEEN(0,3)</f>
        <v>2</v>
      </c>
      <c r="K12">
        <f t="shared" ca="1" si="0"/>
        <v>1</v>
      </c>
      <c r="L12">
        <f t="shared" ref="L12:L43" ca="1" si="24">RANDBETWEEN(1,10)</f>
        <v>10</v>
      </c>
      <c r="M12" t="str">
        <f ca="1">VLOOKUP(Table6[[#This Row],[Column4]],$N$114:$O$123,2)</f>
        <v>j</v>
      </c>
      <c r="N12">
        <f t="shared" ca="1" si="1"/>
        <v>79333</v>
      </c>
      <c r="O12">
        <f t="shared" ca="1" si="2"/>
        <v>499071</v>
      </c>
      <c r="P12" s="11">
        <f ca="1">RAND()*Table6[[#This Row],[house value]]</f>
        <v>306140.3896745196</v>
      </c>
      <c r="Q12" s="11">
        <f ca="1">Table6[[#This Row],[cars]]*RAND()*Table6[[#This Row],[income]]</f>
        <v>51587.562652821776</v>
      </c>
      <c r="R12" s="11">
        <f ca="1">RAND()*Table6[[#This Row],[car value]]</f>
        <v>9944.8880449200933</v>
      </c>
      <c r="S12" s="11">
        <f ca="1">RAND()*Table6[[#This Row],[income]]*2</f>
        <v>137646.20932302444</v>
      </c>
      <c r="T12" s="11">
        <f ca="1">RAND()*Table6[[#This Row],[income]]*1.5</f>
        <v>27097.143927154662</v>
      </c>
      <c r="U12" s="11">
        <f ca="1">Table6[[#This Row],[house value]]+Table6[[#This Row],[car value]]+Table6[[#This Row],[investments]]</f>
        <v>577755.70657997648</v>
      </c>
      <c r="V12" s="11">
        <f ca="1">Table6[[#This Row],[Mortgage left]]+Table6[[#This Row],[left amount to pay (car)]]+Table6[[#This Row],[debts]]</f>
        <v>453731.48704246414</v>
      </c>
      <c r="W12" s="11">
        <f ca="1">Table6[[#This Row],[value(person)]]-Table6[[#This Row],[value(debts)]]</f>
        <v>124024.21953751234</v>
      </c>
      <c r="AA12" s="5">
        <f t="shared" ca="1" si="10"/>
        <v>0</v>
      </c>
      <c r="AB12" s="12">
        <f t="shared" ca="1" si="11"/>
        <v>1</v>
      </c>
      <c r="AC12" s="12"/>
      <c r="AD12" s="13"/>
      <c r="AF12" s="5">
        <f t="shared" ca="1" si="12"/>
        <v>0</v>
      </c>
      <c r="AG12" s="12">
        <f t="shared" ca="1" si="13"/>
        <v>1</v>
      </c>
      <c r="AH12" s="12">
        <f t="shared" ca="1" si="14"/>
        <v>0</v>
      </c>
      <c r="AI12" s="12">
        <f t="shared" ca="1" si="15"/>
        <v>0</v>
      </c>
      <c r="AJ12" s="12">
        <f t="shared" ca="1" si="16"/>
        <v>0</v>
      </c>
      <c r="AK12" s="6">
        <f ca="1">IF(F11="custom",1,0)</f>
        <v>0</v>
      </c>
      <c r="AL12" s="12"/>
      <c r="AM12" s="5">
        <f ca="1">IF(M11="a",1,0)</f>
        <v>0</v>
      </c>
      <c r="AN12" s="12">
        <f ca="1">IF(M11="b",1,0)</f>
        <v>0</v>
      </c>
      <c r="AO12" s="12">
        <f ca="1">IF(M11="c",1,0)</f>
        <v>0</v>
      </c>
      <c r="AP12" s="12">
        <f ca="1">IF(M11="d",1,0)</f>
        <v>1</v>
      </c>
      <c r="AQ12" s="12">
        <f ca="1">IF(M11="e",1,0)</f>
        <v>0</v>
      </c>
      <c r="AR12" s="12">
        <f ca="1">IF(M11="f",1,0)</f>
        <v>0</v>
      </c>
      <c r="AS12" s="12">
        <f ca="1">IF(M11="g",1,0)</f>
        <v>0</v>
      </c>
      <c r="AT12" s="12">
        <f ca="1">IF(M11="h",1,0)</f>
        <v>0</v>
      </c>
      <c r="AU12" s="12">
        <f ca="1">IF(M11="i",1,0)</f>
        <v>0</v>
      </c>
      <c r="AV12" s="6">
        <f ca="1">IF(M11="j",1,0)</f>
        <v>0</v>
      </c>
      <c r="AY12" s="30">
        <f ca="1">Table6[[#This Row],[car value]]/Table6[[#This Row],[cars]]</f>
        <v>51587.562652821776</v>
      </c>
      <c r="BA12" s="5"/>
      <c r="BB12" s="12"/>
      <c r="BC12" s="12"/>
      <c r="BD12" s="12">
        <f t="shared" ca="1" si="17"/>
        <v>0</v>
      </c>
      <c r="BE12" s="12"/>
      <c r="BF12" s="6"/>
      <c r="BG12" s="5"/>
      <c r="BH12" s="12"/>
      <c r="BI12" s="12"/>
      <c r="BJ12" s="12">
        <f t="shared" ca="1" si="18"/>
        <v>0.41734821756740975</v>
      </c>
      <c r="BK12" s="12">
        <f t="shared" ca="1" si="19"/>
        <v>0</v>
      </c>
      <c r="BL12" s="12"/>
      <c r="BM12" s="6"/>
    </row>
    <row r="13" spans="2:65" x14ac:dyDescent="0.35">
      <c r="B13">
        <f t="shared" ca="1" si="3"/>
        <v>6</v>
      </c>
      <c r="C13" t="str">
        <f t="shared" ca="1" si="4"/>
        <v>Women</v>
      </c>
      <c r="D13">
        <f t="shared" ca="1" si="20"/>
        <v>28</v>
      </c>
      <c r="E13">
        <f t="shared" ca="1" si="21"/>
        <v>6</v>
      </c>
      <c r="F13" t="str">
        <f ca="1">VLOOKUP(E13,$S$116:$T$121,2)</f>
        <v>custom</v>
      </c>
      <c r="G13">
        <f t="shared" ca="1" si="22"/>
        <v>2</v>
      </c>
      <c r="H13" t="str">
        <f ca="1">VLOOKUP(G13,$P$116:$Q$120,2)</f>
        <v>b-tech</v>
      </c>
      <c r="J13">
        <f t="shared" ca="1" si="23"/>
        <v>0</v>
      </c>
      <c r="K13">
        <f t="shared" ca="1" si="0"/>
        <v>1</v>
      </c>
      <c r="L13">
        <f t="shared" ca="1" si="24"/>
        <v>1</v>
      </c>
      <c r="M13" t="str">
        <f ca="1">VLOOKUP(Table6[[#This Row],[Column4]],$N$114:$O$123,2)</f>
        <v>a</v>
      </c>
      <c r="N13">
        <f t="shared" ca="1" si="1"/>
        <v>11989</v>
      </c>
      <c r="O13">
        <f t="shared" ca="1" si="2"/>
        <v>497866</v>
      </c>
      <c r="P13" s="11">
        <f ca="1">RAND()*Table6[[#This Row],[house value]]</f>
        <v>286302.927361804</v>
      </c>
      <c r="Q13" s="11">
        <f ca="1">Table6[[#This Row],[cars]]*RAND()*Table6[[#This Row],[income]]</f>
        <v>5988.4340054221257</v>
      </c>
      <c r="R13" s="11">
        <f ca="1">RAND()*Table6[[#This Row],[car value]]</f>
        <v>5120.3267102643385</v>
      </c>
      <c r="S13" s="11">
        <f ca="1">RAND()*Table6[[#This Row],[income]]*2</f>
        <v>19717.191908369259</v>
      </c>
      <c r="T13" s="11">
        <f ca="1">RAND()*Table6[[#This Row],[income]]*1.5</f>
        <v>3100.0607444789002</v>
      </c>
      <c r="U13" s="11">
        <f ca="1">Table6[[#This Row],[house value]]+Table6[[#This Row],[car value]]+Table6[[#This Row],[investments]]</f>
        <v>506954.494749901</v>
      </c>
      <c r="V13" s="11">
        <f ca="1">Table6[[#This Row],[Mortgage left]]+Table6[[#This Row],[left amount to pay (car)]]+Table6[[#This Row],[debts]]</f>
        <v>311140.44598043757</v>
      </c>
      <c r="W13" s="11">
        <f ca="1">Table6[[#This Row],[value(person)]]-Table6[[#This Row],[value(debts)]]</f>
        <v>195814.04876946344</v>
      </c>
      <c r="AA13" s="5">
        <f t="shared" ca="1" si="10"/>
        <v>1</v>
      </c>
      <c r="AB13" s="12">
        <f t="shared" ca="1" si="11"/>
        <v>0</v>
      </c>
      <c r="AC13" s="12"/>
      <c r="AD13" s="6"/>
      <c r="AF13" s="5">
        <f t="shared" ca="1" si="12"/>
        <v>0</v>
      </c>
      <c r="AG13" s="12">
        <f t="shared" ca="1" si="13"/>
        <v>0</v>
      </c>
      <c r="AH13" s="12">
        <f t="shared" ca="1" si="14"/>
        <v>0</v>
      </c>
      <c r="AI13" s="12">
        <f t="shared" ca="1" si="15"/>
        <v>0</v>
      </c>
      <c r="AJ13" s="12">
        <f t="shared" ca="1" si="16"/>
        <v>1</v>
      </c>
      <c r="AK13" s="6">
        <f ca="1">IF(F12="custom",1,0)</f>
        <v>0</v>
      </c>
      <c r="AL13" s="12"/>
      <c r="AM13" s="5">
        <f ca="1">IF(M12="a",1,0)</f>
        <v>0</v>
      </c>
      <c r="AN13" s="12">
        <f ca="1">IF(M12="b",1,0)</f>
        <v>0</v>
      </c>
      <c r="AO13" s="12">
        <f ca="1">IF(M12="c",1,0)</f>
        <v>0</v>
      </c>
      <c r="AP13" s="12">
        <f ca="1">IF(M12="d",1,0)</f>
        <v>0</v>
      </c>
      <c r="AQ13" s="12">
        <f ca="1">IF(M12="e",1,0)</f>
        <v>0</v>
      </c>
      <c r="AR13" s="12">
        <f ca="1">IF(M12="f",1,0)</f>
        <v>0</v>
      </c>
      <c r="AS13" s="12">
        <f ca="1">IF(M12="g",1,0)</f>
        <v>0</v>
      </c>
      <c r="AT13" s="12">
        <f ca="1">IF(M12="h",1,0)</f>
        <v>0</v>
      </c>
      <c r="AU13" s="12">
        <f ca="1">IF(M12="i",1,0)</f>
        <v>0</v>
      </c>
      <c r="AV13" s="6">
        <f ca="1">IF(M12="j",1,0)</f>
        <v>1</v>
      </c>
      <c r="AY13" s="30">
        <f ca="1">Table6[[#This Row],[car value]]/Table6[[#This Row],[cars]]</f>
        <v>5988.4340054221257</v>
      </c>
      <c r="BA13" s="5"/>
      <c r="BB13" s="12"/>
      <c r="BC13" s="12"/>
      <c r="BD13" s="12">
        <f t="shared" ca="1" si="17"/>
        <v>1</v>
      </c>
      <c r="BE13" s="12"/>
      <c r="BF13" s="6"/>
      <c r="BG13" s="5"/>
      <c r="BH13" s="12"/>
      <c r="BI13" s="12"/>
      <c r="BJ13" s="12">
        <f t="shared" ca="1" si="18"/>
        <v>0.61342051466528724</v>
      </c>
      <c r="BK13" s="12">
        <f t="shared" ca="1" si="19"/>
        <v>1</v>
      </c>
      <c r="BL13" s="12"/>
      <c r="BM13" s="6"/>
    </row>
    <row r="14" spans="2:65" x14ac:dyDescent="0.35">
      <c r="B14">
        <f t="shared" ca="1" si="3"/>
        <v>9</v>
      </c>
      <c r="C14" t="str">
        <f t="shared" ca="1" si="4"/>
        <v>Men</v>
      </c>
      <c r="D14">
        <f t="shared" ca="1" si="20"/>
        <v>26</v>
      </c>
      <c r="E14">
        <f t="shared" ca="1" si="21"/>
        <v>6</v>
      </c>
      <c r="F14" t="str">
        <f ca="1">VLOOKUP(E14,$S$116:$T$121,2)</f>
        <v>custom</v>
      </c>
      <c r="G14">
        <f t="shared" ca="1" si="22"/>
        <v>2</v>
      </c>
      <c r="H14" t="str">
        <f ca="1">VLOOKUP(G14,$P$116:$Q$120,2)</f>
        <v>b-tech</v>
      </c>
      <c r="J14">
        <f t="shared" ca="1" si="23"/>
        <v>1</v>
      </c>
      <c r="K14">
        <f t="shared" ca="1" si="0"/>
        <v>3</v>
      </c>
      <c r="L14">
        <f t="shared" ca="1" si="24"/>
        <v>6</v>
      </c>
      <c r="M14" t="str">
        <f ca="1">VLOOKUP(Table6[[#This Row],[Column4]],$N$114:$O$123,2)</f>
        <v>f</v>
      </c>
      <c r="N14">
        <f t="shared" ca="1" si="1"/>
        <v>59224</v>
      </c>
      <c r="O14">
        <f t="shared" ca="1" si="2"/>
        <v>213838</v>
      </c>
      <c r="P14" s="11">
        <f ca="1">RAND()*Table6[[#This Row],[house value]]</f>
        <v>167959.93991008337</v>
      </c>
      <c r="Q14" s="11">
        <f ca="1">Table6[[#This Row],[cars]]*RAND()*Table6[[#This Row],[income]]</f>
        <v>151330.96763996786</v>
      </c>
      <c r="R14" s="11">
        <f ca="1">RAND()*Table6[[#This Row],[car value]]</f>
        <v>130824.20994039172</v>
      </c>
      <c r="S14" s="11">
        <f ca="1">RAND()*Table6[[#This Row],[income]]*2</f>
        <v>111973.29246090857</v>
      </c>
      <c r="T14" s="11">
        <f ca="1">RAND()*Table6[[#This Row],[income]]*1.5</f>
        <v>75458.075857640666</v>
      </c>
      <c r="U14" s="11">
        <f ca="1">Table6[[#This Row],[house value]]+Table6[[#This Row],[car value]]+Table6[[#This Row],[investments]]</f>
        <v>440627.04349760851</v>
      </c>
      <c r="V14" s="11">
        <f ca="1">Table6[[#This Row],[Mortgage left]]+Table6[[#This Row],[left amount to pay (car)]]+Table6[[#This Row],[debts]]</f>
        <v>410757.44231138367</v>
      </c>
      <c r="W14" s="11">
        <f ca="1">Table6[[#This Row],[value(person)]]-Table6[[#This Row],[value(debts)]]</f>
        <v>29869.601186224842</v>
      </c>
      <c r="AA14" s="5">
        <f t="shared" ca="1" si="10"/>
        <v>0</v>
      </c>
      <c r="AB14" s="12">
        <f t="shared" ca="1" si="11"/>
        <v>1</v>
      </c>
      <c r="AC14" s="12"/>
      <c r="AD14" s="6"/>
      <c r="AF14" s="5">
        <f t="shared" ca="1" si="12"/>
        <v>0</v>
      </c>
      <c r="AG14" s="12">
        <f t="shared" ca="1" si="13"/>
        <v>0</v>
      </c>
      <c r="AH14" s="12">
        <f t="shared" ca="1" si="14"/>
        <v>0</v>
      </c>
      <c r="AI14" s="12">
        <f t="shared" ca="1" si="15"/>
        <v>0</v>
      </c>
      <c r="AJ14" s="12">
        <f t="shared" ca="1" si="16"/>
        <v>0</v>
      </c>
      <c r="AK14" s="6">
        <f ca="1">IF(F13="custom",1,0)</f>
        <v>1</v>
      </c>
      <c r="AL14" s="12"/>
      <c r="AM14" s="5">
        <f ca="1">IF(M13="a",1,0)</f>
        <v>1</v>
      </c>
      <c r="AN14" s="12">
        <f ca="1">IF(M13="b",1,0)</f>
        <v>0</v>
      </c>
      <c r="AO14" s="12">
        <f ca="1">IF(M13="c",1,0)</f>
        <v>0</v>
      </c>
      <c r="AP14" s="12">
        <f ca="1">IF(M13="d",1,0)</f>
        <v>0</v>
      </c>
      <c r="AQ14" s="12">
        <f ca="1">IF(M13="e",1,0)</f>
        <v>0</v>
      </c>
      <c r="AR14" s="12">
        <f ca="1">IF(M13="f",1,0)</f>
        <v>0</v>
      </c>
      <c r="AS14" s="12">
        <f ca="1">IF(M13="g",1,0)</f>
        <v>0</v>
      </c>
      <c r="AT14" s="12">
        <f ca="1">IF(M13="h",1,0)</f>
        <v>0</v>
      </c>
      <c r="AU14" s="12">
        <f ca="1">IF(M13="i",1,0)</f>
        <v>0</v>
      </c>
      <c r="AV14" s="6">
        <f ca="1">IF(M13="j",1,0)</f>
        <v>0</v>
      </c>
      <c r="AY14" s="30">
        <f ca="1">Table6[[#This Row],[car value]]/Table6[[#This Row],[cars]]</f>
        <v>50443.655879989288</v>
      </c>
      <c r="BA14" s="5"/>
      <c r="BB14" s="12"/>
      <c r="BC14" s="12"/>
      <c r="BD14" s="12">
        <f t="shared" ca="1" si="17"/>
        <v>1</v>
      </c>
      <c r="BE14" s="12"/>
      <c r="BF14" s="6"/>
      <c r="BG14" s="5"/>
      <c r="BH14" s="12"/>
      <c r="BI14" s="12"/>
      <c r="BJ14" s="12">
        <f t="shared" ca="1" si="18"/>
        <v>0.57506021170717425</v>
      </c>
      <c r="BK14" s="12">
        <f t="shared" ca="1" si="19"/>
        <v>1</v>
      </c>
      <c r="BL14" s="12"/>
      <c r="BM14" s="6"/>
    </row>
    <row r="15" spans="2:65" x14ac:dyDescent="0.35">
      <c r="B15">
        <f t="shared" ca="1" si="3"/>
        <v>10</v>
      </c>
      <c r="C15" t="str">
        <f t="shared" ca="1" si="4"/>
        <v>Women</v>
      </c>
      <c r="D15">
        <f t="shared" ca="1" si="20"/>
        <v>26</v>
      </c>
      <c r="E15">
        <f t="shared" ca="1" si="21"/>
        <v>2</v>
      </c>
      <c r="F15" t="str">
        <f ca="1">VLOOKUP(E15,$S$116:$T$121,2)</f>
        <v>education</v>
      </c>
      <c r="G15">
        <f t="shared" ca="1" si="22"/>
        <v>3</v>
      </c>
      <c r="H15" t="str">
        <f ca="1">VLOOKUP(G15,$P$116:$Q$120,2)</f>
        <v>diploma</v>
      </c>
      <c r="J15">
        <f t="shared" ca="1" si="23"/>
        <v>3</v>
      </c>
      <c r="K15">
        <f t="shared" ca="1" si="0"/>
        <v>2</v>
      </c>
      <c r="L15">
        <f t="shared" ca="1" si="24"/>
        <v>9</v>
      </c>
      <c r="M15" t="str">
        <f ca="1">VLOOKUP(Table6[[#This Row],[Column4]],$N$114:$O$123,2)</f>
        <v>i</v>
      </c>
      <c r="N15">
        <f t="shared" ca="1" si="1"/>
        <v>96082</v>
      </c>
      <c r="O15">
        <f t="shared" ca="1" si="2"/>
        <v>489985</v>
      </c>
      <c r="P15" s="11">
        <f ca="1">RAND()*Table6[[#This Row],[house value]]</f>
        <v>448919.93924122729</v>
      </c>
      <c r="Q15" s="11">
        <f ca="1">Table6[[#This Row],[cars]]*RAND()*Table6[[#This Row],[income]]</f>
        <v>6291.6759034521938</v>
      </c>
      <c r="R15" s="11">
        <f ca="1">RAND()*Table6[[#This Row],[car value]]</f>
        <v>4994.8147109239835</v>
      </c>
      <c r="S15" s="11">
        <f ca="1">RAND()*Table6[[#This Row],[income]]*2</f>
        <v>28855.710500254605</v>
      </c>
      <c r="T15" s="11">
        <f ca="1">RAND()*Table6[[#This Row],[income]]*1.5</f>
        <v>22986.551805840139</v>
      </c>
      <c r="U15" s="11">
        <f ca="1">Table6[[#This Row],[house value]]+Table6[[#This Row],[car value]]+Table6[[#This Row],[investments]]</f>
        <v>519263.22770929238</v>
      </c>
      <c r="V15" s="11">
        <f ca="1">Table6[[#This Row],[Mortgage left]]+Table6[[#This Row],[left amount to pay (car)]]+Table6[[#This Row],[debts]]</f>
        <v>482770.46445240587</v>
      </c>
      <c r="W15" s="11">
        <f ca="1">Table6[[#This Row],[value(person)]]-Table6[[#This Row],[value(debts)]]</f>
        <v>36492.763256886508</v>
      </c>
      <c r="AA15" s="5">
        <f t="shared" ca="1" si="10"/>
        <v>1</v>
      </c>
      <c r="AB15" s="12">
        <f t="shared" ca="1" si="11"/>
        <v>0</v>
      </c>
      <c r="AC15" s="12"/>
      <c r="AD15" s="6"/>
      <c r="AF15" s="5">
        <f t="shared" ca="1" si="12"/>
        <v>0</v>
      </c>
      <c r="AG15" s="12">
        <f t="shared" ca="1" si="13"/>
        <v>0</v>
      </c>
      <c r="AH15" s="12">
        <f t="shared" ca="1" si="14"/>
        <v>0</v>
      </c>
      <c r="AI15" s="12">
        <f t="shared" ca="1" si="15"/>
        <v>0</v>
      </c>
      <c r="AJ15" s="12">
        <f t="shared" ca="1" si="16"/>
        <v>0</v>
      </c>
      <c r="AK15" s="6">
        <f ca="1">IF(F14="custom",1,0)</f>
        <v>1</v>
      </c>
      <c r="AL15" s="12"/>
      <c r="AM15" s="5">
        <f ca="1">IF(M14="a",1,0)</f>
        <v>0</v>
      </c>
      <c r="AN15" s="12">
        <f ca="1">IF(M14="b",1,0)</f>
        <v>0</v>
      </c>
      <c r="AO15" s="12">
        <f ca="1">IF(M14="c",1,0)</f>
        <v>0</v>
      </c>
      <c r="AP15" s="12">
        <f ca="1">IF(M14="d",1,0)</f>
        <v>0</v>
      </c>
      <c r="AQ15" s="12">
        <f ca="1">IF(M14="e",1,0)</f>
        <v>0</v>
      </c>
      <c r="AR15" s="12">
        <f ca="1">IF(M14="f",1,0)</f>
        <v>1</v>
      </c>
      <c r="AS15" s="12">
        <f ca="1">IF(M14="g",1,0)</f>
        <v>0</v>
      </c>
      <c r="AT15" s="12">
        <f ca="1">IF(M14="h",1,0)</f>
        <v>0</v>
      </c>
      <c r="AU15" s="12">
        <f ca="1">IF(M14="i",1,0)</f>
        <v>0</v>
      </c>
      <c r="AV15" s="6">
        <f ca="1">IF(M14="j",1,0)</f>
        <v>0</v>
      </c>
      <c r="AY15" s="30">
        <f ca="1">Table6[[#This Row],[car value]]/Table6[[#This Row],[cars]]</f>
        <v>3145.8379517260969</v>
      </c>
      <c r="BA15" s="5"/>
      <c r="BB15" s="12"/>
      <c r="BC15" s="12"/>
      <c r="BD15" s="12">
        <f t="shared" ca="1" si="17"/>
        <v>1</v>
      </c>
      <c r="BE15" s="12"/>
      <c r="BF15" s="6"/>
      <c r="BG15" s="5"/>
      <c r="BH15" s="12"/>
      <c r="BI15" s="12"/>
      <c r="BJ15" s="12">
        <f t="shared" ca="1" si="18"/>
        <v>0.78545412840600537</v>
      </c>
      <c r="BK15" s="12">
        <f t="shared" ca="1" si="19"/>
        <v>1</v>
      </c>
      <c r="BL15" s="12"/>
      <c r="BM15" s="6"/>
    </row>
    <row r="16" spans="2:65" x14ac:dyDescent="0.35">
      <c r="B16">
        <f t="shared" ca="1" si="3"/>
        <v>3</v>
      </c>
      <c r="C16" t="str">
        <f t="shared" ca="1" si="4"/>
        <v>Men</v>
      </c>
      <c r="D16">
        <f t="shared" ca="1" si="20"/>
        <v>44</v>
      </c>
      <c r="E16">
        <f t="shared" ca="1" si="21"/>
        <v>1</v>
      </c>
      <c r="F16" t="str">
        <f ca="1">VLOOKUP(E16,$S$116:$T$121,2)</f>
        <v>health</v>
      </c>
      <c r="G16">
        <f t="shared" ca="1" si="22"/>
        <v>5</v>
      </c>
      <c r="H16" t="str">
        <f ca="1">VLOOKUP(G16,$P$116:$Q$120,2)</f>
        <v>arts</v>
      </c>
      <c r="J16">
        <f t="shared" ca="1" si="23"/>
        <v>2</v>
      </c>
      <c r="K16">
        <f t="shared" ca="1" si="0"/>
        <v>3</v>
      </c>
      <c r="L16">
        <f t="shared" ca="1" si="24"/>
        <v>5</v>
      </c>
      <c r="M16" t="str">
        <f ca="1">VLOOKUP(Table6[[#This Row],[Column4]],$N$114:$O$123,2)</f>
        <v>e</v>
      </c>
      <c r="N16">
        <f t="shared" ca="1" si="1"/>
        <v>58647</v>
      </c>
      <c r="O16">
        <f t="shared" ca="1" si="2"/>
        <v>360826</v>
      </c>
      <c r="P16" s="11">
        <f ca="1">RAND()*Table6[[#This Row],[house value]]</f>
        <v>230079.27077361502</v>
      </c>
      <c r="Q16" s="11">
        <f ca="1">Table6[[#This Row],[cars]]*RAND()*Table6[[#This Row],[income]]</f>
        <v>70917.070114537913</v>
      </c>
      <c r="R16" s="11">
        <f ca="1">RAND()*Table6[[#This Row],[car value]]</f>
        <v>55732.094638998053</v>
      </c>
      <c r="S16" s="11">
        <f ca="1">RAND()*Table6[[#This Row],[income]]*2</f>
        <v>111756.53391452217</v>
      </c>
      <c r="T16" s="11">
        <f ca="1">RAND()*Table6[[#This Row],[income]]*1.5</f>
        <v>43085.009953043045</v>
      </c>
      <c r="U16" s="11">
        <f ca="1">Table6[[#This Row],[house value]]+Table6[[#This Row],[car value]]+Table6[[#This Row],[investments]]</f>
        <v>474828.08006758092</v>
      </c>
      <c r="V16" s="11">
        <f ca="1">Table6[[#This Row],[Mortgage left]]+Table6[[#This Row],[left amount to pay (car)]]+Table6[[#This Row],[debts]]</f>
        <v>397567.89932713524</v>
      </c>
      <c r="W16" s="11">
        <f ca="1">Table6[[#This Row],[value(person)]]-Table6[[#This Row],[value(debts)]]</f>
        <v>77260.180740445678</v>
      </c>
      <c r="AA16" s="5">
        <f t="shared" ca="1" si="10"/>
        <v>0</v>
      </c>
      <c r="AB16" s="12">
        <f t="shared" ca="1" si="11"/>
        <v>1</v>
      </c>
      <c r="AC16" s="12"/>
      <c r="AD16" s="6"/>
      <c r="AF16" s="5">
        <f t="shared" ca="1" si="12"/>
        <v>0</v>
      </c>
      <c r="AG16" s="12">
        <f t="shared" ca="1" si="13"/>
        <v>1</v>
      </c>
      <c r="AH16" s="12">
        <f t="shared" ca="1" si="14"/>
        <v>0</v>
      </c>
      <c r="AI16" s="12">
        <f t="shared" ca="1" si="15"/>
        <v>0</v>
      </c>
      <c r="AJ16" s="12">
        <f t="shared" ca="1" si="16"/>
        <v>0</v>
      </c>
      <c r="AK16" s="6">
        <f ca="1">IF(F15="custom",1,0)</f>
        <v>0</v>
      </c>
      <c r="AL16" s="12"/>
      <c r="AM16" s="5">
        <f ca="1">IF(M15="a",1,0)</f>
        <v>0</v>
      </c>
      <c r="AN16" s="12">
        <f ca="1">IF(M15="b",1,0)</f>
        <v>0</v>
      </c>
      <c r="AO16" s="12">
        <f ca="1">IF(M15="c",1,0)</f>
        <v>0</v>
      </c>
      <c r="AP16" s="12">
        <f ca="1">IF(M15="d",1,0)</f>
        <v>0</v>
      </c>
      <c r="AQ16" s="12">
        <f ca="1">IF(M15="e",1,0)</f>
        <v>0</v>
      </c>
      <c r="AR16" s="12">
        <f ca="1">IF(M15="f",1,0)</f>
        <v>0</v>
      </c>
      <c r="AS16" s="12">
        <f ca="1">IF(M15="g",1,0)</f>
        <v>0</v>
      </c>
      <c r="AT16" s="12">
        <f ca="1">IF(M15="h",1,0)</f>
        <v>0</v>
      </c>
      <c r="AU16" s="12">
        <f ca="1">IF(M15="i",1,0)</f>
        <v>1</v>
      </c>
      <c r="AV16" s="6">
        <f ca="1">IF(M15="j",1,0)</f>
        <v>0</v>
      </c>
      <c r="AY16" s="30">
        <f ca="1">Table6[[#This Row],[car value]]/Table6[[#This Row],[cars]]</f>
        <v>23639.023371512638</v>
      </c>
      <c r="BA16" s="5"/>
      <c r="BB16" s="12"/>
      <c r="BC16" s="12"/>
      <c r="BD16" s="12">
        <f t="shared" ca="1" si="17"/>
        <v>1</v>
      </c>
      <c r="BE16" s="12"/>
      <c r="BF16" s="6"/>
      <c r="BG16" s="5"/>
      <c r="BH16" s="12"/>
      <c r="BI16" s="12"/>
      <c r="BJ16" s="12">
        <f t="shared" ca="1" si="18"/>
        <v>0.91619118797764687</v>
      </c>
      <c r="BK16" s="12">
        <f t="shared" ca="1" si="19"/>
        <v>1</v>
      </c>
      <c r="BL16" s="12"/>
      <c r="BM16" s="6"/>
    </row>
    <row r="17" spans="2:65" x14ac:dyDescent="0.35">
      <c r="B17">
        <f t="shared" ca="1" si="3"/>
        <v>3</v>
      </c>
      <c r="C17" t="str">
        <f t="shared" ca="1" si="4"/>
        <v>Men</v>
      </c>
      <c r="D17">
        <f t="shared" ca="1" si="20"/>
        <v>38</v>
      </c>
      <c r="E17">
        <f t="shared" ca="1" si="21"/>
        <v>6</v>
      </c>
      <c r="F17" t="str">
        <f ca="1">VLOOKUP(E17,$S$116:$T$121,2)</f>
        <v>custom</v>
      </c>
      <c r="G17">
        <f t="shared" ca="1" si="22"/>
        <v>4</v>
      </c>
      <c r="H17" t="str">
        <f ca="1">VLOOKUP(G17,$P$116:$Q$120,2)</f>
        <v>commerce</v>
      </c>
      <c r="J17">
        <f t="shared" ca="1" si="23"/>
        <v>0</v>
      </c>
      <c r="K17">
        <f t="shared" ca="1" si="0"/>
        <v>2</v>
      </c>
      <c r="L17">
        <f t="shared" ca="1" si="24"/>
        <v>1</v>
      </c>
      <c r="M17" t="str">
        <f ca="1">VLOOKUP(Table6[[#This Row],[Column4]],$N$114:$O$123,2)</f>
        <v>a</v>
      </c>
      <c r="N17">
        <f t="shared" ca="1" si="1"/>
        <v>65094</v>
      </c>
      <c r="O17">
        <f t="shared" ca="1" si="2"/>
        <v>310753</v>
      </c>
      <c r="P17" s="11">
        <f ca="1">RAND()*Table6[[#This Row],[house value]]</f>
        <v>268213.46793339826</v>
      </c>
      <c r="Q17" s="11">
        <f ca="1">Table6[[#This Row],[cars]]*RAND()*Table6[[#This Row],[income]]</f>
        <v>113205.48319885807</v>
      </c>
      <c r="R17" s="11">
        <f ca="1">RAND()*Table6[[#This Row],[car value]]</f>
        <v>49385.268112322316</v>
      </c>
      <c r="S17" s="11">
        <f ca="1">RAND()*Table6[[#This Row],[income]]*2</f>
        <v>19003.588633462092</v>
      </c>
      <c r="T17" s="11">
        <f ca="1">RAND()*Table6[[#This Row],[income]]*1.5</f>
        <v>60354.679470161267</v>
      </c>
      <c r="U17" s="11">
        <f ca="1">Table6[[#This Row],[house value]]+Table6[[#This Row],[car value]]+Table6[[#This Row],[investments]]</f>
        <v>484313.16266901937</v>
      </c>
      <c r="V17" s="11">
        <f ca="1">Table6[[#This Row],[Mortgage left]]+Table6[[#This Row],[left amount to pay (car)]]+Table6[[#This Row],[debts]]</f>
        <v>336602.32467918267</v>
      </c>
      <c r="W17" s="11">
        <f ca="1">Table6[[#This Row],[value(person)]]-Table6[[#This Row],[value(debts)]]</f>
        <v>147710.8379898367</v>
      </c>
      <c r="AA17" s="5">
        <f t="shared" ca="1" si="10"/>
        <v>1</v>
      </c>
      <c r="AB17" s="12">
        <f t="shared" ca="1" si="11"/>
        <v>0</v>
      </c>
      <c r="AC17" s="12"/>
      <c r="AD17" s="6"/>
      <c r="AF17" s="5">
        <f t="shared" ca="1" si="12"/>
        <v>1</v>
      </c>
      <c r="AG17" s="12">
        <f t="shared" ca="1" si="13"/>
        <v>0</v>
      </c>
      <c r="AH17" s="12">
        <f t="shared" ca="1" si="14"/>
        <v>0</v>
      </c>
      <c r="AI17" s="12">
        <f t="shared" ca="1" si="15"/>
        <v>0</v>
      </c>
      <c r="AJ17" s="12">
        <f t="shared" ca="1" si="16"/>
        <v>0</v>
      </c>
      <c r="AK17" s="6">
        <f ca="1">IF(F16="custom",1,0)</f>
        <v>0</v>
      </c>
      <c r="AL17" s="12"/>
      <c r="AM17" s="5">
        <f ca="1">IF(M16="a",1,0)</f>
        <v>0</v>
      </c>
      <c r="AN17" s="12">
        <f ca="1">IF(M16="b",1,0)</f>
        <v>0</v>
      </c>
      <c r="AO17" s="12">
        <f ca="1">IF(M16="c",1,0)</f>
        <v>0</v>
      </c>
      <c r="AP17" s="12">
        <f ca="1">IF(M16="d",1,0)</f>
        <v>0</v>
      </c>
      <c r="AQ17" s="12">
        <f ca="1">IF(M16="e",1,0)</f>
        <v>1</v>
      </c>
      <c r="AR17" s="12">
        <f ca="1">IF(M16="f",1,0)</f>
        <v>0</v>
      </c>
      <c r="AS17" s="12">
        <f ca="1">IF(M16="g",1,0)</f>
        <v>0</v>
      </c>
      <c r="AT17" s="12">
        <f ca="1">IF(M16="h",1,0)</f>
        <v>0</v>
      </c>
      <c r="AU17" s="12">
        <f ca="1">IF(M16="i",1,0)</f>
        <v>0</v>
      </c>
      <c r="AV17" s="6">
        <f ca="1">IF(M16="j",1,0)</f>
        <v>0</v>
      </c>
      <c r="AY17" s="30">
        <f ca="1">Table6[[#This Row],[car value]]/Table6[[#This Row],[cars]]</f>
        <v>56602.741599429035</v>
      </c>
      <c r="BA17" s="5"/>
      <c r="BB17" s="12"/>
      <c r="BC17" s="12"/>
      <c r="BD17" s="12">
        <f t="shared" ca="1" si="17"/>
        <v>1</v>
      </c>
      <c r="BE17" s="12"/>
      <c r="BF17" s="6"/>
      <c r="BG17" s="5"/>
      <c r="BH17" s="12"/>
      <c r="BI17" s="12"/>
      <c r="BJ17" s="12">
        <f t="shared" ca="1" si="18"/>
        <v>0.63764604206352926</v>
      </c>
      <c r="BK17" s="12">
        <f t="shared" ca="1" si="19"/>
        <v>1</v>
      </c>
      <c r="BL17" s="12"/>
      <c r="BM17" s="6"/>
    </row>
    <row r="18" spans="2:65" x14ac:dyDescent="0.35">
      <c r="B18">
        <f t="shared" ca="1" si="3"/>
        <v>5</v>
      </c>
      <c r="C18" t="str">
        <f t="shared" ca="1" si="4"/>
        <v>Men</v>
      </c>
      <c r="D18">
        <f t="shared" ca="1" si="20"/>
        <v>43</v>
      </c>
      <c r="E18">
        <f t="shared" ca="1" si="21"/>
        <v>4</v>
      </c>
      <c r="F18" t="str">
        <f ca="1">VLOOKUP(E18,$S$116:$T$121,2)</f>
        <v>it</v>
      </c>
      <c r="G18">
        <f t="shared" ca="1" si="22"/>
        <v>4</v>
      </c>
      <c r="H18" t="str">
        <f ca="1">VLOOKUP(G18,$P$116:$Q$120,2)</f>
        <v>commerce</v>
      </c>
      <c r="J18">
        <f t="shared" ca="1" si="23"/>
        <v>2</v>
      </c>
      <c r="K18">
        <f t="shared" ca="1" si="0"/>
        <v>1</v>
      </c>
      <c r="L18">
        <f t="shared" ca="1" si="24"/>
        <v>3</v>
      </c>
      <c r="M18" t="str">
        <f ca="1">VLOOKUP(Table6[[#This Row],[Column4]],$N$114:$O$123,2)</f>
        <v>c</v>
      </c>
      <c r="N18">
        <f t="shared" ca="1" si="1"/>
        <v>80041</v>
      </c>
      <c r="O18">
        <f t="shared" ca="1" si="2"/>
        <v>331893</v>
      </c>
      <c r="P18" s="11">
        <f ca="1">RAND()*Table6[[#This Row],[house value]]</f>
        <v>329595.68186223984</v>
      </c>
      <c r="Q18" s="11">
        <f ca="1">Table6[[#This Row],[cars]]*RAND()*Table6[[#This Row],[income]]</f>
        <v>39787.634320360019</v>
      </c>
      <c r="R18" s="11">
        <f ca="1">RAND()*Table6[[#This Row],[car value]]</f>
        <v>1419.0632756509847</v>
      </c>
      <c r="S18" s="11">
        <f ca="1">RAND()*Table6[[#This Row],[income]]*2</f>
        <v>51014.548186268708</v>
      </c>
      <c r="T18" s="11">
        <f ca="1">RAND()*Table6[[#This Row],[income]]*1.5</f>
        <v>36074.506509960542</v>
      </c>
      <c r="U18" s="11">
        <f ca="1">Table6[[#This Row],[house value]]+Table6[[#This Row],[car value]]+Table6[[#This Row],[investments]]</f>
        <v>407755.14083032054</v>
      </c>
      <c r="V18" s="11">
        <f ca="1">Table6[[#This Row],[Mortgage left]]+Table6[[#This Row],[left amount to pay (car)]]+Table6[[#This Row],[debts]]</f>
        <v>382029.29332415952</v>
      </c>
      <c r="W18" s="11">
        <f ca="1">Table6[[#This Row],[value(person)]]-Table6[[#This Row],[value(debts)]]</f>
        <v>25725.847506161022</v>
      </c>
      <c r="AA18" s="5">
        <f t="shared" ca="1" si="10"/>
        <v>1</v>
      </c>
      <c r="AB18" s="12">
        <f t="shared" ca="1" si="11"/>
        <v>0</v>
      </c>
      <c r="AC18" s="12"/>
      <c r="AD18" s="6"/>
      <c r="AF18" s="5">
        <f t="shared" ca="1" si="12"/>
        <v>0</v>
      </c>
      <c r="AG18" s="12">
        <f t="shared" ca="1" si="13"/>
        <v>0</v>
      </c>
      <c r="AH18" s="12">
        <f t="shared" ca="1" si="14"/>
        <v>0</v>
      </c>
      <c r="AI18" s="12">
        <f t="shared" ca="1" si="15"/>
        <v>0</v>
      </c>
      <c r="AJ18" s="12">
        <f t="shared" ca="1" si="16"/>
        <v>0</v>
      </c>
      <c r="AK18" s="6">
        <f ca="1">IF(F17="custom",1,0)</f>
        <v>1</v>
      </c>
      <c r="AL18" s="12"/>
      <c r="AM18" s="5">
        <f ca="1">IF(M17="a",1,0)</f>
        <v>1</v>
      </c>
      <c r="AN18" s="12">
        <f ca="1">IF(M17="b",1,0)</f>
        <v>0</v>
      </c>
      <c r="AO18" s="12">
        <f ca="1">IF(M17="c",1,0)</f>
        <v>0</v>
      </c>
      <c r="AP18" s="12">
        <f ca="1">IF(M17="d",1,0)</f>
        <v>0</v>
      </c>
      <c r="AQ18" s="12">
        <f ca="1">IF(M17="e",1,0)</f>
        <v>0</v>
      </c>
      <c r="AR18" s="12">
        <f ca="1">IF(M17="f",1,0)</f>
        <v>0</v>
      </c>
      <c r="AS18" s="12">
        <f ca="1">IF(M17="g",1,0)</f>
        <v>0</v>
      </c>
      <c r="AT18" s="12">
        <f ca="1">IF(M17="h",1,0)</f>
        <v>0</v>
      </c>
      <c r="AU18" s="12">
        <f ca="1">IF(M17="i",1,0)</f>
        <v>0</v>
      </c>
      <c r="AV18" s="6">
        <f ca="1">IF(M17="j",1,0)</f>
        <v>0</v>
      </c>
      <c r="AY18" s="30">
        <f ca="1">Table6[[#This Row],[car value]]/Table6[[#This Row],[cars]]</f>
        <v>39787.634320360019</v>
      </c>
      <c r="BA18" s="5"/>
      <c r="BB18" s="12"/>
      <c r="BC18" s="12"/>
      <c r="BD18" s="12">
        <f t="shared" ca="1" si="17"/>
        <v>1</v>
      </c>
      <c r="BE18" s="12"/>
      <c r="BF18" s="6"/>
      <c r="BG18" s="5"/>
      <c r="BH18" s="12"/>
      <c r="BI18" s="12"/>
      <c r="BJ18" s="12">
        <f t="shared" ca="1" si="18"/>
        <v>0.86310821756635736</v>
      </c>
      <c r="BK18" s="12">
        <f t="shared" ca="1" si="19"/>
        <v>1</v>
      </c>
      <c r="BL18" s="12"/>
      <c r="BM18" s="6"/>
    </row>
    <row r="19" spans="2:65" x14ac:dyDescent="0.35">
      <c r="B19">
        <f t="shared" ca="1" si="3"/>
        <v>5</v>
      </c>
      <c r="C19" t="str">
        <f t="shared" ca="1" si="4"/>
        <v>Men</v>
      </c>
      <c r="D19">
        <f t="shared" ca="1" si="20"/>
        <v>38</v>
      </c>
      <c r="E19">
        <f t="shared" ca="1" si="21"/>
        <v>6</v>
      </c>
      <c r="F19" t="str">
        <f ca="1">VLOOKUP(E19,$S$116:$T$121,2)</f>
        <v>custom</v>
      </c>
      <c r="G19">
        <f t="shared" ca="1" si="22"/>
        <v>4</v>
      </c>
      <c r="H19" t="str">
        <f ca="1">VLOOKUP(G19,$P$116:$Q$120,2)</f>
        <v>commerce</v>
      </c>
      <c r="J19">
        <f t="shared" ca="1" si="23"/>
        <v>3</v>
      </c>
      <c r="K19">
        <f t="shared" ca="1" si="0"/>
        <v>2</v>
      </c>
      <c r="L19">
        <f t="shared" ca="1" si="24"/>
        <v>2</v>
      </c>
      <c r="M19" t="str">
        <f ca="1">VLOOKUP(Table6[[#This Row],[Column4]],$N$114:$O$123,2)</f>
        <v>b</v>
      </c>
      <c r="N19">
        <f t="shared" ca="1" si="1"/>
        <v>80445</v>
      </c>
      <c r="O19">
        <f t="shared" ca="1" si="2"/>
        <v>323409</v>
      </c>
      <c r="P19" s="11">
        <f ca="1">RAND()*Table6[[#This Row],[house value]]</f>
        <v>67713.151662489647</v>
      </c>
      <c r="Q19" s="11">
        <f ca="1">Table6[[#This Row],[cars]]*RAND()*Table6[[#This Row],[income]]</f>
        <v>116136.91541164654</v>
      </c>
      <c r="R19" s="11">
        <f ca="1">RAND()*Table6[[#This Row],[car value]]</f>
        <v>19051.589330708535</v>
      </c>
      <c r="S19" s="11">
        <f ca="1">RAND()*Table6[[#This Row],[income]]*2</f>
        <v>64835.986996361418</v>
      </c>
      <c r="T19" s="11">
        <f ca="1">RAND()*Table6[[#This Row],[income]]*1.5</f>
        <v>9142.0109752055487</v>
      </c>
      <c r="U19" s="11">
        <f ca="1">Table6[[#This Row],[house value]]+Table6[[#This Row],[car value]]+Table6[[#This Row],[investments]]</f>
        <v>448687.92638685211</v>
      </c>
      <c r="V19" s="11">
        <f ca="1">Table6[[#This Row],[Mortgage left]]+Table6[[#This Row],[left amount to pay (car)]]+Table6[[#This Row],[debts]]</f>
        <v>151600.72798955959</v>
      </c>
      <c r="W19" s="11">
        <f ca="1">Table6[[#This Row],[value(person)]]-Table6[[#This Row],[value(debts)]]</f>
        <v>297087.19839729252</v>
      </c>
      <c r="AA19" s="5">
        <f t="shared" ca="1" si="10"/>
        <v>1</v>
      </c>
      <c r="AB19" s="12">
        <f t="shared" ca="1" si="11"/>
        <v>0</v>
      </c>
      <c r="AC19" s="12"/>
      <c r="AD19" s="6"/>
      <c r="AF19" s="5">
        <f t="shared" ca="1" si="12"/>
        <v>0</v>
      </c>
      <c r="AG19" s="12">
        <f t="shared" ca="1" si="13"/>
        <v>0</v>
      </c>
      <c r="AH19" s="12">
        <f t="shared" ca="1" si="14"/>
        <v>0</v>
      </c>
      <c r="AI19" s="12">
        <f t="shared" ca="1" si="15"/>
        <v>1</v>
      </c>
      <c r="AJ19" s="12">
        <f t="shared" ca="1" si="16"/>
        <v>0</v>
      </c>
      <c r="AK19" s="6">
        <f ca="1">IF(F18="custom",1,0)</f>
        <v>0</v>
      </c>
      <c r="AL19" s="12"/>
      <c r="AM19" s="5">
        <f ca="1">IF(M18="a",1,0)</f>
        <v>0</v>
      </c>
      <c r="AN19" s="12">
        <f ca="1">IF(M18="b",1,0)</f>
        <v>0</v>
      </c>
      <c r="AO19" s="12">
        <f ca="1">IF(M18="c",1,0)</f>
        <v>1</v>
      </c>
      <c r="AP19" s="12">
        <f ca="1">IF(M18="d",1,0)</f>
        <v>0</v>
      </c>
      <c r="AQ19" s="12">
        <f ca="1">IF(M18="e",1,0)</f>
        <v>0</v>
      </c>
      <c r="AR19" s="12">
        <f ca="1">IF(M18="f",1,0)</f>
        <v>0</v>
      </c>
      <c r="AS19" s="12">
        <f ca="1">IF(M18="g",1,0)</f>
        <v>0</v>
      </c>
      <c r="AT19" s="12">
        <f ca="1">IF(M18="h",1,0)</f>
        <v>0</v>
      </c>
      <c r="AU19" s="12">
        <f ca="1">IF(M18="i",1,0)</f>
        <v>0</v>
      </c>
      <c r="AV19" s="6">
        <f ca="1">IF(M18="j",1,0)</f>
        <v>0</v>
      </c>
      <c r="AY19" s="30">
        <f ca="1">Table6[[#This Row],[car value]]/Table6[[#This Row],[cars]]</f>
        <v>58068.457705823268</v>
      </c>
      <c r="BA19" s="5"/>
      <c r="BB19" s="12"/>
      <c r="BC19" s="12"/>
      <c r="BD19" s="12">
        <f t="shared" ca="1" si="17"/>
        <v>1</v>
      </c>
      <c r="BE19" s="12"/>
      <c r="BF19" s="6"/>
      <c r="BG19" s="5"/>
      <c r="BH19" s="12"/>
      <c r="BI19" s="12"/>
      <c r="BJ19" s="12">
        <f t="shared" ca="1" si="18"/>
        <v>0.99307813621329721</v>
      </c>
      <c r="BK19" s="12">
        <f t="shared" ca="1" si="19"/>
        <v>1</v>
      </c>
      <c r="BL19" s="12"/>
      <c r="BM19" s="6"/>
    </row>
    <row r="20" spans="2:65" x14ac:dyDescent="0.35">
      <c r="B20">
        <f t="shared" ca="1" si="3"/>
        <v>8</v>
      </c>
      <c r="C20" t="str">
        <f t="shared" ca="1" si="4"/>
        <v>Women</v>
      </c>
      <c r="D20">
        <f t="shared" ca="1" si="20"/>
        <v>26</v>
      </c>
      <c r="E20">
        <f t="shared" ca="1" si="21"/>
        <v>6</v>
      </c>
      <c r="F20" t="str">
        <f ca="1">VLOOKUP(E20,$S$116:$T$121,2)</f>
        <v>custom</v>
      </c>
      <c r="G20">
        <f t="shared" ca="1" si="22"/>
        <v>4</v>
      </c>
      <c r="H20" t="str">
        <f ca="1">VLOOKUP(G20,$P$116:$Q$120,2)</f>
        <v>commerce</v>
      </c>
      <c r="J20">
        <f t="shared" ca="1" si="23"/>
        <v>2</v>
      </c>
      <c r="K20">
        <f t="shared" ca="1" si="0"/>
        <v>3</v>
      </c>
      <c r="L20">
        <f t="shared" ca="1" si="24"/>
        <v>3</v>
      </c>
      <c r="M20" t="str">
        <f ca="1">VLOOKUP(Table6[[#This Row],[Column4]],$N$114:$O$123,2)</f>
        <v>c</v>
      </c>
      <c r="N20">
        <f t="shared" ca="1" si="1"/>
        <v>73205</v>
      </c>
      <c r="O20">
        <f t="shared" ca="1" si="2"/>
        <v>148743</v>
      </c>
      <c r="P20" s="11">
        <f ca="1">RAND()*Table6[[#This Row],[house value]]</f>
        <v>16785.128526070301</v>
      </c>
      <c r="Q20" s="11">
        <f ca="1">Table6[[#This Row],[cars]]*RAND()*Table6[[#This Row],[income]]</f>
        <v>92484.534296353333</v>
      </c>
      <c r="R20" s="11">
        <f ca="1">RAND()*Table6[[#This Row],[car value]]</f>
        <v>84015.311638021813</v>
      </c>
      <c r="S20" s="11">
        <f ca="1">RAND()*Table6[[#This Row],[income]]*2</f>
        <v>38778.803481337607</v>
      </c>
      <c r="T20" s="11">
        <f ca="1">RAND()*Table6[[#This Row],[income]]*1.5</f>
        <v>94508.819567700441</v>
      </c>
      <c r="U20" s="11">
        <f ca="1">Table6[[#This Row],[house value]]+Table6[[#This Row],[car value]]+Table6[[#This Row],[investments]]</f>
        <v>335736.35386405379</v>
      </c>
      <c r="V20" s="11">
        <f ca="1">Table6[[#This Row],[Mortgage left]]+Table6[[#This Row],[left amount to pay (car)]]+Table6[[#This Row],[debts]]</f>
        <v>139579.24364542973</v>
      </c>
      <c r="W20" s="11">
        <f ca="1">Table6[[#This Row],[value(person)]]-Table6[[#This Row],[value(debts)]]</f>
        <v>196157.11021862406</v>
      </c>
      <c r="AA20" s="5">
        <f t="shared" ca="1" si="10"/>
        <v>1</v>
      </c>
      <c r="AB20" s="12">
        <f t="shared" ca="1" si="11"/>
        <v>0</v>
      </c>
      <c r="AC20" s="12"/>
      <c r="AD20" s="6"/>
      <c r="AF20" s="5">
        <f t="shared" ca="1" si="12"/>
        <v>0</v>
      </c>
      <c r="AG20" s="12">
        <f t="shared" ca="1" si="13"/>
        <v>0</v>
      </c>
      <c r="AH20" s="12">
        <f t="shared" ca="1" si="14"/>
        <v>0</v>
      </c>
      <c r="AI20" s="12">
        <f t="shared" ca="1" si="15"/>
        <v>0</v>
      </c>
      <c r="AJ20" s="12">
        <f t="shared" ca="1" si="16"/>
        <v>0</v>
      </c>
      <c r="AK20" s="6">
        <f ca="1">IF(F19="custom",1,0)</f>
        <v>1</v>
      </c>
      <c r="AL20" s="12"/>
      <c r="AM20" s="5">
        <f ca="1">IF(M19="a",1,0)</f>
        <v>0</v>
      </c>
      <c r="AN20" s="12">
        <f ca="1">IF(M19="b",1,0)</f>
        <v>1</v>
      </c>
      <c r="AO20" s="12">
        <f ca="1">IF(M19="c",1,0)</f>
        <v>0</v>
      </c>
      <c r="AP20" s="12">
        <f ca="1">IF(M19="d",1,0)</f>
        <v>0</v>
      </c>
      <c r="AQ20" s="12">
        <f ca="1">IF(M19="e",1,0)</f>
        <v>0</v>
      </c>
      <c r="AR20" s="12">
        <f ca="1">IF(M19="f",1,0)</f>
        <v>0</v>
      </c>
      <c r="AS20" s="12">
        <f ca="1">IF(M19="g",1,0)</f>
        <v>0</v>
      </c>
      <c r="AT20" s="12">
        <f ca="1">IF(M19="h",1,0)</f>
        <v>0</v>
      </c>
      <c r="AU20" s="12">
        <f ca="1">IF(M19="i",1,0)</f>
        <v>0</v>
      </c>
      <c r="AV20" s="6">
        <f ca="1">IF(M19="j",1,0)</f>
        <v>0</v>
      </c>
      <c r="AY20" s="30">
        <f ca="1">Table6[[#This Row],[car value]]/Table6[[#This Row],[cars]]</f>
        <v>30828.178098784443</v>
      </c>
      <c r="BA20" s="5"/>
      <c r="BB20" s="12"/>
      <c r="BC20" s="12"/>
      <c r="BD20" s="12">
        <f t="shared" ca="1" si="17"/>
        <v>0</v>
      </c>
      <c r="BE20" s="12"/>
      <c r="BF20" s="6"/>
      <c r="BG20" s="5"/>
      <c r="BH20" s="12"/>
      <c r="BI20" s="12"/>
      <c r="BJ20" s="12">
        <f t="shared" ca="1" si="18"/>
        <v>0.20937312091651639</v>
      </c>
      <c r="BK20" s="12">
        <f t="shared" ca="1" si="19"/>
        <v>0</v>
      </c>
      <c r="BL20" s="12"/>
      <c r="BM20" s="6"/>
    </row>
    <row r="21" spans="2:65" x14ac:dyDescent="0.35">
      <c r="B21">
        <f t="shared" ca="1" si="3"/>
        <v>3</v>
      </c>
      <c r="C21" t="str">
        <f t="shared" ca="1" si="4"/>
        <v>Men</v>
      </c>
      <c r="D21">
        <f t="shared" ca="1" si="20"/>
        <v>45</v>
      </c>
      <c r="E21">
        <f t="shared" ca="1" si="21"/>
        <v>2</v>
      </c>
      <c r="F21" t="str">
        <f ca="1">VLOOKUP(E21,$S$116:$T$121,2)</f>
        <v>education</v>
      </c>
      <c r="G21">
        <f t="shared" ca="1" si="22"/>
        <v>4</v>
      </c>
      <c r="H21" t="str">
        <f ca="1">VLOOKUP(G21,$P$116:$Q$120,2)</f>
        <v>commerce</v>
      </c>
      <c r="J21">
        <f t="shared" ca="1" si="23"/>
        <v>1</v>
      </c>
      <c r="K21">
        <f t="shared" ca="1" si="0"/>
        <v>3</v>
      </c>
      <c r="L21">
        <f t="shared" ca="1" si="24"/>
        <v>2</v>
      </c>
      <c r="M21" t="str">
        <f ca="1">VLOOKUP(Table6[[#This Row],[Column4]],$N$114:$O$123,2)</f>
        <v>b</v>
      </c>
      <c r="N21">
        <f t="shared" ca="1" si="1"/>
        <v>62823</v>
      </c>
      <c r="O21">
        <f t="shared" ca="1" si="2"/>
        <v>342184</v>
      </c>
      <c r="P21" s="11">
        <f ca="1">RAND()*Table6[[#This Row],[house value]]</f>
        <v>300164.69871710317</v>
      </c>
      <c r="Q21" s="11">
        <f ca="1">Table6[[#This Row],[cars]]*RAND()*Table6[[#This Row],[income]]</f>
        <v>76719.291409457059</v>
      </c>
      <c r="R21" s="11">
        <f ca="1">RAND()*Table6[[#This Row],[car value]]</f>
        <v>24975.383680784664</v>
      </c>
      <c r="S21" s="11">
        <f ca="1">RAND()*Table6[[#This Row],[income]]*2</f>
        <v>13208.644000683365</v>
      </c>
      <c r="T21" s="11">
        <f ca="1">RAND()*Table6[[#This Row],[income]]*1.5</f>
        <v>27622.059430846344</v>
      </c>
      <c r="U21" s="11">
        <f ca="1">Table6[[#This Row],[house value]]+Table6[[#This Row],[car value]]+Table6[[#This Row],[investments]]</f>
        <v>446525.35084030341</v>
      </c>
      <c r="V21" s="11">
        <f ca="1">Table6[[#This Row],[Mortgage left]]+Table6[[#This Row],[left amount to pay (car)]]+Table6[[#This Row],[debts]]</f>
        <v>338348.72639857122</v>
      </c>
      <c r="W21" s="11">
        <f ca="1">Table6[[#This Row],[value(person)]]-Table6[[#This Row],[value(debts)]]</f>
        <v>108176.62444173219</v>
      </c>
      <c r="AA21" s="5">
        <f t="shared" ca="1" si="10"/>
        <v>0</v>
      </c>
      <c r="AB21" s="12">
        <f t="shared" ca="1" si="11"/>
        <v>1</v>
      </c>
      <c r="AC21" s="12"/>
      <c r="AD21" s="6"/>
      <c r="AF21" s="5">
        <f t="shared" ca="1" si="12"/>
        <v>0</v>
      </c>
      <c r="AG21" s="12">
        <f t="shared" ca="1" si="13"/>
        <v>0</v>
      </c>
      <c r="AH21" s="12">
        <f t="shared" ca="1" si="14"/>
        <v>0</v>
      </c>
      <c r="AI21" s="12">
        <f t="shared" ca="1" si="15"/>
        <v>0</v>
      </c>
      <c r="AJ21" s="12">
        <f t="shared" ca="1" si="16"/>
        <v>0</v>
      </c>
      <c r="AK21" s="6">
        <f ca="1">IF(F20="custom",1,0)</f>
        <v>1</v>
      </c>
      <c r="AL21" s="12"/>
      <c r="AM21" s="5">
        <f ca="1">IF(M20="a",1,0)</f>
        <v>0</v>
      </c>
      <c r="AN21" s="12">
        <f ca="1">IF(M20="b",1,0)</f>
        <v>0</v>
      </c>
      <c r="AO21" s="12">
        <f ca="1">IF(M20="c",1,0)</f>
        <v>1</v>
      </c>
      <c r="AP21" s="12">
        <f ca="1">IF(M20="d",1,0)</f>
        <v>0</v>
      </c>
      <c r="AQ21" s="12">
        <f ca="1">IF(M20="e",1,0)</f>
        <v>0</v>
      </c>
      <c r="AR21" s="12">
        <f ca="1">IF(M20="f",1,0)</f>
        <v>0</v>
      </c>
      <c r="AS21" s="12">
        <f ca="1">IF(M20="g",1,0)</f>
        <v>0</v>
      </c>
      <c r="AT21" s="12">
        <f ca="1">IF(M20="h",1,0)</f>
        <v>0</v>
      </c>
      <c r="AU21" s="12">
        <f ca="1">IF(M20="i",1,0)</f>
        <v>0</v>
      </c>
      <c r="AV21" s="6">
        <f ca="1">IF(M20="j",1,0)</f>
        <v>0</v>
      </c>
      <c r="AY21" s="30">
        <f ca="1">Table6[[#This Row],[car value]]/Table6[[#This Row],[cars]]</f>
        <v>25573.097136485685</v>
      </c>
      <c r="BA21" s="5"/>
      <c r="BB21" s="12"/>
      <c r="BC21" s="12"/>
      <c r="BD21" s="12">
        <f t="shared" ca="1" si="17"/>
        <v>0</v>
      </c>
      <c r="BE21" s="12"/>
      <c r="BF21" s="6"/>
      <c r="BG21" s="5"/>
      <c r="BH21" s="12"/>
      <c r="BI21" s="12"/>
      <c r="BJ21" s="12">
        <f t="shared" ca="1" si="18"/>
        <v>0.11284651059929073</v>
      </c>
      <c r="BK21" s="12">
        <f t="shared" ca="1" si="19"/>
        <v>0</v>
      </c>
      <c r="BL21" s="12"/>
      <c r="BM21" s="6"/>
    </row>
    <row r="22" spans="2:65" x14ac:dyDescent="0.35">
      <c r="B22">
        <f t="shared" ca="1" si="3"/>
        <v>8</v>
      </c>
      <c r="C22" t="str">
        <f t="shared" ca="1" si="4"/>
        <v>Women</v>
      </c>
      <c r="D22">
        <f t="shared" ca="1" si="20"/>
        <v>34</v>
      </c>
      <c r="E22">
        <f t="shared" ca="1" si="21"/>
        <v>3</v>
      </c>
      <c r="F22" t="str">
        <f ca="1">VLOOKUP(E22,$S$116:$T$121,2)</f>
        <v>agriculture</v>
      </c>
      <c r="G22">
        <f t="shared" ca="1" si="22"/>
        <v>4</v>
      </c>
      <c r="H22" t="str">
        <f ca="1">VLOOKUP(G22,$P$116:$Q$120,2)</f>
        <v>commerce</v>
      </c>
      <c r="J22">
        <f t="shared" ca="1" si="23"/>
        <v>3</v>
      </c>
      <c r="K22">
        <f t="shared" ca="1" si="0"/>
        <v>3</v>
      </c>
      <c r="L22">
        <f t="shared" ca="1" si="24"/>
        <v>6</v>
      </c>
      <c r="M22" t="str">
        <f ca="1">VLOOKUP(Table6[[#This Row],[Column4]],$N$114:$O$123,2)</f>
        <v>f</v>
      </c>
      <c r="N22">
        <f t="shared" ca="1" si="1"/>
        <v>26152</v>
      </c>
      <c r="O22">
        <f t="shared" ca="1" si="2"/>
        <v>327425</v>
      </c>
      <c r="P22" s="11">
        <f ca="1">RAND()*Table6[[#This Row],[house value]]</f>
        <v>130993.77036135169</v>
      </c>
      <c r="Q22" s="11">
        <f ca="1">Table6[[#This Row],[cars]]*RAND()*Table6[[#This Row],[income]]</f>
        <v>60474.311723358347</v>
      </c>
      <c r="R22" s="11">
        <f ca="1">RAND()*Table6[[#This Row],[car value]]</f>
        <v>15458.289836408143</v>
      </c>
      <c r="S22" s="11">
        <f ca="1">RAND()*Table6[[#This Row],[income]]*2</f>
        <v>49987.963184065469</v>
      </c>
      <c r="T22" s="11">
        <f ca="1">RAND()*Table6[[#This Row],[income]]*1.5</f>
        <v>8813.9491091900964</v>
      </c>
      <c r="U22" s="11">
        <f ca="1">Table6[[#This Row],[house value]]+Table6[[#This Row],[car value]]+Table6[[#This Row],[investments]]</f>
        <v>396713.26083254843</v>
      </c>
      <c r="V22" s="11">
        <f ca="1">Table6[[#This Row],[Mortgage left]]+Table6[[#This Row],[left amount to pay (car)]]+Table6[[#This Row],[debts]]</f>
        <v>196440.0233818253</v>
      </c>
      <c r="W22" s="11">
        <f ca="1">Table6[[#This Row],[value(person)]]-Table6[[#This Row],[value(debts)]]</f>
        <v>200273.23745072313</v>
      </c>
      <c r="AA22" s="5">
        <f t="shared" ca="1" si="10"/>
        <v>1</v>
      </c>
      <c r="AB22" s="12">
        <f t="shared" ca="1" si="11"/>
        <v>0</v>
      </c>
      <c r="AC22" s="12"/>
      <c r="AD22" s="6"/>
      <c r="AF22" s="5">
        <f t="shared" ca="1" si="12"/>
        <v>0</v>
      </c>
      <c r="AG22" s="12">
        <f t="shared" ca="1" si="13"/>
        <v>1</v>
      </c>
      <c r="AH22" s="12">
        <f t="shared" ca="1" si="14"/>
        <v>0</v>
      </c>
      <c r="AI22" s="12">
        <f t="shared" ca="1" si="15"/>
        <v>0</v>
      </c>
      <c r="AJ22" s="12">
        <f t="shared" ca="1" si="16"/>
        <v>0</v>
      </c>
      <c r="AK22" s="6">
        <f ca="1">IF(F21="custom",1,0)</f>
        <v>0</v>
      </c>
      <c r="AL22" s="12"/>
      <c r="AM22" s="5">
        <f ca="1">IF(M21="a",1,0)</f>
        <v>0</v>
      </c>
      <c r="AN22" s="12">
        <f ca="1">IF(M21="b",1,0)</f>
        <v>1</v>
      </c>
      <c r="AO22" s="12">
        <f ca="1">IF(M21="c",1,0)</f>
        <v>0</v>
      </c>
      <c r="AP22" s="12">
        <f ca="1">IF(M21="d",1,0)</f>
        <v>0</v>
      </c>
      <c r="AQ22" s="12">
        <f ca="1">IF(M21="e",1,0)</f>
        <v>0</v>
      </c>
      <c r="AR22" s="12">
        <f ca="1">IF(M21="f",1,0)</f>
        <v>0</v>
      </c>
      <c r="AS22" s="12">
        <f ca="1">IF(M21="g",1,0)</f>
        <v>0</v>
      </c>
      <c r="AT22" s="12">
        <f ca="1">IF(M21="h",1,0)</f>
        <v>0</v>
      </c>
      <c r="AU22" s="12">
        <f ca="1">IF(M21="i",1,0)</f>
        <v>0</v>
      </c>
      <c r="AV22" s="6">
        <f ca="1">IF(M21="j",1,0)</f>
        <v>0</v>
      </c>
      <c r="AY22" s="30">
        <f ca="1">Table6[[#This Row],[car value]]/Table6[[#This Row],[cars]]</f>
        <v>20158.103907786117</v>
      </c>
      <c r="BA22" s="5"/>
      <c r="BB22" s="12"/>
      <c r="BC22" s="12"/>
      <c r="BD22" s="12">
        <f t="shared" ca="1" si="17"/>
        <v>1</v>
      </c>
      <c r="BE22" s="12"/>
      <c r="BF22" s="6"/>
      <c r="BG22" s="5"/>
      <c r="BH22" s="12"/>
      <c r="BI22" s="12"/>
      <c r="BJ22" s="12">
        <f t="shared" ca="1" si="18"/>
        <v>0.87720261238720443</v>
      </c>
      <c r="BK22" s="12">
        <f t="shared" ca="1" si="19"/>
        <v>1</v>
      </c>
      <c r="BL22" s="12"/>
      <c r="BM22" s="6"/>
    </row>
    <row r="23" spans="2:65" x14ac:dyDescent="0.35">
      <c r="B23">
        <f t="shared" ca="1" si="3"/>
        <v>3</v>
      </c>
      <c r="C23" t="str">
        <f t="shared" ca="1" si="4"/>
        <v>Men</v>
      </c>
      <c r="D23">
        <f t="shared" ca="1" si="20"/>
        <v>50</v>
      </c>
      <c r="E23">
        <f t="shared" ca="1" si="21"/>
        <v>1</v>
      </c>
      <c r="F23" t="str">
        <f ca="1">VLOOKUP(E23,$S$116:$T$121,2)</f>
        <v>health</v>
      </c>
      <c r="G23">
        <f t="shared" ca="1" si="22"/>
        <v>3</v>
      </c>
      <c r="H23" t="str">
        <f ca="1">VLOOKUP(G23,$P$116:$Q$120,2)</f>
        <v>diploma</v>
      </c>
      <c r="J23">
        <f t="shared" ca="1" si="23"/>
        <v>3</v>
      </c>
      <c r="K23">
        <f t="shared" ca="1" si="0"/>
        <v>3</v>
      </c>
      <c r="L23">
        <f t="shared" ca="1" si="24"/>
        <v>8</v>
      </c>
      <c r="M23" t="str">
        <f ca="1">VLOOKUP(Table6[[#This Row],[Column4]],$N$114:$O$123,2)</f>
        <v>h</v>
      </c>
      <c r="N23">
        <f t="shared" ca="1" si="1"/>
        <v>79608</v>
      </c>
      <c r="O23">
        <f t="shared" ca="1" si="2"/>
        <v>188312</v>
      </c>
      <c r="P23" s="11">
        <f ca="1">RAND()*Table6[[#This Row],[house value]]</f>
        <v>29488.1597214465</v>
      </c>
      <c r="Q23" s="11">
        <f ca="1">Table6[[#This Row],[cars]]*RAND()*Table6[[#This Row],[income]]</f>
        <v>113065.15866857348</v>
      </c>
      <c r="R23" s="11">
        <f ca="1">RAND()*Table6[[#This Row],[car value]]</f>
        <v>73939.887302218529</v>
      </c>
      <c r="S23" s="11">
        <f ca="1">RAND()*Table6[[#This Row],[income]]*2</f>
        <v>123072.11442345436</v>
      </c>
      <c r="T23" s="11">
        <f ca="1">RAND()*Table6[[#This Row],[income]]*1.5</f>
        <v>115382.05365025876</v>
      </c>
      <c r="U23" s="11">
        <f ca="1">Table6[[#This Row],[house value]]+Table6[[#This Row],[car value]]+Table6[[#This Row],[investments]]</f>
        <v>416759.21231883223</v>
      </c>
      <c r="V23" s="11">
        <f ca="1">Table6[[#This Row],[Mortgage left]]+Table6[[#This Row],[left amount to pay (car)]]+Table6[[#This Row],[debts]]</f>
        <v>226500.16144711938</v>
      </c>
      <c r="W23" s="11">
        <f ca="1">Table6[[#This Row],[value(person)]]-Table6[[#This Row],[value(debts)]]</f>
        <v>190259.05087171285</v>
      </c>
      <c r="AA23" s="5">
        <f t="shared" ca="1" si="10"/>
        <v>0</v>
      </c>
      <c r="AB23" s="12">
        <f t="shared" ca="1" si="11"/>
        <v>1</v>
      </c>
      <c r="AC23" s="12"/>
      <c r="AD23" s="6"/>
      <c r="AF23" s="5">
        <f t="shared" ca="1" si="12"/>
        <v>0</v>
      </c>
      <c r="AG23" s="12">
        <f t="shared" ca="1" si="13"/>
        <v>0</v>
      </c>
      <c r="AH23" s="12">
        <f t="shared" ca="1" si="14"/>
        <v>1</v>
      </c>
      <c r="AI23" s="12">
        <f t="shared" ca="1" si="15"/>
        <v>0</v>
      </c>
      <c r="AJ23" s="12">
        <f t="shared" ca="1" si="16"/>
        <v>0</v>
      </c>
      <c r="AK23" s="6">
        <f ca="1">IF(F22="custom",1,0)</f>
        <v>0</v>
      </c>
      <c r="AL23" s="12"/>
      <c r="AM23" s="5">
        <f ca="1">IF(M22="a",1,0)</f>
        <v>0</v>
      </c>
      <c r="AN23" s="12">
        <f ca="1">IF(M22="b",1,0)</f>
        <v>0</v>
      </c>
      <c r="AO23" s="12">
        <f ca="1">IF(M22="c",1,0)</f>
        <v>0</v>
      </c>
      <c r="AP23" s="12">
        <f ca="1">IF(M22="d",1,0)</f>
        <v>0</v>
      </c>
      <c r="AQ23" s="12">
        <f ca="1">IF(M22="e",1,0)</f>
        <v>0</v>
      </c>
      <c r="AR23" s="12">
        <f ca="1">IF(M22="f",1,0)</f>
        <v>1</v>
      </c>
      <c r="AS23" s="12">
        <f ca="1">IF(M22="g",1,0)</f>
        <v>0</v>
      </c>
      <c r="AT23" s="12">
        <f ca="1">IF(M22="h",1,0)</f>
        <v>0</v>
      </c>
      <c r="AU23" s="12">
        <f ca="1">IF(M22="i",1,0)</f>
        <v>0</v>
      </c>
      <c r="AV23" s="6">
        <f ca="1">IF(M22="j",1,0)</f>
        <v>0</v>
      </c>
      <c r="AY23" s="30">
        <f ca="1">Table6[[#This Row],[car value]]/Table6[[#This Row],[cars]]</f>
        <v>37688.386222857829</v>
      </c>
      <c r="BA23" s="5"/>
      <c r="BB23" s="12"/>
      <c r="BC23" s="12"/>
      <c r="BD23" s="12">
        <f t="shared" ca="1" si="17"/>
        <v>0</v>
      </c>
      <c r="BE23" s="12"/>
      <c r="BF23" s="6"/>
      <c r="BG23" s="5"/>
      <c r="BH23" s="12"/>
      <c r="BI23" s="12"/>
      <c r="BJ23" s="12">
        <f t="shared" ca="1" si="18"/>
        <v>0.40007259788150473</v>
      </c>
      <c r="BK23" s="12">
        <f t="shared" ca="1" si="19"/>
        <v>0</v>
      </c>
      <c r="BL23" s="12"/>
      <c r="BM23" s="6"/>
    </row>
    <row r="24" spans="2:65" x14ac:dyDescent="0.35">
      <c r="B24">
        <f t="shared" ca="1" si="3"/>
        <v>7</v>
      </c>
      <c r="C24" t="str">
        <f t="shared" ca="1" si="4"/>
        <v>Men</v>
      </c>
      <c r="D24">
        <f t="shared" ca="1" si="20"/>
        <v>38</v>
      </c>
      <c r="E24">
        <f t="shared" ca="1" si="21"/>
        <v>5</v>
      </c>
      <c r="F24" t="str">
        <f ca="1">VLOOKUP(E24,$S$116:$T$121,2)</f>
        <v>e-commerce</v>
      </c>
      <c r="G24">
        <f t="shared" ca="1" si="22"/>
        <v>2</v>
      </c>
      <c r="H24" t="str">
        <f ca="1">VLOOKUP(G24,$P$116:$Q$120,2)</f>
        <v>b-tech</v>
      </c>
      <c r="J24">
        <f t="shared" ca="1" si="23"/>
        <v>1</v>
      </c>
      <c r="K24">
        <f t="shared" ca="1" si="0"/>
        <v>1</v>
      </c>
      <c r="L24">
        <f t="shared" ca="1" si="24"/>
        <v>1</v>
      </c>
      <c r="M24" t="str">
        <f ca="1">VLOOKUP(Table6[[#This Row],[Column4]],$N$114:$O$123,2)</f>
        <v>a</v>
      </c>
      <c r="N24">
        <f t="shared" ca="1" si="1"/>
        <v>41494</v>
      </c>
      <c r="O24">
        <f t="shared" ca="1" si="2"/>
        <v>252246</v>
      </c>
      <c r="P24" s="11">
        <f ca="1">RAND()*Table6[[#This Row],[house value]]</f>
        <v>50225.495150614879</v>
      </c>
      <c r="Q24" s="11">
        <f ca="1">Table6[[#This Row],[cars]]*RAND()*Table6[[#This Row],[income]]</f>
        <v>41090.725966028505</v>
      </c>
      <c r="R24" s="11">
        <f ca="1">RAND()*Table6[[#This Row],[car value]]</f>
        <v>28335.586575695655</v>
      </c>
      <c r="S24" s="11">
        <f ca="1">RAND()*Table6[[#This Row],[income]]*2</f>
        <v>26555.20813323437</v>
      </c>
      <c r="T24" s="11">
        <f ca="1">RAND()*Table6[[#This Row],[income]]*1.5</f>
        <v>53836.455467407781</v>
      </c>
      <c r="U24" s="11">
        <f ca="1">Table6[[#This Row],[house value]]+Table6[[#This Row],[car value]]+Table6[[#This Row],[investments]]</f>
        <v>347173.18143343629</v>
      </c>
      <c r="V24" s="11">
        <f ca="1">Table6[[#This Row],[Mortgage left]]+Table6[[#This Row],[left amount to pay (car)]]+Table6[[#This Row],[debts]]</f>
        <v>105116.28985954491</v>
      </c>
      <c r="W24" s="11">
        <f ca="1">Table6[[#This Row],[value(person)]]-Table6[[#This Row],[value(debts)]]</f>
        <v>242056.89157389139</v>
      </c>
      <c r="AA24" s="5">
        <f t="shared" ca="1" si="10"/>
        <v>1</v>
      </c>
      <c r="AB24" s="12">
        <f t="shared" ca="1" si="11"/>
        <v>0</v>
      </c>
      <c r="AC24" s="12"/>
      <c r="AD24" s="6"/>
      <c r="AF24" s="5">
        <f t="shared" ca="1" si="12"/>
        <v>1</v>
      </c>
      <c r="AG24" s="12">
        <f t="shared" ca="1" si="13"/>
        <v>0</v>
      </c>
      <c r="AH24" s="12">
        <f t="shared" ca="1" si="14"/>
        <v>0</v>
      </c>
      <c r="AI24" s="12">
        <f t="shared" ca="1" si="15"/>
        <v>0</v>
      </c>
      <c r="AJ24" s="12">
        <f t="shared" ca="1" si="16"/>
        <v>0</v>
      </c>
      <c r="AK24" s="6">
        <f ca="1">IF(F23="custom",1,0)</f>
        <v>0</v>
      </c>
      <c r="AL24" s="12"/>
      <c r="AM24" s="5">
        <f ca="1">IF(M23="a",1,0)</f>
        <v>0</v>
      </c>
      <c r="AN24" s="12">
        <f ca="1">IF(M23="b",1,0)</f>
        <v>0</v>
      </c>
      <c r="AO24" s="12">
        <f ca="1">IF(M23="c",1,0)</f>
        <v>0</v>
      </c>
      <c r="AP24" s="12">
        <f ca="1">IF(M23="d",1,0)</f>
        <v>0</v>
      </c>
      <c r="AQ24" s="12">
        <f ca="1">IF(M23="e",1,0)</f>
        <v>0</v>
      </c>
      <c r="AR24" s="12">
        <f ca="1">IF(M23="f",1,0)</f>
        <v>0</v>
      </c>
      <c r="AS24" s="12">
        <f ca="1">IF(M23="g",1,0)</f>
        <v>0</v>
      </c>
      <c r="AT24" s="12">
        <f ca="1">IF(M23="h",1,0)</f>
        <v>1</v>
      </c>
      <c r="AU24" s="12">
        <f ca="1">IF(M23="i",1,0)</f>
        <v>0</v>
      </c>
      <c r="AV24" s="6">
        <f ca="1">IF(M23="j",1,0)</f>
        <v>0</v>
      </c>
      <c r="AY24" s="30">
        <f ca="1">Table6[[#This Row],[car value]]/Table6[[#This Row],[cars]]</f>
        <v>41090.725966028505</v>
      </c>
      <c r="BA24" s="5"/>
      <c r="BB24" s="12"/>
      <c r="BC24" s="12"/>
      <c r="BD24" s="12">
        <f t="shared" ca="1" si="17"/>
        <v>0</v>
      </c>
      <c r="BE24" s="12"/>
      <c r="BF24" s="6"/>
      <c r="BG24" s="5"/>
      <c r="BH24" s="12"/>
      <c r="BI24" s="12"/>
      <c r="BJ24" s="12">
        <f t="shared" ca="1" si="18"/>
        <v>0.15659203726499904</v>
      </c>
      <c r="BK24" s="12">
        <f t="shared" ca="1" si="19"/>
        <v>0</v>
      </c>
      <c r="BL24" s="12"/>
      <c r="BM24" s="6"/>
    </row>
    <row r="25" spans="2:65" x14ac:dyDescent="0.35">
      <c r="B25">
        <f t="shared" ca="1" si="3"/>
        <v>10</v>
      </c>
      <c r="C25" t="str">
        <f t="shared" ca="1" si="4"/>
        <v>Women</v>
      </c>
      <c r="D25">
        <f t="shared" ca="1" si="20"/>
        <v>38</v>
      </c>
      <c r="E25">
        <f t="shared" ca="1" si="21"/>
        <v>3</v>
      </c>
      <c r="F25" t="str">
        <f ca="1">VLOOKUP(E25,$S$116:$T$121,2)</f>
        <v>agriculture</v>
      </c>
      <c r="G25">
        <f t="shared" ca="1" si="22"/>
        <v>2</v>
      </c>
      <c r="H25" t="str">
        <f ca="1">VLOOKUP(G25,$P$116:$Q$120,2)</f>
        <v>b-tech</v>
      </c>
      <c r="J25">
        <f t="shared" ca="1" si="23"/>
        <v>1</v>
      </c>
      <c r="K25">
        <f t="shared" ca="1" si="0"/>
        <v>1</v>
      </c>
      <c r="L25">
        <f t="shared" ca="1" si="24"/>
        <v>2</v>
      </c>
      <c r="M25" t="str">
        <f ca="1">VLOOKUP(Table6[[#This Row],[Column4]],$N$114:$O$123,2)</f>
        <v>b</v>
      </c>
      <c r="N25">
        <f t="shared" ca="1" si="1"/>
        <v>81059</v>
      </c>
      <c r="O25">
        <f t="shared" ca="1" si="2"/>
        <v>233411</v>
      </c>
      <c r="P25" s="11">
        <f ca="1">RAND()*Table6[[#This Row],[house value]]</f>
        <v>78089.139619864742</v>
      </c>
      <c r="Q25" s="11">
        <f ca="1">Table6[[#This Row],[cars]]*RAND()*Table6[[#This Row],[income]]</f>
        <v>19220.250431134402</v>
      </c>
      <c r="R25" s="11">
        <f ca="1">RAND()*Table6[[#This Row],[car value]]</f>
        <v>8814.3842721004839</v>
      </c>
      <c r="S25" s="11">
        <f ca="1">RAND()*Table6[[#This Row],[income]]*2</f>
        <v>136721.7810361275</v>
      </c>
      <c r="T25" s="11">
        <f ca="1">RAND()*Table6[[#This Row],[income]]*1.5</f>
        <v>72644.391574863635</v>
      </c>
      <c r="U25" s="11">
        <f ca="1">Table6[[#This Row],[house value]]+Table6[[#This Row],[car value]]+Table6[[#This Row],[investments]]</f>
        <v>325275.64200599806</v>
      </c>
      <c r="V25" s="11">
        <f ca="1">Table6[[#This Row],[Mortgage left]]+Table6[[#This Row],[left amount to pay (car)]]+Table6[[#This Row],[debts]]</f>
        <v>223625.30492809272</v>
      </c>
      <c r="W25" s="11">
        <f ca="1">Table6[[#This Row],[value(person)]]-Table6[[#This Row],[value(debts)]]</f>
        <v>101650.33707790534</v>
      </c>
      <c r="AA25" s="5">
        <f t="shared" ca="1" si="10"/>
        <v>1</v>
      </c>
      <c r="AB25" s="12">
        <f t="shared" ca="1" si="11"/>
        <v>0</v>
      </c>
      <c r="AC25" s="12"/>
      <c r="AD25" s="6"/>
      <c r="AF25" s="5">
        <f t="shared" ca="1" si="12"/>
        <v>0</v>
      </c>
      <c r="AG25" s="12">
        <f t="shared" ca="1" si="13"/>
        <v>0</v>
      </c>
      <c r="AH25" s="12">
        <f t="shared" ca="1" si="14"/>
        <v>0</v>
      </c>
      <c r="AI25" s="12">
        <f t="shared" ca="1" si="15"/>
        <v>0</v>
      </c>
      <c r="AJ25" s="12">
        <f t="shared" ca="1" si="16"/>
        <v>1</v>
      </c>
      <c r="AK25" s="6">
        <f ca="1">IF(F24="custom",1,0)</f>
        <v>0</v>
      </c>
      <c r="AL25" s="12"/>
      <c r="AM25" s="5">
        <f ca="1">IF(M24="a",1,0)</f>
        <v>1</v>
      </c>
      <c r="AN25" s="12">
        <f ca="1">IF(M24="b",1,0)</f>
        <v>0</v>
      </c>
      <c r="AO25" s="12">
        <f ca="1">IF(M24="c",1,0)</f>
        <v>0</v>
      </c>
      <c r="AP25" s="12">
        <f ca="1">IF(M24="d",1,0)</f>
        <v>0</v>
      </c>
      <c r="AQ25" s="12">
        <f ca="1">IF(M24="e",1,0)</f>
        <v>0</v>
      </c>
      <c r="AR25" s="12">
        <f ca="1">IF(M24="f",1,0)</f>
        <v>0</v>
      </c>
      <c r="AS25" s="12">
        <f ca="1">IF(M24="g",1,0)</f>
        <v>0</v>
      </c>
      <c r="AT25" s="12">
        <f ca="1">IF(M24="h",1,0)</f>
        <v>0</v>
      </c>
      <c r="AU25" s="12">
        <f ca="1">IF(M24="i",1,0)</f>
        <v>0</v>
      </c>
      <c r="AV25" s="6">
        <f ca="1">IF(M24="j",1,0)</f>
        <v>0</v>
      </c>
      <c r="AY25" s="30">
        <f ca="1">Table6[[#This Row],[car value]]/Table6[[#This Row],[cars]]</f>
        <v>19220.250431134402</v>
      </c>
      <c r="BA25" s="5"/>
      <c r="BB25" s="12"/>
      <c r="BC25" s="12"/>
      <c r="BD25" s="12">
        <f t="shared" ca="1" si="17"/>
        <v>0</v>
      </c>
      <c r="BE25" s="12"/>
      <c r="BF25" s="6"/>
      <c r="BG25" s="5"/>
      <c r="BH25" s="12"/>
      <c r="BI25" s="12"/>
      <c r="BJ25" s="12">
        <f t="shared" ca="1" si="18"/>
        <v>0.19911314808010783</v>
      </c>
      <c r="BK25" s="12">
        <f t="shared" ca="1" si="19"/>
        <v>0</v>
      </c>
      <c r="BL25" s="12"/>
      <c r="BM25" s="6"/>
    </row>
    <row r="26" spans="2:65" x14ac:dyDescent="0.35">
      <c r="B26">
        <f t="shared" ca="1" si="3"/>
        <v>8</v>
      </c>
      <c r="C26" t="str">
        <f t="shared" ca="1" si="4"/>
        <v>Women</v>
      </c>
      <c r="D26">
        <f t="shared" ca="1" si="20"/>
        <v>46</v>
      </c>
      <c r="E26">
        <f t="shared" ca="1" si="21"/>
        <v>5</v>
      </c>
      <c r="F26" t="str">
        <f ca="1">VLOOKUP(E26,$S$116:$T$121,2)</f>
        <v>e-commerce</v>
      </c>
      <c r="G26">
        <f t="shared" ca="1" si="22"/>
        <v>5</v>
      </c>
      <c r="H26" t="str">
        <f ca="1">VLOOKUP(G26,$P$116:$Q$120,2)</f>
        <v>arts</v>
      </c>
      <c r="J26">
        <f t="shared" ca="1" si="23"/>
        <v>2</v>
      </c>
      <c r="K26">
        <f t="shared" ca="1" si="0"/>
        <v>3</v>
      </c>
      <c r="L26">
        <f t="shared" ca="1" si="24"/>
        <v>10</v>
      </c>
      <c r="M26" t="str">
        <f ca="1">VLOOKUP(Table6[[#This Row],[Column4]],$N$114:$O$123,2)</f>
        <v>j</v>
      </c>
      <c r="N26">
        <f t="shared" ca="1" si="1"/>
        <v>62171</v>
      </c>
      <c r="O26">
        <f t="shared" ca="1" si="2"/>
        <v>422548</v>
      </c>
      <c r="P26" s="11">
        <f ca="1">RAND()*Table6[[#This Row],[house value]]</f>
        <v>377346.49702630797</v>
      </c>
      <c r="Q26" s="11">
        <f ca="1">Table6[[#This Row],[cars]]*RAND()*Table6[[#This Row],[income]]</f>
        <v>151818.75882901039</v>
      </c>
      <c r="R26" s="11">
        <f ca="1">RAND()*Table6[[#This Row],[car value]]</f>
        <v>77276.487139342091</v>
      </c>
      <c r="S26" s="11">
        <f ca="1">RAND()*Table6[[#This Row],[income]]*2</f>
        <v>117436.12934763551</v>
      </c>
      <c r="T26" s="11">
        <f ca="1">RAND()*Table6[[#This Row],[income]]*1.5</f>
        <v>35051.301507702534</v>
      </c>
      <c r="U26" s="11">
        <f ca="1">Table6[[#This Row],[house value]]+Table6[[#This Row],[car value]]+Table6[[#This Row],[investments]]</f>
        <v>609418.06033671298</v>
      </c>
      <c r="V26" s="11">
        <f ca="1">Table6[[#This Row],[Mortgage left]]+Table6[[#This Row],[left amount to pay (car)]]+Table6[[#This Row],[debts]]</f>
        <v>572059.11351328564</v>
      </c>
      <c r="W26" s="11">
        <f ca="1">Table6[[#This Row],[value(person)]]-Table6[[#This Row],[value(debts)]]</f>
        <v>37358.946823427337</v>
      </c>
      <c r="AA26" s="5">
        <f t="shared" ca="1" si="10"/>
        <v>0</v>
      </c>
      <c r="AB26" s="12">
        <f t="shared" ca="1" si="11"/>
        <v>1</v>
      </c>
      <c r="AC26" s="12"/>
      <c r="AD26" s="6"/>
      <c r="AF26" s="5">
        <f t="shared" ca="1" si="12"/>
        <v>0</v>
      </c>
      <c r="AG26" s="12">
        <f t="shared" ca="1" si="13"/>
        <v>0</v>
      </c>
      <c r="AH26" s="12">
        <f t="shared" ca="1" si="14"/>
        <v>1</v>
      </c>
      <c r="AI26" s="12">
        <f t="shared" ca="1" si="15"/>
        <v>0</v>
      </c>
      <c r="AJ26" s="12">
        <f t="shared" ca="1" si="16"/>
        <v>0</v>
      </c>
      <c r="AK26" s="6">
        <f ca="1">IF(F25="custom",1,0)</f>
        <v>0</v>
      </c>
      <c r="AL26" s="12"/>
      <c r="AM26" s="5">
        <f ca="1">IF(M25="a",1,0)</f>
        <v>0</v>
      </c>
      <c r="AN26" s="12">
        <f ca="1">IF(M25="b",1,0)</f>
        <v>1</v>
      </c>
      <c r="AO26" s="12">
        <f ca="1">IF(M25="c",1,0)</f>
        <v>0</v>
      </c>
      <c r="AP26" s="12">
        <f ca="1">IF(M25="d",1,0)</f>
        <v>0</v>
      </c>
      <c r="AQ26" s="12">
        <f ca="1">IF(M25="e",1,0)</f>
        <v>0</v>
      </c>
      <c r="AR26" s="12">
        <f ca="1">IF(M25="f",1,0)</f>
        <v>0</v>
      </c>
      <c r="AS26" s="12">
        <f ca="1">IF(M25="g",1,0)</f>
        <v>0</v>
      </c>
      <c r="AT26" s="12">
        <f ca="1">IF(M25="h",1,0)</f>
        <v>0</v>
      </c>
      <c r="AU26" s="12">
        <f ca="1">IF(M25="i",1,0)</f>
        <v>0</v>
      </c>
      <c r="AV26" s="6">
        <f ca="1">IF(M25="j",1,0)</f>
        <v>0</v>
      </c>
      <c r="AY26" s="30">
        <f ca="1">Table6[[#This Row],[car value]]/Table6[[#This Row],[cars]]</f>
        <v>50606.252943003463</v>
      </c>
      <c r="BA26" s="5"/>
      <c r="BB26" s="12"/>
      <c r="BC26" s="12"/>
      <c r="BD26" s="12">
        <f t="shared" ca="1" si="17"/>
        <v>0</v>
      </c>
      <c r="BE26" s="12"/>
      <c r="BF26" s="6"/>
      <c r="BG26" s="5"/>
      <c r="BH26" s="12"/>
      <c r="BI26" s="12"/>
      <c r="BJ26" s="12">
        <f t="shared" ca="1" si="18"/>
        <v>0.33455638174663893</v>
      </c>
      <c r="BK26" s="12">
        <f t="shared" ca="1" si="19"/>
        <v>0</v>
      </c>
      <c r="BL26" s="12"/>
      <c r="BM26" s="6"/>
    </row>
    <row r="27" spans="2:65" x14ac:dyDescent="0.35">
      <c r="B27">
        <f t="shared" ca="1" si="3"/>
        <v>2</v>
      </c>
      <c r="C27" t="str">
        <f t="shared" ca="1" si="4"/>
        <v>Women</v>
      </c>
      <c r="D27">
        <f t="shared" ca="1" si="20"/>
        <v>32</v>
      </c>
      <c r="E27">
        <f t="shared" ca="1" si="21"/>
        <v>2</v>
      </c>
      <c r="F27" t="str">
        <f ca="1">VLOOKUP(E27,$S$116:$T$121,2)</f>
        <v>education</v>
      </c>
      <c r="G27">
        <f t="shared" ca="1" si="22"/>
        <v>2</v>
      </c>
      <c r="H27" t="str">
        <f ca="1">VLOOKUP(G27,$P$116:$Q$120,2)</f>
        <v>b-tech</v>
      </c>
      <c r="J27">
        <f t="shared" ca="1" si="23"/>
        <v>2</v>
      </c>
      <c r="K27">
        <f t="shared" ca="1" si="0"/>
        <v>3</v>
      </c>
      <c r="L27">
        <f t="shared" ca="1" si="24"/>
        <v>2</v>
      </c>
      <c r="M27" t="str">
        <f ca="1">VLOOKUP(Table6[[#This Row],[Column4]],$N$114:$O$123,2)</f>
        <v>b</v>
      </c>
      <c r="N27">
        <f t="shared" ca="1" si="1"/>
        <v>49228</v>
      </c>
      <c r="O27">
        <f t="shared" ca="1" si="2"/>
        <v>195320</v>
      </c>
      <c r="P27" s="11">
        <f ca="1">RAND()*Table6[[#This Row],[house value]]</f>
        <v>136786.32465244664</v>
      </c>
      <c r="Q27" s="11">
        <f ca="1">Table6[[#This Row],[cars]]*RAND()*Table6[[#This Row],[income]]</f>
        <v>102093.65450430606</v>
      </c>
      <c r="R27" s="11">
        <f ca="1">RAND()*Table6[[#This Row],[car value]]</f>
        <v>95859.749951543752</v>
      </c>
      <c r="S27" s="11">
        <f ca="1">RAND()*Table6[[#This Row],[income]]*2</f>
        <v>61340.867484659306</v>
      </c>
      <c r="T27" s="11">
        <f ca="1">RAND()*Table6[[#This Row],[income]]*1.5</f>
        <v>46195.697398656208</v>
      </c>
      <c r="U27" s="11">
        <f ca="1">Table6[[#This Row],[house value]]+Table6[[#This Row],[car value]]+Table6[[#This Row],[investments]]</f>
        <v>343609.35190296225</v>
      </c>
      <c r="V27" s="11">
        <f ca="1">Table6[[#This Row],[Mortgage left]]+Table6[[#This Row],[left amount to pay (car)]]+Table6[[#This Row],[debts]]</f>
        <v>293986.94208864972</v>
      </c>
      <c r="W27" s="11">
        <f ca="1">Table6[[#This Row],[value(person)]]-Table6[[#This Row],[value(debts)]]</f>
        <v>49622.40981431253</v>
      </c>
      <c r="AA27" s="5">
        <f t="shared" ca="1" si="10"/>
        <v>0</v>
      </c>
      <c r="AB27" s="12">
        <f t="shared" ca="1" si="11"/>
        <v>1</v>
      </c>
      <c r="AC27" s="12"/>
      <c r="AD27" s="6"/>
      <c r="AF27" s="5">
        <f t="shared" ca="1" si="12"/>
        <v>0</v>
      </c>
      <c r="AG27" s="12">
        <f t="shared" ca="1" si="13"/>
        <v>0</v>
      </c>
      <c r="AH27" s="12">
        <f t="shared" ca="1" si="14"/>
        <v>0</v>
      </c>
      <c r="AI27" s="12">
        <f t="shared" ca="1" si="15"/>
        <v>0</v>
      </c>
      <c r="AJ27" s="12">
        <f t="shared" ca="1" si="16"/>
        <v>1</v>
      </c>
      <c r="AK27" s="6">
        <f ca="1">IF(F26="custom",1,0)</f>
        <v>0</v>
      </c>
      <c r="AL27" s="12"/>
      <c r="AM27" s="5">
        <f ca="1">IF(M26="a",1,0)</f>
        <v>0</v>
      </c>
      <c r="AN27" s="12">
        <f ca="1">IF(M26="b",1,0)</f>
        <v>0</v>
      </c>
      <c r="AO27" s="12">
        <f ca="1">IF(M26="c",1,0)</f>
        <v>0</v>
      </c>
      <c r="AP27" s="12">
        <f ca="1">IF(M26="d",1,0)</f>
        <v>0</v>
      </c>
      <c r="AQ27" s="12">
        <f ca="1">IF(M26="e",1,0)</f>
        <v>0</v>
      </c>
      <c r="AR27" s="12">
        <f ca="1">IF(M26="f",1,0)</f>
        <v>0</v>
      </c>
      <c r="AS27" s="12">
        <f ca="1">IF(M26="g",1,0)</f>
        <v>0</v>
      </c>
      <c r="AT27" s="12">
        <f ca="1">IF(M26="h",1,0)</f>
        <v>0</v>
      </c>
      <c r="AU27" s="12">
        <f ca="1">IF(M26="i",1,0)</f>
        <v>0</v>
      </c>
      <c r="AV27" s="6">
        <f ca="1">IF(M26="j",1,0)</f>
        <v>1</v>
      </c>
      <c r="AY27" s="30">
        <f ca="1">Table6[[#This Row],[car value]]/Table6[[#This Row],[cars]]</f>
        <v>34031.218168102023</v>
      </c>
      <c r="BA27" s="5"/>
      <c r="BB27" s="12"/>
      <c r="BC27" s="12"/>
      <c r="BD27" s="12">
        <f t="shared" ca="1" si="17"/>
        <v>1</v>
      </c>
      <c r="BE27" s="12"/>
      <c r="BF27" s="6"/>
      <c r="BG27" s="5"/>
      <c r="BH27" s="12"/>
      <c r="BI27" s="12"/>
      <c r="BJ27" s="12">
        <f t="shared" ca="1" si="18"/>
        <v>0.89302634736481534</v>
      </c>
      <c r="BK27" s="12">
        <f t="shared" ca="1" si="19"/>
        <v>1</v>
      </c>
      <c r="BL27" s="12"/>
      <c r="BM27" s="6"/>
    </row>
    <row r="28" spans="2:65" x14ac:dyDescent="0.35">
      <c r="B28">
        <f t="shared" ca="1" si="3"/>
        <v>5</v>
      </c>
      <c r="C28" t="str">
        <f t="shared" ca="1" si="4"/>
        <v>Men</v>
      </c>
      <c r="D28">
        <f t="shared" ca="1" si="20"/>
        <v>49</v>
      </c>
      <c r="E28">
        <f t="shared" ca="1" si="21"/>
        <v>6</v>
      </c>
      <c r="F28" t="str">
        <f ca="1">VLOOKUP(E28,$S$116:$T$121,2)</f>
        <v>custom</v>
      </c>
      <c r="G28">
        <f t="shared" ca="1" si="22"/>
        <v>3</v>
      </c>
      <c r="H28" t="str">
        <f ca="1">VLOOKUP(G28,$P$116:$Q$120,2)</f>
        <v>diploma</v>
      </c>
      <c r="J28">
        <f t="shared" ca="1" si="23"/>
        <v>1</v>
      </c>
      <c r="K28">
        <f t="shared" ca="1" si="0"/>
        <v>3</v>
      </c>
      <c r="L28">
        <f t="shared" ca="1" si="24"/>
        <v>3</v>
      </c>
      <c r="M28" t="str">
        <f ca="1">VLOOKUP(Table6[[#This Row],[Column4]],$N$114:$O$123,2)</f>
        <v>c</v>
      </c>
      <c r="N28">
        <f t="shared" ca="1" si="1"/>
        <v>54134</v>
      </c>
      <c r="O28">
        <f t="shared" ca="1" si="2"/>
        <v>397231</v>
      </c>
      <c r="P28" s="11">
        <f ca="1">RAND()*Table6[[#This Row],[house value]]</f>
        <v>69396.593376478078</v>
      </c>
      <c r="Q28" s="11">
        <f ca="1">Table6[[#This Row],[cars]]*RAND()*Table6[[#This Row],[income]]</f>
        <v>106555.67741463668</v>
      </c>
      <c r="R28" s="11">
        <f ca="1">RAND()*Table6[[#This Row],[car value]]</f>
        <v>67255.400826216151</v>
      </c>
      <c r="S28" s="11">
        <f ca="1">RAND()*Table6[[#This Row],[income]]*2</f>
        <v>36913.040359554376</v>
      </c>
      <c r="T28" s="11">
        <f ca="1">RAND()*Table6[[#This Row],[income]]*1.5</f>
        <v>65536.331546665213</v>
      </c>
      <c r="U28" s="11">
        <f ca="1">Table6[[#This Row],[house value]]+Table6[[#This Row],[car value]]+Table6[[#This Row],[investments]]</f>
        <v>569323.00896130188</v>
      </c>
      <c r="V28" s="11">
        <f ca="1">Table6[[#This Row],[Mortgage left]]+Table6[[#This Row],[left amount to pay (car)]]+Table6[[#This Row],[debts]]</f>
        <v>173565.03456224859</v>
      </c>
      <c r="W28" s="11">
        <f ca="1">Table6[[#This Row],[value(person)]]-Table6[[#This Row],[value(debts)]]</f>
        <v>395757.97439905326</v>
      </c>
      <c r="AA28" s="5">
        <f t="shared" ca="1" si="10"/>
        <v>0</v>
      </c>
      <c r="AB28" s="12">
        <f t="shared" ca="1" si="11"/>
        <v>1</v>
      </c>
      <c r="AC28" s="12"/>
      <c r="AD28" s="6"/>
      <c r="AF28" s="5">
        <f t="shared" ca="1" si="12"/>
        <v>0</v>
      </c>
      <c r="AG28" s="12">
        <f t="shared" ca="1" si="13"/>
        <v>1</v>
      </c>
      <c r="AH28" s="12">
        <f t="shared" ca="1" si="14"/>
        <v>0</v>
      </c>
      <c r="AI28" s="12">
        <f t="shared" ca="1" si="15"/>
        <v>0</v>
      </c>
      <c r="AJ28" s="12">
        <f t="shared" ca="1" si="16"/>
        <v>0</v>
      </c>
      <c r="AK28" s="6">
        <f ca="1">IF(F27="custom",1,0)</f>
        <v>0</v>
      </c>
      <c r="AL28" s="12"/>
      <c r="AM28" s="5">
        <f ca="1">IF(M27="a",1,0)</f>
        <v>0</v>
      </c>
      <c r="AN28" s="12">
        <f ca="1">IF(M27="b",1,0)</f>
        <v>1</v>
      </c>
      <c r="AO28" s="12">
        <f ca="1">IF(M27="c",1,0)</f>
        <v>0</v>
      </c>
      <c r="AP28" s="12">
        <f ca="1">IF(M27="d",1,0)</f>
        <v>0</v>
      </c>
      <c r="AQ28" s="12">
        <f ca="1">IF(M27="e",1,0)</f>
        <v>0</v>
      </c>
      <c r="AR28" s="12">
        <f ca="1">IF(M27="f",1,0)</f>
        <v>0</v>
      </c>
      <c r="AS28" s="12">
        <f ca="1">IF(M27="g",1,0)</f>
        <v>0</v>
      </c>
      <c r="AT28" s="12">
        <f ca="1">IF(M27="h",1,0)</f>
        <v>0</v>
      </c>
      <c r="AU28" s="12">
        <f ca="1">IF(M27="i",1,0)</f>
        <v>0</v>
      </c>
      <c r="AV28" s="6">
        <f ca="1">IF(M27="j",1,0)</f>
        <v>0</v>
      </c>
      <c r="AY28" s="30">
        <f ca="1">Table6[[#This Row],[car value]]/Table6[[#This Row],[cars]]</f>
        <v>35518.559138212229</v>
      </c>
      <c r="BA28" s="5"/>
      <c r="BB28" s="12"/>
      <c r="BC28" s="12"/>
      <c r="BD28" s="12">
        <f t="shared" ca="1" si="17"/>
        <v>0</v>
      </c>
      <c r="BE28" s="12"/>
      <c r="BF28" s="6"/>
      <c r="BG28" s="5"/>
      <c r="BH28" s="12"/>
      <c r="BI28" s="12"/>
      <c r="BJ28" s="12">
        <f t="shared" ca="1" si="18"/>
        <v>0.70031908996747205</v>
      </c>
      <c r="BK28" s="12">
        <f t="shared" ca="1" si="19"/>
        <v>1</v>
      </c>
      <c r="BL28" s="12"/>
      <c r="BM28" s="6"/>
    </row>
    <row r="29" spans="2:65" x14ac:dyDescent="0.35">
      <c r="B29">
        <f t="shared" ca="1" si="3"/>
        <v>10</v>
      </c>
      <c r="C29" t="str">
        <f t="shared" ca="1" si="4"/>
        <v>Women</v>
      </c>
      <c r="D29">
        <f t="shared" ca="1" si="20"/>
        <v>42</v>
      </c>
      <c r="E29">
        <f t="shared" ca="1" si="21"/>
        <v>5</v>
      </c>
      <c r="F29" t="str">
        <f ca="1">VLOOKUP(E29,$S$116:$T$121,2)</f>
        <v>e-commerce</v>
      </c>
      <c r="G29">
        <f t="shared" ca="1" si="22"/>
        <v>3</v>
      </c>
      <c r="H29" t="str">
        <f ca="1">VLOOKUP(G29,$P$116:$Q$120,2)</f>
        <v>diploma</v>
      </c>
      <c r="J29">
        <f t="shared" ca="1" si="23"/>
        <v>3</v>
      </c>
      <c r="K29">
        <f t="shared" ca="1" si="0"/>
        <v>2</v>
      </c>
      <c r="L29">
        <f t="shared" ca="1" si="24"/>
        <v>6</v>
      </c>
      <c r="M29" t="str">
        <f ca="1">VLOOKUP(Table6[[#This Row],[Column4]],$N$114:$O$123,2)</f>
        <v>f</v>
      </c>
      <c r="N29">
        <f t="shared" ca="1" si="1"/>
        <v>39157</v>
      </c>
      <c r="O29">
        <f t="shared" ca="1" si="2"/>
        <v>196926</v>
      </c>
      <c r="P29" s="11">
        <f ca="1">RAND()*Table6[[#This Row],[house value]]</f>
        <v>32752.401270128703</v>
      </c>
      <c r="Q29" s="11">
        <f ca="1">Table6[[#This Row],[cars]]*RAND()*Table6[[#This Row],[income]]</f>
        <v>32484.770124071249</v>
      </c>
      <c r="R29" s="11">
        <f ca="1">RAND()*Table6[[#This Row],[car value]]</f>
        <v>9527.6147963854764</v>
      </c>
      <c r="S29" s="11">
        <f ca="1">RAND()*Table6[[#This Row],[income]]*2</f>
        <v>55729.087027245259</v>
      </c>
      <c r="T29" s="11">
        <f ca="1">RAND()*Table6[[#This Row],[income]]*1.5</f>
        <v>44285.954415398512</v>
      </c>
      <c r="U29" s="11">
        <f ca="1">Table6[[#This Row],[house value]]+Table6[[#This Row],[car value]]+Table6[[#This Row],[investments]]</f>
        <v>273696.72453946975</v>
      </c>
      <c r="V29" s="11">
        <f ca="1">Table6[[#This Row],[Mortgage left]]+Table6[[#This Row],[left amount to pay (car)]]+Table6[[#This Row],[debts]]</f>
        <v>98009.103093759448</v>
      </c>
      <c r="W29" s="11">
        <f ca="1">Table6[[#This Row],[value(person)]]-Table6[[#This Row],[value(debts)]]</f>
        <v>175687.62144571031</v>
      </c>
      <c r="AA29" s="5">
        <f t="shared" ca="1" si="10"/>
        <v>1</v>
      </c>
      <c r="AB29" s="12">
        <f t="shared" ca="1" si="11"/>
        <v>0</v>
      </c>
      <c r="AC29" s="12"/>
      <c r="AD29" s="6"/>
      <c r="AF29" s="5">
        <f t="shared" ca="1" si="12"/>
        <v>0</v>
      </c>
      <c r="AG29" s="12">
        <f t="shared" ca="1" si="13"/>
        <v>0</v>
      </c>
      <c r="AH29" s="12">
        <f t="shared" ca="1" si="14"/>
        <v>0</v>
      </c>
      <c r="AI29" s="12">
        <f t="shared" ca="1" si="15"/>
        <v>0</v>
      </c>
      <c r="AJ29" s="12">
        <f t="shared" ca="1" si="16"/>
        <v>0</v>
      </c>
      <c r="AK29" s="6">
        <f ca="1">IF(F28="custom",1,0)</f>
        <v>1</v>
      </c>
      <c r="AL29" s="12"/>
      <c r="AM29" s="5">
        <f ca="1">IF(M28="a",1,0)</f>
        <v>0</v>
      </c>
      <c r="AN29" s="12">
        <f ca="1">IF(M28="b",1,0)</f>
        <v>0</v>
      </c>
      <c r="AO29" s="12">
        <f ca="1">IF(M28="c",1,0)</f>
        <v>1</v>
      </c>
      <c r="AP29" s="12">
        <f ca="1">IF(M28="d",1,0)</f>
        <v>0</v>
      </c>
      <c r="AQ29" s="12">
        <f ca="1">IF(M28="e",1,0)</f>
        <v>0</v>
      </c>
      <c r="AR29" s="12">
        <f ca="1">IF(M28="f",1,0)</f>
        <v>0</v>
      </c>
      <c r="AS29" s="12">
        <f ca="1">IF(M28="g",1,0)</f>
        <v>0</v>
      </c>
      <c r="AT29" s="12">
        <f ca="1">IF(M28="h",1,0)</f>
        <v>0</v>
      </c>
      <c r="AU29" s="12">
        <f ca="1">IF(M28="i",1,0)</f>
        <v>0</v>
      </c>
      <c r="AV29" s="6">
        <f ca="1">IF(M28="j",1,0)</f>
        <v>0</v>
      </c>
      <c r="AY29" s="30">
        <f ca="1">Table6[[#This Row],[car value]]/Table6[[#This Row],[cars]]</f>
        <v>16242.385062035624</v>
      </c>
      <c r="BA29" s="5"/>
      <c r="BB29" s="12"/>
      <c r="BC29" s="12"/>
      <c r="BD29" s="12">
        <f t="shared" ca="1" si="17"/>
        <v>0</v>
      </c>
      <c r="BE29" s="12"/>
      <c r="BF29" s="6"/>
      <c r="BG29" s="5"/>
      <c r="BH29" s="12"/>
      <c r="BI29" s="12"/>
      <c r="BJ29" s="12">
        <f t="shared" ca="1" si="18"/>
        <v>0.17470085007584524</v>
      </c>
      <c r="BK29" s="12">
        <f t="shared" ca="1" si="19"/>
        <v>0</v>
      </c>
      <c r="BL29" s="12"/>
      <c r="BM29" s="6"/>
    </row>
    <row r="30" spans="2:65" x14ac:dyDescent="0.35">
      <c r="B30">
        <f t="shared" ca="1" si="3"/>
        <v>8</v>
      </c>
      <c r="C30" t="str">
        <f t="shared" ca="1" si="4"/>
        <v>Women</v>
      </c>
      <c r="D30">
        <f t="shared" ca="1" si="20"/>
        <v>50</v>
      </c>
      <c r="E30">
        <f t="shared" ca="1" si="21"/>
        <v>3</v>
      </c>
      <c r="F30" t="str">
        <f ca="1">VLOOKUP(E30,$S$116:$T$121,2)</f>
        <v>agriculture</v>
      </c>
      <c r="G30">
        <f t="shared" ca="1" si="22"/>
        <v>5</v>
      </c>
      <c r="H30" t="str">
        <f ca="1">VLOOKUP(G30,$P$116:$Q$120,2)</f>
        <v>arts</v>
      </c>
      <c r="J30">
        <f t="shared" ca="1" si="23"/>
        <v>1</v>
      </c>
      <c r="K30">
        <f t="shared" ca="1" si="0"/>
        <v>2</v>
      </c>
      <c r="L30">
        <f t="shared" ca="1" si="24"/>
        <v>1</v>
      </c>
      <c r="M30" t="str">
        <f ca="1">VLOOKUP(Table6[[#This Row],[Column4]],$N$114:$O$123,2)</f>
        <v>a</v>
      </c>
      <c r="N30">
        <f t="shared" ca="1" si="1"/>
        <v>98225</v>
      </c>
      <c r="O30">
        <f t="shared" ca="1" si="2"/>
        <v>308541</v>
      </c>
      <c r="P30" s="11">
        <f ca="1">RAND()*Table6[[#This Row],[house value]]</f>
        <v>30935.858245742929</v>
      </c>
      <c r="Q30" s="11">
        <f ca="1">Table6[[#This Row],[cars]]*RAND()*Table6[[#This Row],[income]]</f>
        <v>175027.79854206377</v>
      </c>
      <c r="R30" s="11">
        <f ca="1">RAND()*Table6[[#This Row],[car value]]</f>
        <v>95805.04591384482</v>
      </c>
      <c r="S30" s="11">
        <f ca="1">RAND()*Table6[[#This Row],[income]]*2</f>
        <v>154262.35198720061</v>
      </c>
      <c r="T30" s="11">
        <f ca="1">RAND()*Table6[[#This Row],[income]]*1.5</f>
        <v>67554.931725689268</v>
      </c>
      <c r="U30" s="11">
        <f ca="1">Table6[[#This Row],[house value]]+Table6[[#This Row],[car value]]+Table6[[#This Row],[investments]]</f>
        <v>551123.73026775313</v>
      </c>
      <c r="V30" s="11">
        <f ca="1">Table6[[#This Row],[Mortgage left]]+Table6[[#This Row],[left amount to pay (car)]]+Table6[[#This Row],[debts]]</f>
        <v>281003.25614678836</v>
      </c>
      <c r="W30" s="11">
        <f ca="1">Table6[[#This Row],[value(person)]]-Table6[[#This Row],[value(debts)]]</f>
        <v>270120.47412096476</v>
      </c>
      <c r="AA30" s="5">
        <f t="shared" ca="1" si="10"/>
        <v>0</v>
      </c>
      <c r="AB30" s="12">
        <f t="shared" ca="1" si="11"/>
        <v>1</v>
      </c>
      <c r="AC30" s="12"/>
      <c r="AD30" s="6"/>
      <c r="AF30" s="5">
        <f t="shared" ca="1" si="12"/>
        <v>0</v>
      </c>
      <c r="AG30" s="12">
        <f t="shared" ca="1" si="13"/>
        <v>0</v>
      </c>
      <c r="AH30" s="12">
        <f t="shared" ca="1" si="14"/>
        <v>0</v>
      </c>
      <c r="AI30" s="12">
        <f t="shared" ca="1" si="15"/>
        <v>0</v>
      </c>
      <c r="AJ30" s="12">
        <f t="shared" ca="1" si="16"/>
        <v>1</v>
      </c>
      <c r="AK30" s="6">
        <f ca="1">IF(F29="custom",1,0)</f>
        <v>0</v>
      </c>
      <c r="AL30" s="12"/>
      <c r="AM30" s="5">
        <f ca="1">IF(M29="a",1,0)</f>
        <v>0</v>
      </c>
      <c r="AN30" s="12">
        <f ca="1">IF(M29="b",1,0)</f>
        <v>0</v>
      </c>
      <c r="AO30" s="12">
        <f ca="1">IF(M29="c",1,0)</f>
        <v>0</v>
      </c>
      <c r="AP30" s="12">
        <f ca="1">IF(M29="d",1,0)</f>
        <v>0</v>
      </c>
      <c r="AQ30" s="12">
        <f ca="1">IF(M29="e",1,0)</f>
        <v>0</v>
      </c>
      <c r="AR30" s="12">
        <f ca="1">IF(M29="f",1,0)</f>
        <v>1</v>
      </c>
      <c r="AS30" s="12">
        <f ca="1">IF(M29="g",1,0)</f>
        <v>0</v>
      </c>
      <c r="AT30" s="12">
        <f ca="1">IF(M29="h",1,0)</f>
        <v>0</v>
      </c>
      <c r="AU30" s="12">
        <f ca="1">IF(M29="i",1,0)</f>
        <v>0</v>
      </c>
      <c r="AV30" s="6">
        <f ca="1">IF(M29="j",1,0)</f>
        <v>0</v>
      </c>
      <c r="AY30" s="30">
        <f ca="1">Table6[[#This Row],[car value]]/Table6[[#This Row],[cars]]</f>
        <v>87513.899271031885</v>
      </c>
      <c r="BA30" s="5"/>
      <c r="BB30" s="12"/>
      <c r="BC30" s="12"/>
      <c r="BD30" s="12">
        <f t="shared" ca="1" si="17"/>
        <v>0</v>
      </c>
      <c r="BE30" s="12"/>
      <c r="BF30" s="6"/>
      <c r="BG30" s="5"/>
      <c r="BH30" s="12"/>
      <c r="BI30" s="12"/>
      <c r="BJ30" s="12">
        <f t="shared" ca="1" si="18"/>
        <v>0.16631831891232596</v>
      </c>
      <c r="BK30" s="12">
        <f t="shared" ca="1" si="19"/>
        <v>0</v>
      </c>
      <c r="BL30" s="12"/>
      <c r="BM30" s="6"/>
    </row>
    <row r="31" spans="2:65" x14ac:dyDescent="0.35">
      <c r="B31">
        <f t="shared" ca="1" si="3"/>
        <v>7</v>
      </c>
      <c r="C31" t="str">
        <f t="shared" ca="1" si="4"/>
        <v>Men</v>
      </c>
      <c r="D31">
        <f t="shared" ca="1" si="20"/>
        <v>31</v>
      </c>
      <c r="E31">
        <f t="shared" ca="1" si="21"/>
        <v>6</v>
      </c>
      <c r="F31" t="str">
        <f ca="1">VLOOKUP(E31,$S$116:$T$121,2)</f>
        <v>custom</v>
      </c>
      <c r="G31">
        <f t="shared" ca="1" si="22"/>
        <v>4</v>
      </c>
      <c r="H31" t="str">
        <f ca="1">VLOOKUP(G31,$P$116:$Q$120,2)</f>
        <v>commerce</v>
      </c>
      <c r="J31">
        <f t="shared" ca="1" si="23"/>
        <v>2</v>
      </c>
      <c r="K31">
        <f t="shared" ca="1" si="0"/>
        <v>2</v>
      </c>
      <c r="L31">
        <f t="shared" ca="1" si="24"/>
        <v>5</v>
      </c>
      <c r="M31" t="str">
        <f ca="1">VLOOKUP(Table6[[#This Row],[Column4]],$N$114:$O$123,2)</f>
        <v>e</v>
      </c>
      <c r="N31">
        <f t="shared" ca="1" si="1"/>
        <v>72502</v>
      </c>
      <c r="O31">
        <f t="shared" ca="1" si="2"/>
        <v>152126</v>
      </c>
      <c r="P31" s="11">
        <f ca="1">RAND()*Table6[[#This Row],[house value]]</f>
        <v>84902.821164157911</v>
      </c>
      <c r="Q31" s="11">
        <f ca="1">Table6[[#This Row],[cars]]*RAND()*Table6[[#This Row],[income]]</f>
        <v>43221.230692398436</v>
      </c>
      <c r="R31" s="11">
        <f ca="1">RAND()*Table6[[#This Row],[car value]]</f>
        <v>1016.9468396465294</v>
      </c>
      <c r="S31" s="11">
        <f ca="1">RAND()*Table6[[#This Row],[income]]*2</f>
        <v>119034.6369600379</v>
      </c>
      <c r="T31" s="11">
        <f ca="1">RAND()*Table6[[#This Row],[income]]*1.5</f>
        <v>6433.1138478658195</v>
      </c>
      <c r="U31" s="11">
        <f ca="1">Table6[[#This Row],[house value]]+Table6[[#This Row],[car value]]+Table6[[#This Row],[investments]]</f>
        <v>201780.34454026425</v>
      </c>
      <c r="V31" s="11">
        <f ca="1">Table6[[#This Row],[Mortgage left]]+Table6[[#This Row],[left amount to pay (car)]]+Table6[[#This Row],[debts]]</f>
        <v>204954.40496384233</v>
      </c>
      <c r="W31" s="11">
        <f ca="1">Table6[[#This Row],[value(person)]]-Table6[[#This Row],[value(debts)]]</f>
        <v>-3174.0604235780775</v>
      </c>
      <c r="AA31" s="5">
        <f t="shared" ca="1" si="10"/>
        <v>0</v>
      </c>
      <c r="AB31" s="12">
        <f t="shared" ca="1" si="11"/>
        <v>1</v>
      </c>
      <c r="AC31" s="12"/>
      <c r="AD31" s="6"/>
      <c r="AF31" s="5">
        <f t="shared" ca="1" si="12"/>
        <v>0</v>
      </c>
      <c r="AG31" s="12">
        <f t="shared" ca="1" si="13"/>
        <v>0</v>
      </c>
      <c r="AH31" s="12">
        <f t="shared" ca="1" si="14"/>
        <v>1</v>
      </c>
      <c r="AI31" s="12">
        <f t="shared" ca="1" si="15"/>
        <v>0</v>
      </c>
      <c r="AJ31" s="12">
        <f t="shared" ca="1" si="16"/>
        <v>0</v>
      </c>
      <c r="AK31" s="6">
        <f ca="1">IF(F30="custom",1,0)</f>
        <v>0</v>
      </c>
      <c r="AL31" s="12"/>
      <c r="AM31" s="5">
        <f ca="1">IF(M30="a",1,0)</f>
        <v>1</v>
      </c>
      <c r="AN31" s="12">
        <f ca="1">IF(M30="b",1,0)</f>
        <v>0</v>
      </c>
      <c r="AO31" s="12">
        <f ca="1">IF(M30="c",1,0)</f>
        <v>0</v>
      </c>
      <c r="AP31" s="12">
        <f ca="1">IF(M30="d",1,0)</f>
        <v>0</v>
      </c>
      <c r="AQ31" s="12">
        <f ca="1">IF(M30="e",1,0)</f>
        <v>0</v>
      </c>
      <c r="AR31" s="12">
        <f ca="1">IF(M30="f",1,0)</f>
        <v>0</v>
      </c>
      <c r="AS31" s="12">
        <f ca="1">IF(M30="g",1,0)</f>
        <v>0</v>
      </c>
      <c r="AT31" s="12">
        <f ca="1">IF(M30="h",1,0)</f>
        <v>0</v>
      </c>
      <c r="AU31" s="12">
        <f ca="1">IF(M30="i",1,0)</f>
        <v>0</v>
      </c>
      <c r="AV31" s="6">
        <f ca="1">IF(M30="j",1,0)</f>
        <v>0</v>
      </c>
      <c r="AY31" s="30">
        <f ca="1">Table6[[#This Row],[car value]]/Table6[[#This Row],[cars]]</f>
        <v>21610.615346199218</v>
      </c>
      <c r="BA31" s="5"/>
      <c r="BB31" s="12"/>
      <c r="BC31" s="12"/>
      <c r="BD31" s="12">
        <f t="shared" ca="1" si="17"/>
        <v>0</v>
      </c>
      <c r="BE31" s="12"/>
      <c r="BF31" s="6"/>
      <c r="BG31" s="5"/>
      <c r="BH31" s="12"/>
      <c r="BI31" s="12"/>
      <c r="BJ31" s="12">
        <f t="shared" ca="1" si="18"/>
        <v>0.10026498340817891</v>
      </c>
      <c r="BK31" s="12">
        <f t="shared" ca="1" si="19"/>
        <v>0</v>
      </c>
      <c r="BL31" s="12"/>
      <c r="BM31" s="6"/>
    </row>
    <row r="32" spans="2:65" x14ac:dyDescent="0.35">
      <c r="B32">
        <f t="shared" ca="1" si="3"/>
        <v>3</v>
      </c>
      <c r="C32" t="str">
        <f t="shared" ca="1" si="4"/>
        <v>Men</v>
      </c>
      <c r="D32">
        <f t="shared" ca="1" si="20"/>
        <v>25</v>
      </c>
      <c r="E32">
        <f t="shared" ca="1" si="21"/>
        <v>3</v>
      </c>
      <c r="F32" t="str">
        <f ca="1">VLOOKUP(E32,$S$116:$T$121,2)</f>
        <v>agriculture</v>
      </c>
      <c r="G32">
        <f t="shared" ca="1" si="22"/>
        <v>5</v>
      </c>
      <c r="H32" t="str">
        <f ca="1">VLOOKUP(G32,$P$116:$Q$120,2)</f>
        <v>arts</v>
      </c>
      <c r="J32">
        <f t="shared" ca="1" si="23"/>
        <v>1</v>
      </c>
      <c r="K32">
        <f t="shared" ca="1" si="0"/>
        <v>3</v>
      </c>
      <c r="L32">
        <f t="shared" ca="1" si="24"/>
        <v>9</v>
      </c>
      <c r="M32" t="str">
        <f ca="1">VLOOKUP(Table6[[#This Row],[Column4]],$N$114:$O$123,2)</f>
        <v>i</v>
      </c>
      <c r="N32">
        <f t="shared" ca="1" si="1"/>
        <v>90423</v>
      </c>
      <c r="O32">
        <f t="shared" ca="1" si="2"/>
        <v>397367</v>
      </c>
      <c r="P32" s="11">
        <f ca="1">RAND()*Table6[[#This Row],[house value]]</f>
        <v>240597.55274572066</v>
      </c>
      <c r="Q32" s="11">
        <f ca="1">Table6[[#This Row],[cars]]*RAND()*Table6[[#This Row],[income]]</f>
        <v>200064.12346688821</v>
      </c>
      <c r="R32" s="11">
        <f ca="1">RAND()*Table6[[#This Row],[car value]]</f>
        <v>189745.15804754201</v>
      </c>
      <c r="S32" s="11">
        <f ca="1">RAND()*Table6[[#This Row],[income]]*2</f>
        <v>156678.87275750187</v>
      </c>
      <c r="T32" s="11">
        <f ca="1">RAND()*Table6[[#This Row],[income]]*1.5</f>
        <v>42157.816981613942</v>
      </c>
      <c r="U32" s="11">
        <f ca="1">Table6[[#This Row],[house value]]+Table6[[#This Row],[car value]]+Table6[[#This Row],[investments]]</f>
        <v>639588.9404485022</v>
      </c>
      <c r="V32" s="11">
        <f ca="1">Table6[[#This Row],[Mortgage left]]+Table6[[#This Row],[left amount to pay (car)]]+Table6[[#This Row],[debts]]</f>
        <v>587021.5835507646</v>
      </c>
      <c r="W32" s="11">
        <f ca="1">Table6[[#This Row],[value(person)]]-Table6[[#This Row],[value(debts)]]</f>
        <v>52567.356897737598</v>
      </c>
      <c r="AA32" s="5">
        <f t="shared" ca="1" si="10"/>
        <v>1</v>
      </c>
      <c r="AB32" s="12">
        <f t="shared" ca="1" si="11"/>
        <v>0</v>
      </c>
      <c r="AC32" s="12"/>
      <c r="AD32" s="6"/>
      <c r="AF32" s="5">
        <f t="shared" ca="1" si="12"/>
        <v>0</v>
      </c>
      <c r="AG32" s="12">
        <f t="shared" ca="1" si="13"/>
        <v>0</v>
      </c>
      <c r="AH32" s="12">
        <f t="shared" ca="1" si="14"/>
        <v>0</v>
      </c>
      <c r="AI32" s="12">
        <f t="shared" ca="1" si="15"/>
        <v>0</v>
      </c>
      <c r="AJ32" s="12">
        <f t="shared" ca="1" si="16"/>
        <v>0</v>
      </c>
      <c r="AK32" s="6">
        <f ca="1">IF(F31="custom",1,0)</f>
        <v>1</v>
      </c>
      <c r="AL32" s="12"/>
      <c r="AM32" s="5">
        <f ca="1">IF(M31="a",1,0)</f>
        <v>0</v>
      </c>
      <c r="AN32" s="12">
        <f ca="1">IF(M31="b",1,0)</f>
        <v>0</v>
      </c>
      <c r="AO32" s="12">
        <f ca="1">IF(M31="c",1,0)</f>
        <v>0</v>
      </c>
      <c r="AP32" s="12">
        <f ca="1">IF(M31="d",1,0)</f>
        <v>0</v>
      </c>
      <c r="AQ32" s="12">
        <f ca="1">IF(M31="e",1,0)</f>
        <v>1</v>
      </c>
      <c r="AR32" s="12">
        <f ca="1">IF(M31="f",1,0)</f>
        <v>0</v>
      </c>
      <c r="AS32" s="12">
        <f ca="1">IF(M31="g",1,0)</f>
        <v>0</v>
      </c>
      <c r="AT32" s="12">
        <f ca="1">IF(M31="h",1,0)</f>
        <v>0</v>
      </c>
      <c r="AU32" s="12">
        <f ca="1">IF(M31="i",1,0)</f>
        <v>0</v>
      </c>
      <c r="AV32" s="6">
        <f ca="1">IF(M31="j",1,0)</f>
        <v>0</v>
      </c>
      <c r="AY32" s="30">
        <f ca="1">Table6[[#This Row],[car value]]/Table6[[#This Row],[cars]]</f>
        <v>66688.041155629398</v>
      </c>
      <c r="BA32" s="5"/>
      <c r="BB32" s="12"/>
      <c r="BC32" s="12"/>
      <c r="BD32" s="12">
        <f t="shared" ca="1" si="17"/>
        <v>0</v>
      </c>
      <c r="BE32" s="12"/>
      <c r="BF32" s="6"/>
      <c r="BG32" s="5"/>
      <c r="BH32" s="12"/>
      <c r="BI32" s="12"/>
      <c r="BJ32" s="12">
        <f t="shared" ca="1" si="18"/>
        <v>0.55810854925626063</v>
      </c>
      <c r="BK32" s="12">
        <f t="shared" ca="1" si="19"/>
        <v>1</v>
      </c>
      <c r="BL32" s="12"/>
      <c r="BM32" s="6"/>
    </row>
    <row r="33" spans="2:65" x14ac:dyDescent="0.35">
      <c r="B33">
        <f t="shared" ca="1" si="3"/>
        <v>1</v>
      </c>
      <c r="C33" t="str">
        <f t="shared" ca="1" si="4"/>
        <v>Men</v>
      </c>
      <c r="D33">
        <f t="shared" ca="1" si="20"/>
        <v>27</v>
      </c>
      <c r="E33">
        <f t="shared" ca="1" si="21"/>
        <v>5</v>
      </c>
      <c r="F33" t="str">
        <f ca="1">VLOOKUP(E33,$S$116:$T$121,2)</f>
        <v>e-commerce</v>
      </c>
      <c r="G33">
        <f t="shared" ca="1" si="22"/>
        <v>1</v>
      </c>
      <c r="H33" t="str">
        <f ca="1">VLOOKUP(G33,$P$116:$Q$120,2)</f>
        <v>Mba</v>
      </c>
      <c r="J33">
        <f t="shared" ca="1" si="23"/>
        <v>2</v>
      </c>
      <c r="K33">
        <f t="shared" ca="1" si="0"/>
        <v>1</v>
      </c>
      <c r="L33">
        <f t="shared" ca="1" si="24"/>
        <v>3</v>
      </c>
      <c r="M33" t="str">
        <f ca="1">VLOOKUP(Table6[[#This Row],[Column4]],$N$114:$O$123,2)</f>
        <v>c</v>
      </c>
      <c r="N33">
        <f t="shared" ca="1" si="1"/>
        <v>87523</v>
      </c>
      <c r="O33">
        <f t="shared" ca="1" si="2"/>
        <v>326048</v>
      </c>
      <c r="P33" s="11">
        <f ca="1">RAND()*Table6[[#This Row],[house value]]</f>
        <v>203742.90577713976</v>
      </c>
      <c r="Q33" s="11">
        <f ca="1">Table6[[#This Row],[cars]]*RAND()*Table6[[#This Row],[income]]</f>
        <v>39003.74120096353</v>
      </c>
      <c r="R33" s="11">
        <f ca="1">RAND()*Table6[[#This Row],[car value]]</f>
        <v>20830.69230261655</v>
      </c>
      <c r="S33" s="11">
        <f ca="1">RAND()*Table6[[#This Row],[income]]*2</f>
        <v>27428.722322679838</v>
      </c>
      <c r="T33" s="11">
        <f ca="1">RAND()*Table6[[#This Row],[income]]*1.5</f>
        <v>75890.143718595122</v>
      </c>
      <c r="U33" s="11">
        <f ca="1">Table6[[#This Row],[house value]]+Table6[[#This Row],[car value]]+Table6[[#This Row],[investments]]</f>
        <v>440941.88491955865</v>
      </c>
      <c r="V33" s="11">
        <f ca="1">Table6[[#This Row],[Mortgage left]]+Table6[[#This Row],[left amount to pay (car)]]+Table6[[#This Row],[debts]]</f>
        <v>252002.32040243613</v>
      </c>
      <c r="W33" s="11">
        <f ca="1">Table6[[#This Row],[value(person)]]-Table6[[#This Row],[value(debts)]]</f>
        <v>188939.56451712252</v>
      </c>
      <c r="AA33" s="5">
        <f t="shared" ca="1" si="10"/>
        <v>1</v>
      </c>
      <c r="AB33" s="12">
        <f t="shared" ca="1" si="11"/>
        <v>0</v>
      </c>
      <c r="AC33" s="12"/>
      <c r="AD33" s="6"/>
      <c r="AF33" s="5">
        <f t="shared" ca="1" si="12"/>
        <v>0</v>
      </c>
      <c r="AG33" s="12">
        <f t="shared" ca="1" si="13"/>
        <v>0</v>
      </c>
      <c r="AH33" s="12">
        <f t="shared" ca="1" si="14"/>
        <v>1</v>
      </c>
      <c r="AI33" s="12">
        <f t="shared" ca="1" si="15"/>
        <v>0</v>
      </c>
      <c r="AJ33" s="12">
        <f t="shared" ca="1" si="16"/>
        <v>0</v>
      </c>
      <c r="AK33" s="6">
        <f ca="1">IF(F32="custom",1,0)</f>
        <v>0</v>
      </c>
      <c r="AL33" s="12"/>
      <c r="AM33" s="5">
        <f ca="1">IF(M32="a",1,0)</f>
        <v>0</v>
      </c>
      <c r="AN33" s="12">
        <f ca="1">IF(M32="b",1,0)</f>
        <v>0</v>
      </c>
      <c r="AO33" s="12">
        <f ca="1">IF(M32="c",1,0)</f>
        <v>0</v>
      </c>
      <c r="AP33" s="12">
        <f ca="1">IF(M32="d",1,0)</f>
        <v>0</v>
      </c>
      <c r="AQ33" s="12">
        <f ca="1">IF(M32="e",1,0)</f>
        <v>0</v>
      </c>
      <c r="AR33" s="12">
        <f ca="1">IF(M32="f",1,0)</f>
        <v>0</v>
      </c>
      <c r="AS33" s="12">
        <f ca="1">IF(M32="g",1,0)</f>
        <v>0</v>
      </c>
      <c r="AT33" s="12">
        <f ca="1">IF(M32="h",1,0)</f>
        <v>0</v>
      </c>
      <c r="AU33" s="12">
        <f ca="1">IF(M32="i",1,0)</f>
        <v>1</v>
      </c>
      <c r="AV33" s="6">
        <f ca="1">IF(M32="j",1,0)</f>
        <v>0</v>
      </c>
      <c r="AY33" s="30">
        <f ca="1">Table6[[#This Row],[car value]]/Table6[[#This Row],[cars]]</f>
        <v>39003.74120096353</v>
      </c>
      <c r="BA33" s="5"/>
      <c r="BB33" s="12"/>
      <c r="BC33" s="12"/>
      <c r="BD33" s="12">
        <f t="shared" ca="1" si="17"/>
        <v>1</v>
      </c>
      <c r="BE33" s="12"/>
      <c r="BF33" s="6"/>
      <c r="BG33" s="5"/>
      <c r="BH33" s="12"/>
      <c r="BI33" s="12"/>
      <c r="BJ33" s="12">
        <f t="shared" ca="1" si="18"/>
        <v>0.60547945034620554</v>
      </c>
      <c r="BK33" s="12">
        <f t="shared" ca="1" si="19"/>
        <v>1</v>
      </c>
      <c r="BL33" s="12"/>
      <c r="BM33" s="6"/>
    </row>
    <row r="34" spans="2:65" x14ac:dyDescent="0.35">
      <c r="B34">
        <f t="shared" ca="1" si="3"/>
        <v>8</v>
      </c>
      <c r="C34" t="str">
        <f t="shared" ca="1" si="4"/>
        <v>Women</v>
      </c>
      <c r="D34">
        <f t="shared" ca="1" si="20"/>
        <v>48</v>
      </c>
      <c r="E34">
        <f t="shared" ca="1" si="21"/>
        <v>4</v>
      </c>
      <c r="F34" t="str">
        <f ca="1">VLOOKUP(E34,$S$116:$T$121,2)</f>
        <v>it</v>
      </c>
      <c r="G34">
        <f t="shared" ca="1" si="22"/>
        <v>4</v>
      </c>
      <c r="H34" t="str">
        <f ca="1">VLOOKUP(G34,$P$116:$Q$120,2)</f>
        <v>commerce</v>
      </c>
      <c r="J34">
        <f t="shared" ca="1" si="23"/>
        <v>2</v>
      </c>
      <c r="K34">
        <f t="shared" ref="K34:K65" ca="1" si="25">RANDBETWEEN(1,3)</f>
        <v>1</v>
      </c>
      <c r="L34">
        <f t="shared" ca="1" si="24"/>
        <v>7</v>
      </c>
      <c r="M34" t="str">
        <f ca="1">VLOOKUP(Table6[[#This Row],[Column4]],$N$114:$O$123,2)</f>
        <v>g</v>
      </c>
      <c r="N34">
        <f t="shared" ref="N34:N65" ca="1" si="26">RANDBETWEEN(10000,100000)</f>
        <v>93419</v>
      </c>
      <c r="O34">
        <f t="shared" ref="O34:O65" ca="1" si="27">RANDBETWEEN(100000,500000)</f>
        <v>366693</v>
      </c>
      <c r="P34" s="11">
        <f ca="1">RAND()*Table6[[#This Row],[house value]]</f>
        <v>91914.260885938987</v>
      </c>
      <c r="Q34" s="11">
        <f ca="1">Table6[[#This Row],[cars]]*RAND()*Table6[[#This Row],[income]]</f>
        <v>76358.081203963447</v>
      </c>
      <c r="R34" s="11">
        <f ca="1">RAND()*Table6[[#This Row],[car value]]</f>
        <v>32898.87030230149</v>
      </c>
      <c r="S34" s="11">
        <f ca="1">RAND()*Table6[[#This Row],[income]]*2</f>
        <v>119185.70507699708</v>
      </c>
      <c r="T34" s="11">
        <f ca="1">RAND()*Table6[[#This Row],[income]]*1.5</f>
        <v>126904.65489641186</v>
      </c>
      <c r="U34" s="11">
        <f ca="1">Table6[[#This Row],[house value]]+Table6[[#This Row],[car value]]+Table6[[#This Row],[investments]]</f>
        <v>569955.7361003753</v>
      </c>
      <c r="V34" s="11">
        <f ca="1">Table6[[#This Row],[Mortgage left]]+Table6[[#This Row],[left amount to pay (car)]]+Table6[[#This Row],[debts]]</f>
        <v>243998.83626523757</v>
      </c>
      <c r="W34" s="11">
        <f ca="1">Table6[[#This Row],[value(person)]]-Table6[[#This Row],[value(debts)]]</f>
        <v>325956.89983513777</v>
      </c>
      <c r="AA34" s="5">
        <f t="shared" ca="1" si="10"/>
        <v>1</v>
      </c>
      <c r="AB34" s="12">
        <f t="shared" ca="1" si="11"/>
        <v>0</v>
      </c>
      <c r="AC34" s="12"/>
      <c r="AD34" s="6"/>
      <c r="AF34" s="5">
        <f t="shared" ca="1" si="12"/>
        <v>0</v>
      </c>
      <c r="AG34" s="12">
        <f t="shared" ca="1" si="13"/>
        <v>0</v>
      </c>
      <c r="AH34" s="12">
        <f t="shared" ca="1" si="14"/>
        <v>0</v>
      </c>
      <c r="AI34" s="12">
        <f t="shared" ca="1" si="15"/>
        <v>0</v>
      </c>
      <c r="AJ34" s="12">
        <f t="shared" ca="1" si="16"/>
        <v>1</v>
      </c>
      <c r="AK34" s="6">
        <f ca="1">IF(F33="custom",1,0)</f>
        <v>0</v>
      </c>
      <c r="AL34" s="12"/>
      <c r="AM34" s="5">
        <f ca="1">IF(M33="a",1,0)</f>
        <v>0</v>
      </c>
      <c r="AN34" s="12">
        <f ca="1">IF(M33="b",1,0)</f>
        <v>0</v>
      </c>
      <c r="AO34" s="12">
        <f ca="1">IF(M33="c",1,0)</f>
        <v>1</v>
      </c>
      <c r="AP34" s="12">
        <f ca="1">IF(M33="d",1,0)</f>
        <v>0</v>
      </c>
      <c r="AQ34" s="12">
        <f ca="1">IF(M33="e",1,0)</f>
        <v>0</v>
      </c>
      <c r="AR34" s="12">
        <f ca="1">IF(M33="f",1,0)</f>
        <v>0</v>
      </c>
      <c r="AS34" s="12">
        <f ca="1">IF(M33="g",1,0)</f>
        <v>0</v>
      </c>
      <c r="AT34" s="12">
        <f ca="1">IF(M33="h",1,0)</f>
        <v>0</v>
      </c>
      <c r="AU34" s="12">
        <f ca="1">IF(M33="i",1,0)</f>
        <v>0</v>
      </c>
      <c r="AV34" s="6">
        <f ca="1">IF(M33="j",1,0)</f>
        <v>0</v>
      </c>
      <c r="AY34" s="30">
        <f ca="1">Table6[[#This Row],[car value]]/Table6[[#This Row],[cars]]</f>
        <v>76358.081203963447</v>
      </c>
      <c r="BA34" s="5"/>
      <c r="BB34" s="12"/>
      <c r="BC34" s="12"/>
      <c r="BD34" s="12">
        <f t="shared" ca="1" si="17"/>
        <v>0</v>
      </c>
      <c r="BE34" s="12"/>
      <c r="BF34" s="6"/>
      <c r="BG34" s="5"/>
      <c r="BH34" s="12"/>
      <c r="BI34" s="12"/>
      <c r="BJ34" s="12">
        <f t="shared" ca="1" si="18"/>
        <v>0.62488623079160055</v>
      </c>
      <c r="BK34" s="12">
        <f t="shared" ca="1" si="19"/>
        <v>1</v>
      </c>
      <c r="BL34" s="12"/>
      <c r="BM34" s="6"/>
    </row>
    <row r="35" spans="2:65" x14ac:dyDescent="0.35">
      <c r="B35">
        <f t="shared" ca="1" si="3"/>
        <v>3</v>
      </c>
      <c r="C35" t="str">
        <f t="shared" ca="1" si="4"/>
        <v>Men</v>
      </c>
      <c r="D35">
        <f t="shared" ca="1" si="20"/>
        <v>42</v>
      </c>
      <c r="E35">
        <f t="shared" ca="1" si="21"/>
        <v>1</v>
      </c>
      <c r="F35" t="str">
        <f ca="1">VLOOKUP(E35,$S$116:$T$121,2)</f>
        <v>health</v>
      </c>
      <c r="G35">
        <f t="shared" ca="1" si="22"/>
        <v>5</v>
      </c>
      <c r="H35" t="str">
        <f ca="1">VLOOKUP(G35,$P$116:$Q$120,2)</f>
        <v>arts</v>
      </c>
      <c r="J35">
        <f t="shared" ca="1" si="23"/>
        <v>1</v>
      </c>
      <c r="K35">
        <f t="shared" ca="1" si="25"/>
        <v>1</v>
      </c>
      <c r="L35">
        <f t="shared" ca="1" si="24"/>
        <v>9</v>
      </c>
      <c r="M35" t="str">
        <f ca="1">VLOOKUP(Table6[[#This Row],[Column4]],$N$114:$O$123,2)</f>
        <v>i</v>
      </c>
      <c r="N35">
        <f t="shared" ca="1" si="26"/>
        <v>30790</v>
      </c>
      <c r="O35">
        <f t="shared" ca="1" si="27"/>
        <v>201974</v>
      </c>
      <c r="P35" s="11">
        <f ca="1">RAND()*Table6[[#This Row],[house value]]</f>
        <v>168211.20652299334</v>
      </c>
      <c r="Q35" s="11">
        <f ca="1">Table6[[#This Row],[cars]]*RAND()*Table6[[#This Row],[income]]</f>
        <v>27186.268580682288</v>
      </c>
      <c r="R35" s="11">
        <f ca="1">RAND()*Table6[[#This Row],[car value]]</f>
        <v>3419.4112826953224</v>
      </c>
      <c r="S35" s="11">
        <f ca="1">RAND()*Table6[[#This Row],[income]]*2</f>
        <v>53520.257087973361</v>
      </c>
      <c r="T35" s="11">
        <f ca="1">RAND()*Table6[[#This Row],[income]]*1.5</f>
        <v>9666.1814285693035</v>
      </c>
      <c r="U35" s="11">
        <f ca="1">Table6[[#This Row],[house value]]+Table6[[#This Row],[car value]]+Table6[[#This Row],[investments]]</f>
        <v>238826.4500092516</v>
      </c>
      <c r="V35" s="11">
        <f ca="1">Table6[[#This Row],[Mortgage left]]+Table6[[#This Row],[left amount to pay (car)]]+Table6[[#This Row],[debts]]</f>
        <v>225150.87489366202</v>
      </c>
      <c r="W35" s="11">
        <f ca="1">Table6[[#This Row],[value(person)]]-Table6[[#This Row],[value(debts)]]</f>
        <v>13675.57511558957</v>
      </c>
      <c r="AA35" s="5">
        <f t="shared" ca="1" si="10"/>
        <v>0</v>
      </c>
      <c r="AB35" s="12">
        <f t="shared" ca="1" si="11"/>
        <v>1</v>
      </c>
      <c r="AC35" s="12"/>
      <c r="AD35" s="6"/>
      <c r="AF35" s="5">
        <f t="shared" ca="1" si="12"/>
        <v>0</v>
      </c>
      <c r="AG35" s="12">
        <f t="shared" ca="1" si="13"/>
        <v>0</v>
      </c>
      <c r="AH35" s="12">
        <f t="shared" ca="1" si="14"/>
        <v>0</v>
      </c>
      <c r="AI35" s="12">
        <f t="shared" ca="1" si="15"/>
        <v>1</v>
      </c>
      <c r="AJ35" s="12">
        <f t="shared" ca="1" si="16"/>
        <v>0</v>
      </c>
      <c r="AK35" s="6">
        <f ca="1">IF(F34="custom",1,0)</f>
        <v>0</v>
      </c>
      <c r="AL35" s="12"/>
      <c r="AM35" s="5">
        <f ca="1">IF(M34="a",1,0)</f>
        <v>0</v>
      </c>
      <c r="AN35" s="12">
        <f ca="1">IF(M34="b",1,0)</f>
        <v>0</v>
      </c>
      <c r="AO35" s="12">
        <f ca="1">IF(M34="c",1,0)</f>
        <v>0</v>
      </c>
      <c r="AP35" s="12">
        <f ca="1">IF(M34="d",1,0)</f>
        <v>0</v>
      </c>
      <c r="AQ35" s="12">
        <f ca="1">IF(M34="e",1,0)</f>
        <v>0</v>
      </c>
      <c r="AR35" s="12">
        <f ca="1">IF(M34="f",1,0)</f>
        <v>0</v>
      </c>
      <c r="AS35" s="12">
        <f ca="1">IF(M34="g",1,0)</f>
        <v>1</v>
      </c>
      <c r="AT35" s="12">
        <f ca="1">IF(M34="h",1,0)</f>
        <v>0</v>
      </c>
      <c r="AU35" s="12">
        <f ca="1">IF(M34="i",1,0)</f>
        <v>0</v>
      </c>
      <c r="AV35" s="6">
        <f ca="1">IF(M34="j",1,0)</f>
        <v>0</v>
      </c>
      <c r="AY35" s="30">
        <f ca="1">Table6[[#This Row],[car value]]/Table6[[#This Row],[cars]]</f>
        <v>27186.268580682288</v>
      </c>
      <c r="BA35" s="5"/>
      <c r="BB35" s="12"/>
      <c r="BC35" s="12"/>
      <c r="BD35" s="12">
        <f t="shared" ca="1" si="17"/>
        <v>0</v>
      </c>
      <c r="BE35" s="12"/>
      <c r="BF35" s="6"/>
      <c r="BG35" s="5"/>
      <c r="BH35" s="12"/>
      <c r="BI35" s="12"/>
      <c r="BJ35" s="12">
        <f t="shared" ca="1" si="18"/>
        <v>0.25065725521332283</v>
      </c>
      <c r="BK35" s="12">
        <f t="shared" ca="1" si="19"/>
        <v>0</v>
      </c>
      <c r="BL35" s="12"/>
      <c r="BM35" s="6"/>
    </row>
    <row r="36" spans="2:65" x14ac:dyDescent="0.35">
      <c r="B36">
        <f t="shared" ca="1" si="3"/>
        <v>5</v>
      </c>
      <c r="C36" t="str">
        <f t="shared" ca="1" si="4"/>
        <v>Men</v>
      </c>
      <c r="D36">
        <f t="shared" ca="1" si="20"/>
        <v>35</v>
      </c>
      <c r="E36">
        <f t="shared" ca="1" si="21"/>
        <v>6</v>
      </c>
      <c r="F36" t="str">
        <f ca="1">VLOOKUP(E36,$S$116:$T$121,2)</f>
        <v>custom</v>
      </c>
      <c r="G36">
        <f t="shared" ca="1" si="22"/>
        <v>2</v>
      </c>
      <c r="H36" t="str">
        <f ca="1">VLOOKUP(G36,$P$116:$Q$120,2)</f>
        <v>b-tech</v>
      </c>
      <c r="J36">
        <f t="shared" ca="1" si="23"/>
        <v>1</v>
      </c>
      <c r="K36">
        <f t="shared" ca="1" si="25"/>
        <v>3</v>
      </c>
      <c r="L36">
        <f t="shared" ca="1" si="24"/>
        <v>7</v>
      </c>
      <c r="M36" t="str">
        <f ca="1">VLOOKUP(Table6[[#This Row],[Column4]],$N$114:$O$123,2)</f>
        <v>g</v>
      </c>
      <c r="N36">
        <f t="shared" ca="1" si="26"/>
        <v>40198</v>
      </c>
      <c r="O36">
        <f t="shared" ca="1" si="27"/>
        <v>105887</v>
      </c>
      <c r="P36" s="11">
        <f ca="1">RAND()*Table6[[#This Row],[house value]]</f>
        <v>19804.953111993356</v>
      </c>
      <c r="Q36" s="11">
        <f ca="1">Table6[[#This Row],[cars]]*RAND()*Table6[[#This Row],[income]]</f>
        <v>7703.0423513473388</v>
      </c>
      <c r="R36" s="11">
        <f ca="1">RAND()*Table6[[#This Row],[car value]]</f>
        <v>3645.6038708330138</v>
      </c>
      <c r="S36" s="11">
        <f ca="1">RAND()*Table6[[#This Row],[income]]*2</f>
        <v>2721.2206519575793</v>
      </c>
      <c r="T36" s="11">
        <f ca="1">RAND()*Table6[[#This Row],[income]]*1.5</f>
        <v>55888.70318601442</v>
      </c>
      <c r="U36" s="11">
        <f ca="1">Table6[[#This Row],[house value]]+Table6[[#This Row],[car value]]+Table6[[#This Row],[investments]]</f>
        <v>169478.74553736177</v>
      </c>
      <c r="V36" s="11">
        <f ca="1">Table6[[#This Row],[Mortgage left]]+Table6[[#This Row],[left amount to pay (car)]]+Table6[[#This Row],[debts]]</f>
        <v>26171.777634783946</v>
      </c>
      <c r="W36" s="11">
        <f ca="1">Table6[[#This Row],[value(person)]]-Table6[[#This Row],[value(debts)]]</f>
        <v>143306.96790257783</v>
      </c>
      <c r="AA36" s="5">
        <f t="shared" ca="1" si="10"/>
        <v>1</v>
      </c>
      <c r="AB36" s="12">
        <f t="shared" ca="1" si="11"/>
        <v>0</v>
      </c>
      <c r="AC36" s="12"/>
      <c r="AD36" s="6"/>
      <c r="AF36" s="5">
        <f t="shared" ca="1" si="12"/>
        <v>1</v>
      </c>
      <c r="AG36" s="12">
        <f t="shared" ca="1" si="13"/>
        <v>0</v>
      </c>
      <c r="AH36" s="12">
        <f t="shared" ca="1" si="14"/>
        <v>0</v>
      </c>
      <c r="AI36" s="12">
        <f t="shared" ca="1" si="15"/>
        <v>0</v>
      </c>
      <c r="AJ36" s="12">
        <f t="shared" ca="1" si="16"/>
        <v>0</v>
      </c>
      <c r="AK36" s="6">
        <f ca="1">IF(F35="custom",1,0)</f>
        <v>0</v>
      </c>
      <c r="AL36" s="12"/>
      <c r="AM36" s="5">
        <f ca="1">IF(M35="a",1,0)</f>
        <v>0</v>
      </c>
      <c r="AN36" s="12">
        <f ca="1">IF(M35="b",1,0)</f>
        <v>0</v>
      </c>
      <c r="AO36" s="12">
        <f ca="1">IF(M35="c",1,0)</f>
        <v>0</v>
      </c>
      <c r="AP36" s="12">
        <f ca="1">IF(M35="d",1,0)</f>
        <v>0</v>
      </c>
      <c r="AQ36" s="12">
        <f ca="1">IF(M35="e",1,0)</f>
        <v>0</v>
      </c>
      <c r="AR36" s="12">
        <f ca="1">IF(M35="f",1,0)</f>
        <v>0</v>
      </c>
      <c r="AS36" s="12">
        <f ca="1">IF(M35="g",1,0)</f>
        <v>0</v>
      </c>
      <c r="AT36" s="12">
        <f ca="1">IF(M35="h",1,0)</f>
        <v>0</v>
      </c>
      <c r="AU36" s="12">
        <f ca="1">IF(M35="i",1,0)</f>
        <v>1</v>
      </c>
      <c r="AV36" s="6">
        <f ca="1">IF(M35="j",1,0)</f>
        <v>0</v>
      </c>
      <c r="AY36" s="30">
        <f ca="1">Table6[[#This Row],[car value]]/Table6[[#This Row],[cars]]</f>
        <v>2567.6807837824463</v>
      </c>
      <c r="BA36" s="5"/>
      <c r="BB36" s="12"/>
      <c r="BC36" s="12"/>
      <c r="BD36" s="12">
        <f t="shared" ca="1" si="17"/>
        <v>0</v>
      </c>
      <c r="BE36" s="12"/>
      <c r="BF36" s="6"/>
      <c r="BG36" s="5"/>
      <c r="BH36" s="12"/>
      <c r="BI36" s="12"/>
      <c r="BJ36" s="12">
        <f t="shared" ca="1" si="18"/>
        <v>0.83283594186872234</v>
      </c>
      <c r="BK36" s="12">
        <f t="shared" ca="1" si="19"/>
        <v>1</v>
      </c>
      <c r="BL36" s="12"/>
      <c r="BM36" s="6"/>
    </row>
    <row r="37" spans="2:65" x14ac:dyDescent="0.35">
      <c r="B37">
        <f t="shared" ca="1" si="3"/>
        <v>3</v>
      </c>
      <c r="C37" t="str">
        <f t="shared" ca="1" si="4"/>
        <v>Men</v>
      </c>
      <c r="D37">
        <f t="shared" ca="1" si="20"/>
        <v>41</v>
      </c>
      <c r="E37">
        <f t="shared" ca="1" si="21"/>
        <v>3</v>
      </c>
      <c r="F37" t="str">
        <f ca="1">VLOOKUP(E37,$S$116:$T$121,2)</f>
        <v>agriculture</v>
      </c>
      <c r="G37">
        <f t="shared" ca="1" si="22"/>
        <v>1</v>
      </c>
      <c r="H37" t="str">
        <f ca="1">VLOOKUP(G37,$P$116:$Q$120,2)</f>
        <v>Mba</v>
      </c>
      <c r="J37">
        <f t="shared" ca="1" si="23"/>
        <v>1</v>
      </c>
      <c r="K37">
        <f t="shared" ca="1" si="25"/>
        <v>1</v>
      </c>
      <c r="L37">
        <f t="shared" ca="1" si="24"/>
        <v>10</v>
      </c>
      <c r="M37" t="str">
        <f ca="1">VLOOKUP(Table6[[#This Row],[Column4]],$N$114:$O$123,2)</f>
        <v>j</v>
      </c>
      <c r="N37">
        <f t="shared" ca="1" si="26"/>
        <v>96623</v>
      </c>
      <c r="O37">
        <f t="shared" ca="1" si="27"/>
        <v>100863</v>
      </c>
      <c r="P37" s="11">
        <f ca="1">RAND()*Table6[[#This Row],[house value]]</f>
        <v>23281.850064378916</v>
      </c>
      <c r="Q37" s="11">
        <f ca="1">Table6[[#This Row],[cars]]*RAND()*Table6[[#This Row],[income]]</f>
        <v>46626.014581006726</v>
      </c>
      <c r="R37" s="11">
        <f ca="1">RAND()*Table6[[#This Row],[car value]]</f>
        <v>36196.493340802801</v>
      </c>
      <c r="S37" s="11">
        <f ca="1">RAND()*Table6[[#This Row],[income]]*2</f>
        <v>94275.595735216441</v>
      </c>
      <c r="T37" s="11">
        <f ca="1">RAND()*Table6[[#This Row],[income]]*1.5</f>
        <v>62222.812176716485</v>
      </c>
      <c r="U37" s="11">
        <f ca="1">Table6[[#This Row],[house value]]+Table6[[#This Row],[car value]]+Table6[[#This Row],[investments]]</f>
        <v>209711.8267577232</v>
      </c>
      <c r="V37" s="11">
        <f ca="1">Table6[[#This Row],[Mortgage left]]+Table6[[#This Row],[left amount to pay (car)]]+Table6[[#This Row],[debts]]</f>
        <v>153753.93914039817</v>
      </c>
      <c r="W37" s="11">
        <f ca="1">Table6[[#This Row],[value(person)]]-Table6[[#This Row],[value(debts)]]</f>
        <v>55957.887617325032</v>
      </c>
      <c r="AA37" s="5">
        <f t="shared" ca="1" si="10"/>
        <v>1</v>
      </c>
      <c r="AB37" s="12">
        <f t="shared" ca="1" si="11"/>
        <v>0</v>
      </c>
      <c r="AC37" s="12"/>
      <c r="AD37" s="6"/>
      <c r="AF37" s="5">
        <f t="shared" ca="1" si="12"/>
        <v>0</v>
      </c>
      <c r="AG37" s="12">
        <f t="shared" ca="1" si="13"/>
        <v>0</v>
      </c>
      <c r="AH37" s="12">
        <f t="shared" ca="1" si="14"/>
        <v>0</v>
      </c>
      <c r="AI37" s="12">
        <f t="shared" ca="1" si="15"/>
        <v>0</v>
      </c>
      <c r="AJ37" s="12">
        <f t="shared" ca="1" si="16"/>
        <v>0</v>
      </c>
      <c r="AK37" s="6">
        <f ca="1">IF(F36="custom",1,0)</f>
        <v>1</v>
      </c>
      <c r="AL37" s="12"/>
      <c r="AM37" s="5">
        <f ca="1">IF(M36="a",1,0)</f>
        <v>0</v>
      </c>
      <c r="AN37" s="12">
        <f ca="1">IF(M36="b",1,0)</f>
        <v>0</v>
      </c>
      <c r="AO37" s="12">
        <f ca="1">IF(M36="c",1,0)</f>
        <v>0</v>
      </c>
      <c r="AP37" s="12">
        <f ca="1">IF(M36="d",1,0)</f>
        <v>0</v>
      </c>
      <c r="AQ37" s="12">
        <f ca="1">IF(M36="e",1,0)</f>
        <v>0</v>
      </c>
      <c r="AR37" s="12">
        <f ca="1">IF(M36="f",1,0)</f>
        <v>0</v>
      </c>
      <c r="AS37" s="12">
        <f ca="1">IF(M36="g",1,0)</f>
        <v>1</v>
      </c>
      <c r="AT37" s="12">
        <f ca="1">IF(M36="h",1,0)</f>
        <v>0</v>
      </c>
      <c r="AU37" s="12">
        <f ca="1">IF(M36="i",1,0)</f>
        <v>0</v>
      </c>
      <c r="AV37" s="6">
        <f ca="1">IF(M36="j",1,0)</f>
        <v>0</v>
      </c>
      <c r="AY37" s="30">
        <f ca="1">Table6[[#This Row],[car value]]/Table6[[#This Row],[cars]]</f>
        <v>46626.014581006726</v>
      </c>
      <c r="BA37" s="5"/>
      <c r="BB37" s="12"/>
      <c r="BC37" s="12"/>
      <c r="BD37" s="12">
        <f t="shared" ca="1" si="17"/>
        <v>0</v>
      </c>
      <c r="BE37" s="12"/>
      <c r="BF37" s="6"/>
      <c r="BG37" s="5"/>
      <c r="BH37" s="12"/>
      <c r="BI37" s="12"/>
      <c r="BJ37" s="12">
        <f t="shared" ca="1" si="18"/>
        <v>0.1870385704760108</v>
      </c>
      <c r="BK37" s="12">
        <f t="shared" ca="1" si="19"/>
        <v>0</v>
      </c>
      <c r="BL37" s="12"/>
      <c r="BM37" s="6"/>
    </row>
    <row r="38" spans="2:65" x14ac:dyDescent="0.35">
      <c r="B38">
        <f t="shared" ca="1" si="3"/>
        <v>5</v>
      </c>
      <c r="C38" t="str">
        <f t="shared" ca="1" si="4"/>
        <v>Men</v>
      </c>
      <c r="D38">
        <f t="shared" ca="1" si="20"/>
        <v>25</v>
      </c>
      <c r="E38">
        <f t="shared" ca="1" si="21"/>
        <v>1</v>
      </c>
      <c r="F38" t="str">
        <f ca="1">VLOOKUP(E38,$S$116:$T$121,2)</f>
        <v>health</v>
      </c>
      <c r="G38">
        <f t="shared" ca="1" si="22"/>
        <v>5</v>
      </c>
      <c r="H38" t="str">
        <f ca="1">VLOOKUP(G38,$P$116:$Q$120,2)</f>
        <v>arts</v>
      </c>
      <c r="J38">
        <f t="shared" ca="1" si="23"/>
        <v>3</v>
      </c>
      <c r="K38">
        <f t="shared" ca="1" si="25"/>
        <v>2</v>
      </c>
      <c r="L38">
        <f t="shared" ca="1" si="24"/>
        <v>6</v>
      </c>
      <c r="M38" t="str">
        <f ca="1">VLOOKUP(Table6[[#This Row],[Column4]],$N$114:$O$123,2)</f>
        <v>f</v>
      </c>
      <c r="N38">
        <f t="shared" ca="1" si="26"/>
        <v>45391</v>
      </c>
      <c r="O38">
        <f t="shared" ca="1" si="27"/>
        <v>197928</v>
      </c>
      <c r="P38" s="11">
        <f ca="1">RAND()*Table6[[#This Row],[house value]]</f>
        <v>189060.13244376087</v>
      </c>
      <c r="Q38" s="11">
        <f ca="1">Table6[[#This Row],[cars]]*RAND()*Table6[[#This Row],[income]]</f>
        <v>84261.630186748356</v>
      </c>
      <c r="R38" s="11">
        <f ca="1">RAND()*Table6[[#This Row],[car value]]</f>
        <v>70947.106589128496</v>
      </c>
      <c r="S38" s="11">
        <f ca="1">RAND()*Table6[[#This Row],[income]]*2</f>
        <v>89332.266784804422</v>
      </c>
      <c r="T38" s="11">
        <f ca="1">RAND()*Table6[[#This Row],[income]]*1.5</f>
        <v>42924.453414046031</v>
      </c>
      <c r="U38" s="11">
        <f ca="1">Table6[[#This Row],[house value]]+Table6[[#This Row],[car value]]+Table6[[#This Row],[investments]]</f>
        <v>325114.08360079437</v>
      </c>
      <c r="V38" s="11">
        <f ca="1">Table6[[#This Row],[Mortgage left]]+Table6[[#This Row],[left amount to pay (car)]]+Table6[[#This Row],[debts]]</f>
        <v>349339.50581769377</v>
      </c>
      <c r="W38" s="11">
        <f ca="1">Table6[[#This Row],[value(person)]]-Table6[[#This Row],[value(debts)]]</f>
        <v>-24225.422216899402</v>
      </c>
      <c r="AA38" s="5">
        <f t="shared" ca="1" si="10"/>
        <v>1</v>
      </c>
      <c r="AB38" s="12">
        <f t="shared" ca="1" si="11"/>
        <v>0</v>
      </c>
      <c r="AC38" s="12"/>
      <c r="AD38" s="6"/>
      <c r="AF38" s="5">
        <f t="shared" ca="1" si="12"/>
        <v>0</v>
      </c>
      <c r="AG38" s="12">
        <f t="shared" ca="1" si="13"/>
        <v>0</v>
      </c>
      <c r="AH38" s="12">
        <f t="shared" ca="1" si="14"/>
        <v>1</v>
      </c>
      <c r="AI38" s="12">
        <f t="shared" ca="1" si="15"/>
        <v>0</v>
      </c>
      <c r="AJ38" s="12">
        <f t="shared" ca="1" si="16"/>
        <v>0</v>
      </c>
      <c r="AK38" s="6">
        <f ca="1">IF(F37="custom",1,0)</f>
        <v>0</v>
      </c>
      <c r="AL38" s="12"/>
      <c r="AM38" s="5">
        <f ca="1">IF(M37="a",1,0)</f>
        <v>0</v>
      </c>
      <c r="AN38" s="12">
        <f ca="1">IF(M37="b",1,0)</f>
        <v>0</v>
      </c>
      <c r="AO38" s="12">
        <f ca="1">IF(M37="c",1,0)</f>
        <v>0</v>
      </c>
      <c r="AP38" s="12">
        <f ca="1">IF(M37="d",1,0)</f>
        <v>0</v>
      </c>
      <c r="AQ38" s="12">
        <f ca="1">IF(M37="e",1,0)</f>
        <v>0</v>
      </c>
      <c r="AR38" s="12">
        <f ca="1">IF(M37="f",1,0)</f>
        <v>0</v>
      </c>
      <c r="AS38" s="12">
        <f ca="1">IF(M37="g",1,0)</f>
        <v>0</v>
      </c>
      <c r="AT38" s="12">
        <f ca="1">IF(M37="h",1,0)</f>
        <v>0</v>
      </c>
      <c r="AU38" s="12">
        <f ca="1">IF(M37="i",1,0)</f>
        <v>0</v>
      </c>
      <c r="AV38" s="6">
        <f ca="1">IF(M37="j",1,0)</f>
        <v>1</v>
      </c>
      <c r="AY38" s="30">
        <f ca="1">Table6[[#This Row],[car value]]/Table6[[#This Row],[cars]]</f>
        <v>42130.815093374178</v>
      </c>
      <c r="BA38" s="5"/>
      <c r="BB38" s="12"/>
      <c r="BC38" s="12"/>
      <c r="BD38" s="12">
        <f t="shared" ca="1" si="17"/>
        <v>0</v>
      </c>
      <c r="BE38" s="12"/>
      <c r="BF38" s="6"/>
      <c r="BG38" s="5"/>
      <c r="BH38" s="12"/>
      <c r="BI38" s="12"/>
      <c r="BJ38" s="12">
        <f t="shared" ca="1" si="18"/>
        <v>0.23082646822302447</v>
      </c>
      <c r="BK38" s="12">
        <f t="shared" ca="1" si="19"/>
        <v>0</v>
      </c>
      <c r="BL38" s="12"/>
      <c r="BM38" s="6"/>
    </row>
    <row r="39" spans="2:65" x14ac:dyDescent="0.35">
      <c r="B39">
        <f t="shared" ca="1" si="3"/>
        <v>6</v>
      </c>
      <c r="C39" t="str">
        <f t="shared" ca="1" si="4"/>
        <v>Women</v>
      </c>
      <c r="D39">
        <f t="shared" ca="1" si="20"/>
        <v>50</v>
      </c>
      <c r="E39">
        <f t="shared" ca="1" si="21"/>
        <v>1</v>
      </c>
      <c r="F39" t="str">
        <f ca="1">VLOOKUP(E39,$S$116:$T$121,2)</f>
        <v>health</v>
      </c>
      <c r="G39">
        <f t="shared" ca="1" si="22"/>
        <v>3</v>
      </c>
      <c r="H39" t="str">
        <f ca="1">VLOOKUP(G39,$P$116:$Q$120,2)</f>
        <v>diploma</v>
      </c>
      <c r="J39">
        <f t="shared" ca="1" si="23"/>
        <v>1</v>
      </c>
      <c r="K39">
        <f t="shared" ca="1" si="25"/>
        <v>1</v>
      </c>
      <c r="L39">
        <f t="shared" ca="1" si="24"/>
        <v>1</v>
      </c>
      <c r="M39" t="str">
        <f ca="1">VLOOKUP(Table6[[#This Row],[Column4]],$N$114:$O$123,2)</f>
        <v>a</v>
      </c>
      <c r="N39">
        <f t="shared" ca="1" si="26"/>
        <v>45653</v>
      </c>
      <c r="O39">
        <f t="shared" ca="1" si="27"/>
        <v>264969</v>
      </c>
      <c r="P39" s="11">
        <f ca="1">RAND()*Table6[[#This Row],[house value]]</f>
        <v>148219.83592353776</v>
      </c>
      <c r="Q39" s="11">
        <f ca="1">Table6[[#This Row],[cars]]*RAND()*Table6[[#This Row],[income]]</f>
        <v>8585.902632936135</v>
      </c>
      <c r="R39" s="11">
        <f ca="1">RAND()*Table6[[#This Row],[car value]]</f>
        <v>2064.9618669070378</v>
      </c>
      <c r="S39" s="11">
        <f ca="1">RAND()*Table6[[#This Row],[income]]*2</f>
        <v>31150.919626203457</v>
      </c>
      <c r="T39" s="11">
        <f ca="1">RAND()*Table6[[#This Row],[income]]*1.5</f>
        <v>61730.888126385762</v>
      </c>
      <c r="U39" s="11">
        <f ca="1">Table6[[#This Row],[house value]]+Table6[[#This Row],[car value]]+Table6[[#This Row],[investments]]</f>
        <v>335285.79075932188</v>
      </c>
      <c r="V39" s="11">
        <f ca="1">Table6[[#This Row],[Mortgage left]]+Table6[[#This Row],[left amount to pay (car)]]+Table6[[#This Row],[debts]]</f>
        <v>181435.71741664826</v>
      </c>
      <c r="W39" s="11">
        <f ca="1">Table6[[#This Row],[value(person)]]-Table6[[#This Row],[value(debts)]]</f>
        <v>153850.07334267363</v>
      </c>
      <c r="AA39" s="5">
        <f t="shared" ca="1" si="10"/>
        <v>1</v>
      </c>
      <c r="AB39" s="12">
        <f t="shared" ca="1" si="11"/>
        <v>0</v>
      </c>
      <c r="AC39" s="12"/>
      <c r="AD39" s="6"/>
      <c r="AF39" s="5">
        <f t="shared" ca="1" si="12"/>
        <v>1</v>
      </c>
      <c r="AG39" s="12">
        <f t="shared" ca="1" si="13"/>
        <v>0</v>
      </c>
      <c r="AH39" s="12">
        <f t="shared" ca="1" si="14"/>
        <v>0</v>
      </c>
      <c r="AI39" s="12">
        <f t="shared" ca="1" si="15"/>
        <v>0</v>
      </c>
      <c r="AJ39" s="12">
        <f t="shared" ca="1" si="16"/>
        <v>0</v>
      </c>
      <c r="AK39" s="6">
        <f ca="1">IF(F38="custom",1,0)</f>
        <v>0</v>
      </c>
      <c r="AL39" s="12"/>
      <c r="AM39" s="5">
        <f ca="1">IF(M38="a",1,0)</f>
        <v>0</v>
      </c>
      <c r="AN39" s="12">
        <f ca="1">IF(M38="b",1,0)</f>
        <v>0</v>
      </c>
      <c r="AO39" s="12">
        <f ca="1">IF(M38="c",1,0)</f>
        <v>0</v>
      </c>
      <c r="AP39" s="12">
        <f ca="1">IF(M38="d",1,0)</f>
        <v>0</v>
      </c>
      <c r="AQ39" s="12">
        <f ca="1">IF(M38="e",1,0)</f>
        <v>0</v>
      </c>
      <c r="AR39" s="12">
        <f ca="1">IF(M38="f",1,0)</f>
        <v>1</v>
      </c>
      <c r="AS39" s="12">
        <f ca="1">IF(M38="g",1,0)</f>
        <v>0</v>
      </c>
      <c r="AT39" s="12">
        <f ca="1">IF(M38="h",1,0)</f>
        <v>0</v>
      </c>
      <c r="AU39" s="12">
        <f ca="1">IF(M38="i",1,0)</f>
        <v>0</v>
      </c>
      <c r="AV39" s="6">
        <f ca="1">IF(M38="j",1,0)</f>
        <v>0</v>
      </c>
      <c r="AY39" s="30">
        <f ca="1">Table6[[#This Row],[car value]]/Table6[[#This Row],[cars]]</f>
        <v>8585.902632936135</v>
      </c>
      <c r="BA39" s="5"/>
      <c r="BB39" s="12"/>
      <c r="BC39" s="12"/>
      <c r="BD39" s="12">
        <f t="shared" ca="1" si="17"/>
        <v>1</v>
      </c>
      <c r="BE39" s="12"/>
      <c r="BF39" s="6"/>
      <c r="BG39" s="5"/>
      <c r="BH39" s="12"/>
      <c r="BI39" s="12"/>
      <c r="BJ39" s="12">
        <f t="shared" ca="1" si="18"/>
        <v>0.95519649793743622</v>
      </c>
      <c r="BK39" s="12">
        <f t="shared" ca="1" si="19"/>
        <v>1</v>
      </c>
      <c r="BL39" s="12"/>
      <c r="BM39" s="6"/>
    </row>
    <row r="40" spans="2:65" x14ac:dyDescent="0.35">
      <c r="B40">
        <f t="shared" ca="1" si="3"/>
        <v>4</v>
      </c>
      <c r="C40" t="str">
        <f t="shared" ca="1" si="4"/>
        <v>Women</v>
      </c>
      <c r="D40">
        <f t="shared" ca="1" si="20"/>
        <v>26</v>
      </c>
      <c r="E40">
        <f t="shared" ca="1" si="21"/>
        <v>6</v>
      </c>
      <c r="F40" t="str">
        <f ca="1">VLOOKUP(E40,$S$116:$T$121,2)</f>
        <v>custom</v>
      </c>
      <c r="G40">
        <f t="shared" ca="1" si="22"/>
        <v>5</v>
      </c>
      <c r="H40" t="str">
        <f ca="1">VLOOKUP(G40,$P$116:$Q$120,2)</f>
        <v>arts</v>
      </c>
      <c r="J40">
        <f t="shared" ca="1" si="23"/>
        <v>0</v>
      </c>
      <c r="K40">
        <f t="shared" ca="1" si="25"/>
        <v>3</v>
      </c>
      <c r="L40">
        <f t="shared" ca="1" si="24"/>
        <v>5</v>
      </c>
      <c r="M40" t="str">
        <f ca="1">VLOOKUP(Table6[[#This Row],[Column4]],$N$114:$O$123,2)</f>
        <v>e</v>
      </c>
      <c r="N40">
        <f t="shared" ca="1" si="26"/>
        <v>88360</v>
      </c>
      <c r="O40">
        <f t="shared" ca="1" si="27"/>
        <v>495772</v>
      </c>
      <c r="P40" s="11">
        <f ca="1">RAND()*Table6[[#This Row],[house value]]</f>
        <v>158712.35358269259</v>
      </c>
      <c r="Q40" s="11">
        <f ca="1">Table6[[#This Row],[cars]]*RAND()*Table6[[#This Row],[income]]</f>
        <v>178358.3425254141</v>
      </c>
      <c r="R40" s="11">
        <f ca="1">RAND()*Table6[[#This Row],[car value]]</f>
        <v>34233.186688788912</v>
      </c>
      <c r="S40" s="11">
        <f ca="1">RAND()*Table6[[#This Row],[income]]*2</f>
        <v>134193.31404877242</v>
      </c>
      <c r="T40" s="11">
        <f ca="1">RAND()*Table6[[#This Row],[income]]*1.5</f>
        <v>99851.817311525228</v>
      </c>
      <c r="U40" s="11">
        <f ca="1">Table6[[#This Row],[house value]]+Table6[[#This Row],[car value]]+Table6[[#This Row],[investments]]</f>
        <v>773982.1598369393</v>
      </c>
      <c r="V40" s="11">
        <f ca="1">Table6[[#This Row],[Mortgage left]]+Table6[[#This Row],[left amount to pay (car)]]+Table6[[#This Row],[debts]]</f>
        <v>327138.85432025394</v>
      </c>
      <c r="W40" s="11">
        <f ca="1">Table6[[#This Row],[value(person)]]-Table6[[#This Row],[value(debts)]]</f>
        <v>446843.30551668536</v>
      </c>
      <c r="AA40" s="5">
        <f t="shared" ca="1" si="10"/>
        <v>0</v>
      </c>
      <c r="AB40" s="12">
        <f t="shared" ca="1" si="11"/>
        <v>1</v>
      </c>
      <c r="AC40" s="12"/>
      <c r="AD40" s="6"/>
      <c r="AF40" s="5">
        <f t="shared" ca="1" si="12"/>
        <v>1</v>
      </c>
      <c r="AG40" s="12">
        <f t="shared" ca="1" si="13"/>
        <v>0</v>
      </c>
      <c r="AH40" s="12">
        <f t="shared" ca="1" si="14"/>
        <v>0</v>
      </c>
      <c r="AI40" s="12">
        <f t="shared" ca="1" si="15"/>
        <v>0</v>
      </c>
      <c r="AJ40" s="12">
        <f t="shared" ca="1" si="16"/>
        <v>0</v>
      </c>
      <c r="AK40" s="6">
        <f ca="1">IF(F39="custom",1,0)</f>
        <v>0</v>
      </c>
      <c r="AL40" s="12"/>
      <c r="AM40" s="5">
        <f ca="1">IF(M39="a",1,0)</f>
        <v>1</v>
      </c>
      <c r="AN40" s="12">
        <f ca="1">IF(M39="b",1,0)</f>
        <v>0</v>
      </c>
      <c r="AO40" s="12">
        <f ca="1">IF(M39="c",1,0)</f>
        <v>0</v>
      </c>
      <c r="AP40" s="12">
        <f ca="1">IF(M39="d",1,0)</f>
        <v>0</v>
      </c>
      <c r="AQ40" s="12">
        <f ca="1">IF(M39="e",1,0)</f>
        <v>0</v>
      </c>
      <c r="AR40" s="12">
        <f ca="1">IF(M39="f",1,0)</f>
        <v>0</v>
      </c>
      <c r="AS40" s="12">
        <f ca="1">IF(M39="g",1,0)</f>
        <v>0</v>
      </c>
      <c r="AT40" s="12">
        <f ca="1">IF(M39="h",1,0)</f>
        <v>0</v>
      </c>
      <c r="AU40" s="12">
        <f ca="1">IF(M39="i",1,0)</f>
        <v>0</v>
      </c>
      <c r="AV40" s="6">
        <f ca="1">IF(M39="j",1,0)</f>
        <v>0</v>
      </c>
      <c r="AY40" s="30">
        <f ca="1">Table6[[#This Row],[car value]]/Table6[[#This Row],[cars]]</f>
        <v>59452.780841804699</v>
      </c>
      <c r="BA40" s="5"/>
      <c r="BB40" s="12"/>
      <c r="BC40" s="12"/>
      <c r="BD40" s="12">
        <f t="shared" ca="1" si="17"/>
        <v>0</v>
      </c>
      <c r="BE40" s="12"/>
      <c r="BF40" s="6"/>
      <c r="BG40" s="5"/>
      <c r="BH40" s="12"/>
      <c r="BI40" s="12"/>
      <c r="BJ40" s="12">
        <f t="shared" ca="1" si="18"/>
        <v>0.55938557311812986</v>
      </c>
      <c r="BK40" s="12">
        <f t="shared" ca="1" si="19"/>
        <v>1</v>
      </c>
      <c r="BL40" s="12"/>
      <c r="BM40" s="6"/>
    </row>
    <row r="41" spans="2:65" x14ac:dyDescent="0.35">
      <c r="B41">
        <f t="shared" ca="1" si="3"/>
        <v>9</v>
      </c>
      <c r="C41" t="str">
        <f t="shared" ca="1" si="4"/>
        <v>Men</v>
      </c>
      <c r="D41">
        <f t="shared" ca="1" si="20"/>
        <v>37</v>
      </c>
      <c r="E41">
        <f t="shared" ca="1" si="21"/>
        <v>3</v>
      </c>
      <c r="F41" t="str">
        <f ca="1">VLOOKUP(E41,$S$116:$T$121,2)</f>
        <v>agriculture</v>
      </c>
      <c r="G41">
        <f t="shared" ca="1" si="22"/>
        <v>1</v>
      </c>
      <c r="H41" t="str">
        <f ca="1">VLOOKUP(G41,$P$116:$Q$120,2)</f>
        <v>Mba</v>
      </c>
      <c r="J41">
        <f t="shared" ca="1" si="23"/>
        <v>3</v>
      </c>
      <c r="K41">
        <f t="shared" ca="1" si="25"/>
        <v>3</v>
      </c>
      <c r="L41">
        <f t="shared" ca="1" si="24"/>
        <v>5</v>
      </c>
      <c r="M41" t="str">
        <f ca="1">VLOOKUP(Table6[[#This Row],[Column4]],$N$114:$O$123,2)</f>
        <v>e</v>
      </c>
      <c r="N41">
        <f t="shared" ca="1" si="26"/>
        <v>31500</v>
      </c>
      <c r="O41">
        <f t="shared" ca="1" si="27"/>
        <v>281003</v>
      </c>
      <c r="P41" s="11">
        <f ca="1">RAND()*Table6[[#This Row],[house value]]</f>
        <v>130189.96119531074</v>
      </c>
      <c r="Q41" s="11">
        <f ca="1">Table6[[#This Row],[cars]]*RAND()*Table6[[#This Row],[income]]</f>
        <v>53175.723156107568</v>
      </c>
      <c r="R41" s="11">
        <f ca="1">RAND()*Table6[[#This Row],[car value]]</f>
        <v>30551.053727333674</v>
      </c>
      <c r="S41" s="11">
        <f ca="1">RAND()*Table6[[#This Row],[income]]*2</f>
        <v>29976.109604557485</v>
      </c>
      <c r="T41" s="11">
        <f ca="1">RAND()*Table6[[#This Row],[income]]*1.5</f>
        <v>4885.0609354401859</v>
      </c>
      <c r="U41" s="11">
        <f ca="1">Table6[[#This Row],[house value]]+Table6[[#This Row],[car value]]+Table6[[#This Row],[investments]]</f>
        <v>339063.78409154777</v>
      </c>
      <c r="V41" s="11">
        <f ca="1">Table6[[#This Row],[Mortgage left]]+Table6[[#This Row],[left amount to pay (car)]]+Table6[[#This Row],[debts]]</f>
        <v>190717.1245272019</v>
      </c>
      <c r="W41" s="11">
        <f ca="1">Table6[[#This Row],[value(person)]]-Table6[[#This Row],[value(debts)]]</f>
        <v>148346.65956434587</v>
      </c>
      <c r="AA41" s="5">
        <f t="shared" ca="1" si="10"/>
        <v>0</v>
      </c>
      <c r="AB41" s="12">
        <f t="shared" ca="1" si="11"/>
        <v>1</v>
      </c>
      <c r="AC41" s="12"/>
      <c r="AD41" s="6"/>
      <c r="AF41" s="5">
        <f t="shared" ca="1" si="12"/>
        <v>0</v>
      </c>
      <c r="AG41" s="12">
        <f t="shared" ca="1" si="13"/>
        <v>0</v>
      </c>
      <c r="AH41" s="12">
        <f t="shared" ca="1" si="14"/>
        <v>0</v>
      </c>
      <c r="AI41" s="12">
        <f t="shared" ca="1" si="15"/>
        <v>0</v>
      </c>
      <c r="AJ41" s="12">
        <f t="shared" ca="1" si="16"/>
        <v>0</v>
      </c>
      <c r="AK41" s="6">
        <f ca="1">IF(F40="custom",1,0)</f>
        <v>1</v>
      </c>
      <c r="AL41" s="12"/>
      <c r="AM41" s="5">
        <f ca="1">IF(M40="a",1,0)</f>
        <v>0</v>
      </c>
      <c r="AN41" s="12">
        <f ca="1">IF(M40="b",1,0)</f>
        <v>0</v>
      </c>
      <c r="AO41" s="12">
        <f ca="1">IF(M40="c",1,0)</f>
        <v>0</v>
      </c>
      <c r="AP41" s="12">
        <f ca="1">IF(M40="d",1,0)</f>
        <v>0</v>
      </c>
      <c r="AQ41" s="12">
        <f ca="1">IF(M40="e",1,0)</f>
        <v>1</v>
      </c>
      <c r="AR41" s="12">
        <f ca="1">IF(M40="f",1,0)</f>
        <v>0</v>
      </c>
      <c r="AS41" s="12">
        <f ca="1">IF(M40="g",1,0)</f>
        <v>0</v>
      </c>
      <c r="AT41" s="12">
        <f ca="1">IF(M40="h",1,0)</f>
        <v>0</v>
      </c>
      <c r="AU41" s="12">
        <f ca="1">IF(M40="i",1,0)</f>
        <v>0</v>
      </c>
      <c r="AV41" s="6">
        <f ca="1">IF(M40="j",1,0)</f>
        <v>0</v>
      </c>
      <c r="AY41" s="30">
        <f ca="1">Table6[[#This Row],[car value]]/Table6[[#This Row],[cars]]</f>
        <v>17725.241052035857</v>
      </c>
      <c r="BA41" s="5"/>
      <c r="BB41" s="12"/>
      <c r="BC41" s="12"/>
      <c r="BD41" s="12">
        <f t="shared" ca="1" si="17"/>
        <v>1</v>
      </c>
      <c r="BE41" s="12"/>
      <c r="BF41" s="6"/>
      <c r="BG41" s="5"/>
      <c r="BH41" s="12"/>
      <c r="BI41" s="12"/>
      <c r="BJ41" s="12">
        <f t="shared" ca="1" si="18"/>
        <v>0.3201317411687078</v>
      </c>
      <c r="BK41" s="12">
        <f t="shared" ca="1" si="19"/>
        <v>0</v>
      </c>
      <c r="BL41" s="12"/>
      <c r="BM41" s="6"/>
    </row>
    <row r="42" spans="2:65" x14ac:dyDescent="0.35">
      <c r="B42">
        <f t="shared" ca="1" si="3"/>
        <v>9</v>
      </c>
      <c r="C42" t="str">
        <f t="shared" ca="1" si="4"/>
        <v>Men</v>
      </c>
      <c r="D42">
        <f t="shared" ca="1" si="20"/>
        <v>38</v>
      </c>
      <c r="E42">
        <f t="shared" ca="1" si="21"/>
        <v>1</v>
      </c>
      <c r="F42" t="str">
        <f ca="1">VLOOKUP(E42,$S$116:$T$121,2)</f>
        <v>health</v>
      </c>
      <c r="G42">
        <f t="shared" ca="1" si="22"/>
        <v>2</v>
      </c>
      <c r="H42" t="str">
        <f ca="1">VLOOKUP(G42,$P$116:$Q$120,2)</f>
        <v>b-tech</v>
      </c>
      <c r="J42">
        <f t="shared" ca="1" si="23"/>
        <v>1</v>
      </c>
      <c r="K42">
        <f t="shared" ca="1" si="25"/>
        <v>2</v>
      </c>
      <c r="L42">
        <f t="shared" ca="1" si="24"/>
        <v>1</v>
      </c>
      <c r="M42" t="str">
        <f ca="1">VLOOKUP(Table6[[#This Row],[Column4]],$N$114:$O$123,2)</f>
        <v>a</v>
      </c>
      <c r="N42">
        <f t="shared" ca="1" si="26"/>
        <v>52438</v>
      </c>
      <c r="O42">
        <f t="shared" ca="1" si="27"/>
        <v>477731</v>
      </c>
      <c r="P42" s="11">
        <f ca="1">RAND()*Table6[[#This Row],[house value]]</f>
        <v>69960.455861854382</v>
      </c>
      <c r="Q42" s="11">
        <f ca="1">Table6[[#This Row],[cars]]*RAND()*Table6[[#This Row],[income]]</f>
        <v>93262.399404708165</v>
      </c>
      <c r="R42" s="11">
        <f ca="1">RAND()*Table6[[#This Row],[car value]]</f>
        <v>29919.483337572736</v>
      </c>
      <c r="S42" s="11">
        <f ca="1">RAND()*Table6[[#This Row],[income]]*2</f>
        <v>87284.371182211893</v>
      </c>
      <c r="T42" s="11">
        <f ca="1">RAND()*Table6[[#This Row],[income]]*1.5</f>
        <v>49501.698366749653</v>
      </c>
      <c r="U42" s="11">
        <f ca="1">Table6[[#This Row],[house value]]+Table6[[#This Row],[car value]]+Table6[[#This Row],[investments]]</f>
        <v>620495.09777145786</v>
      </c>
      <c r="V42" s="11">
        <f ca="1">Table6[[#This Row],[Mortgage left]]+Table6[[#This Row],[left amount to pay (car)]]+Table6[[#This Row],[debts]]</f>
        <v>187164.31038163899</v>
      </c>
      <c r="W42" s="11">
        <f ca="1">Table6[[#This Row],[value(person)]]-Table6[[#This Row],[value(debts)]]</f>
        <v>433330.78738981887</v>
      </c>
      <c r="AA42" s="5">
        <f t="shared" ca="1" si="10"/>
        <v>1</v>
      </c>
      <c r="AB42" s="12">
        <f t="shared" ca="1" si="11"/>
        <v>0</v>
      </c>
      <c r="AC42" s="12"/>
      <c r="AD42" s="6"/>
      <c r="AF42" s="5">
        <f t="shared" ca="1" si="12"/>
        <v>0</v>
      </c>
      <c r="AG42" s="12">
        <f t="shared" ca="1" si="13"/>
        <v>0</v>
      </c>
      <c r="AH42" s="12">
        <f t="shared" ca="1" si="14"/>
        <v>1</v>
      </c>
      <c r="AI42" s="12">
        <f t="shared" ca="1" si="15"/>
        <v>0</v>
      </c>
      <c r="AJ42" s="12">
        <f t="shared" ca="1" si="16"/>
        <v>0</v>
      </c>
      <c r="AK42" s="6">
        <f ca="1">IF(F41="custom",1,0)</f>
        <v>0</v>
      </c>
      <c r="AL42" s="12"/>
      <c r="AM42" s="5">
        <f ca="1">IF(M41="a",1,0)</f>
        <v>0</v>
      </c>
      <c r="AN42" s="12">
        <f ca="1">IF(M41="b",1,0)</f>
        <v>0</v>
      </c>
      <c r="AO42" s="12">
        <f ca="1">IF(M41="c",1,0)</f>
        <v>0</v>
      </c>
      <c r="AP42" s="12">
        <f ca="1">IF(M41="d",1,0)</f>
        <v>0</v>
      </c>
      <c r="AQ42" s="12">
        <f ca="1">IF(M41="e",1,0)</f>
        <v>1</v>
      </c>
      <c r="AR42" s="12">
        <f ca="1">IF(M41="f",1,0)</f>
        <v>0</v>
      </c>
      <c r="AS42" s="12">
        <f ca="1">IF(M41="g",1,0)</f>
        <v>0</v>
      </c>
      <c r="AT42" s="12">
        <f ca="1">IF(M41="h",1,0)</f>
        <v>0</v>
      </c>
      <c r="AU42" s="12">
        <f ca="1">IF(M41="i",1,0)</f>
        <v>0</v>
      </c>
      <c r="AV42" s="6">
        <f ca="1">IF(M41="j",1,0)</f>
        <v>0</v>
      </c>
      <c r="AY42" s="30">
        <f ca="1">Table6[[#This Row],[car value]]/Table6[[#This Row],[cars]]</f>
        <v>46631.199702354083</v>
      </c>
      <c r="BA42" s="5"/>
      <c r="BB42" s="12"/>
      <c r="BC42" s="12"/>
      <c r="BD42" s="12">
        <f t="shared" ca="1" si="17"/>
        <v>0</v>
      </c>
      <c r="BE42" s="12"/>
      <c r="BF42" s="6"/>
      <c r="BG42" s="5"/>
      <c r="BH42" s="12"/>
      <c r="BI42" s="12"/>
      <c r="BJ42" s="12">
        <f t="shared" ca="1" si="18"/>
        <v>0.46330452413430012</v>
      </c>
      <c r="BK42" s="12">
        <f t="shared" ca="1" si="19"/>
        <v>1</v>
      </c>
      <c r="BL42" s="12"/>
      <c r="BM42" s="6"/>
    </row>
    <row r="43" spans="2:65" x14ac:dyDescent="0.35">
      <c r="B43">
        <f t="shared" ca="1" si="3"/>
        <v>5</v>
      </c>
      <c r="C43" t="str">
        <f t="shared" ca="1" si="4"/>
        <v>Men</v>
      </c>
      <c r="D43">
        <f t="shared" ca="1" si="20"/>
        <v>48</v>
      </c>
      <c r="E43">
        <f t="shared" ca="1" si="21"/>
        <v>4</v>
      </c>
      <c r="F43" t="str">
        <f ca="1">VLOOKUP(E43,$S$116:$T$121,2)</f>
        <v>it</v>
      </c>
      <c r="G43">
        <f t="shared" ca="1" si="22"/>
        <v>4</v>
      </c>
      <c r="H43" t="str">
        <f ca="1">VLOOKUP(G43,$P$116:$Q$120,2)</f>
        <v>commerce</v>
      </c>
      <c r="J43">
        <f t="shared" ca="1" si="23"/>
        <v>3</v>
      </c>
      <c r="K43">
        <f t="shared" ca="1" si="25"/>
        <v>1</v>
      </c>
      <c r="L43">
        <f t="shared" ca="1" si="24"/>
        <v>1</v>
      </c>
      <c r="M43" t="str">
        <f ca="1">VLOOKUP(Table6[[#This Row],[Column4]],$N$114:$O$123,2)</f>
        <v>a</v>
      </c>
      <c r="N43">
        <f t="shared" ca="1" si="26"/>
        <v>97476</v>
      </c>
      <c r="O43">
        <f t="shared" ca="1" si="27"/>
        <v>103568</v>
      </c>
      <c r="P43" s="11">
        <f ca="1">RAND()*Table6[[#This Row],[house value]]</f>
        <v>16290.257372657543</v>
      </c>
      <c r="Q43" s="11">
        <f ca="1">Table6[[#This Row],[cars]]*RAND()*Table6[[#This Row],[income]]</f>
        <v>10724.44998473033</v>
      </c>
      <c r="R43" s="11">
        <f ca="1">RAND()*Table6[[#This Row],[car value]]</f>
        <v>10339.272865691053</v>
      </c>
      <c r="S43" s="11">
        <f ca="1">RAND()*Table6[[#This Row],[income]]*2</f>
        <v>84242.902494580369</v>
      </c>
      <c r="T43" s="11">
        <f ca="1">RAND()*Table6[[#This Row],[income]]*1.5</f>
        <v>64718.065165652195</v>
      </c>
      <c r="U43" s="11">
        <f ca="1">Table6[[#This Row],[house value]]+Table6[[#This Row],[car value]]+Table6[[#This Row],[investments]]</f>
        <v>179010.51515038253</v>
      </c>
      <c r="V43" s="11">
        <f ca="1">Table6[[#This Row],[Mortgage left]]+Table6[[#This Row],[left amount to pay (car)]]+Table6[[#This Row],[debts]]</f>
        <v>110872.43273292897</v>
      </c>
      <c r="W43" s="11">
        <f ca="1">Table6[[#This Row],[value(person)]]-Table6[[#This Row],[value(debts)]]</f>
        <v>68138.082417453566</v>
      </c>
      <c r="AA43" s="5">
        <f t="shared" ca="1" si="10"/>
        <v>1</v>
      </c>
      <c r="AB43" s="12">
        <f t="shared" ca="1" si="11"/>
        <v>0</v>
      </c>
      <c r="AC43" s="12"/>
      <c r="AD43" s="6"/>
      <c r="AF43" s="5">
        <f t="shared" ca="1" si="12"/>
        <v>1</v>
      </c>
      <c r="AG43" s="12">
        <f t="shared" ca="1" si="13"/>
        <v>0</v>
      </c>
      <c r="AH43" s="12">
        <f t="shared" ca="1" si="14"/>
        <v>0</v>
      </c>
      <c r="AI43" s="12">
        <f t="shared" ca="1" si="15"/>
        <v>0</v>
      </c>
      <c r="AJ43" s="12">
        <f t="shared" ca="1" si="16"/>
        <v>0</v>
      </c>
      <c r="AK43" s="6">
        <f ca="1">IF(F42="custom",1,0)</f>
        <v>0</v>
      </c>
      <c r="AL43" s="12"/>
      <c r="AM43" s="5">
        <f ca="1">IF(M42="a",1,0)</f>
        <v>1</v>
      </c>
      <c r="AN43" s="12">
        <f ca="1">IF(M42="b",1,0)</f>
        <v>0</v>
      </c>
      <c r="AO43" s="12">
        <f ca="1">IF(M42="c",1,0)</f>
        <v>0</v>
      </c>
      <c r="AP43" s="12">
        <f ca="1">IF(M42="d",1,0)</f>
        <v>0</v>
      </c>
      <c r="AQ43" s="12">
        <f ca="1">IF(M42="e",1,0)</f>
        <v>0</v>
      </c>
      <c r="AR43" s="12">
        <f ca="1">IF(M42="f",1,0)</f>
        <v>0</v>
      </c>
      <c r="AS43" s="12">
        <f ca="1">IF(M42="g",1,0)</f>
        <v>0</v>
      </c>
      <c r="AT43" s="12">
        <f ca="1">IF(M42="h",1,0)</f>
        <v>0</v>
      </c>
      <c r="AU43" s="12">
        <f ca="1">IF(M42="i",1,0)</f>
        <v>0</v>
      </c>
      <c r="AV43" s="6">
        <f ca="1">IF(M42="j",1,0)</f>
        <v>0</v>
      </c>
      <c r="AY43" s="30">
        <f ca="1">Table6[[#This Row],[car value]]/Table6[[#This Row],[cars]]</f>
        <v>10724.44998473033</v>
      </c>
      <c r="BA43" s="5"/>
      <c r="BB43" s="12"/>
      <c r="BC43" s="12"/>
      <c r="BD43" s="12">
        <f t="shared" ca="1" si="17"/>
        <v>0</v>
      </c>
      <c r="BE43" s="12"/>
      <c r="BF43" s="6"/>
      <c r="BG43" s="5"/>
      <c r="BH43" s="12"/>
      <c r="BI43" s="12"/>
      <c r="BJ43" s="12">
        <f t="shared" ca="1" si="18"/>
        <v>0.14644319891707758</v>
      </c>
      <c r="BK43" s="12">
        <f t="shared" ca="1" si="19"/>
        <v>0</v>
      </c>
      <c r="BL43" s="12"/>
      <c r="BM43" s="6"/>
    </row>
    <row r="44" spans="2:65" x14ac:dyDescent="0.35">
      <c r="B44">
        <f t="shared" ca="1" si="3"/>
        <v>2</v>
      </c>
      <c r="C44" t="str">
        <f t="shared" ca="1" si="4"/>
        <v>Women</v>
      </c>
      <c r="D44">
        <f t="shared" ref="D44:D75" ca="1" si="28">RANDBETWEEN(25,50)</f>
        <v>33</v>
      </c>
      <c r="E44">
        <f t="shared" ref="E44:E75" ca="1" si="29">RANDBETWEEN(1,6)</f>
        <v>2</v>
      </c>
      <c r="F44" t="str">
        <f ca="1">VLOOKUP(E44,$S$116:$T$121,2)</f>
        <v>education</v>
      </c>
      <c r="G44">
        <f t="shared" ref="G44:G75" ca="1" si="30">RANDBETWEEN(1,5)</f>
        <v>3</v>
      </c>
      <c r="H44" t="str">
        <f ca="1">VLOOKUP(G44,$P$116:$Q$120,2)</f>
        <v>diploma</v>
      </c>
      <c r="J44">
        <f t="shared" ref="J44:J75" ca="1" si="31">RANDBETWEEN(0,3)</f>
        <v>1</v>
      </c>
      <c r="K44">
        <f t="shared" ca="1" si="25"/>
        <v>2</v>
      </c>
      <c r="L44">
        <f t="shared" ref="L44:L75" ca="1" si="32">RANDBETWEEN(1,10)</f>
        <v>2</v>
      </c>
      <c r="M44" t="str">
        <f ca="1">VLOOKUP(Table6[[#This Row],[Column4]],$N$114:$O$123,2)</f>
        <v>b</v>
      </c>
      <c r="N44">
        <f t="shared" ca="1" si="26"/>
        <v>40845</v>
      </c>
      <c r="O44">
        <f t="shared" ca="1" si="27"/>
        <v>188029</v>
      </c>
      <c r="P44" s="11">
        <f ca="1">RAND()*Table6[[#This Row],[house value]]</f>
        <v>147827.6096946891</v>
      </c>
      <c r="Q44" s="11">
        <f ca="1">Table6[[#This Row],[cars]]*RAND()*Table6[[#This Row],[income]]</f>
        <v>44676.861959368551</v>
      </c>
      <c r="R44" s="11">
        <f ca="1">RAND()*Table6[[#This Row],[car value]]</f>
        <v>13701.437250418643</v>
      </c>
      <c r="S44" s="11">
        <f ca="1">RAND()*Table6[[#This Row],[income]]*2</f>
        <v>38704.817819912569</v>
      </c>
      <c r="T44" s="11">
        <f ca="1">RAND()*Table6[[#This Row],[income]]*1.5</f>
        <v>40421.59312522479</v>
      </c>
      <c r="U44" s="11">
        <f ca="1">Table6[[#This Row],[house value]]+Table6[[#This Row],[car value]]+Table6[[#This Row],[investments]]</f>
        <v>273127.45508459333</v>
      </c>
      <c r="V44" s="11">
        <f ca="1">Table6[[#This Row],[Mortgage left]]+Table6[[#This Row],[left amount to pay (car)]]+Table6[[#This Row],[debts]]</f>
        <v>200233.86476502032</v>
      </c>
      <c r="W44" s="11">
        <f ca="1">Table6[[#This Row],[value(person)]]-Table6[[#This Row],[value(debts)]]</f>
        <v>72893.590319573006</v>
      </c>
      <c r="AA44" s="5">
        <f t="shared" ca="1" si="10"/>
        <v>1</v>
      </c>
      <c r="AB44" s="12">
        <f t="shared" ca="1" si="11"/>
        <v>0</v>
      </c>
      <c r="AC44" s="12"/>
      <c r="AD44" s="6"/>
      <c r="AF44" s="5">
        <f t="shared" ca="1" si="12"/>
        <v>0</v>
      </c>
      <c r="AG44" s="12">
        <f t="shared" ca="1" si="13"/>
        <v>0</v>
      </c>
      <c r="AH44" s="12">
        <f t="shared" ca="1" si="14"/>
        <v>0</v>
      </c>
      <c r="AI44" s="12">
        <f t="shared" ca="1" si="15"/>
        <v>1</v>
      </c>
      <c r="AJ44" s="12">
        <f t="shared" ca="1" si="16"/>
        <v>0</v>
      </c>
      <c r="AK44" s="6">
        <f ca="1">IF(F43="custom",1,0)</f>
        <v>0</v>
      </c>
      <c r="AL44" s="12"/>
      <c r="AM44" s="5">
        <f ca="1">IF(M43="a",1,0)</f>
        <v>1</v>
      </c>
      <c r="AN44" s="12">
        <f ca="1">IF(M43="b",1,0)</f>
        <v>0</v>
      </c>
      <c r="AO44" s="12">
        <f ca="1">IF(M43="c",1,0)</f>
        <v>0</v>
      </c>
      <c r="AP44" s="12">
        <f ca="1">IF(M43="d",1,0)</f>
        <v>0</v>
      </c>
      <c r="AQ44" s="12">
        <f ca="1">IF(M43="e",1,0)</f>
        <v>0</v>
      </c>
      <c r="AR44" s="12">
        <f ca="1">IF(M43="f",1,0)</f>
        <v>0</v>
      </c>
      <c r="AS44" s="12">
        <f ca="1">IF(M43="g",1,0)</f>
        <v>0</v>
      </c>
      <c r="AT44" s="12">
        <f ca="1">IF(M43="h",1,0)</f>
        <v>0</v>
      </c>
      <c r="AU44" s="12">
        <f ca="1">IF(M43="i",1,0)</f>
        <v>0</v>
      </c>
      <c r="AV44" s="6">
        <f ca="1">IF(M43="j",1,0)</f>
        <v>0</v>
      </c>
      <c r="AY44" s="30">
        <f ca="1">Table6[[#This Row],[car value]]/Table6[[#This Row],[cars]]</f>
        <v>22338.430979684275</v>
      </c>
      <c r="BA44" s="5"/>
      <c r="BB44" s="12"/>
      <c r="BC44" s="12"/>
      <c r="BD44" s="12">
        <f t="shared" ca="1" si="17"/>
        <v>0</v>
      </c>
      <c r="BE44" s="12"/>
      <c r="BF44" s="6"/>
      <c r="BG44" s="5"/>
      <c r="BH44" s="12"/>
      <c r="BI44" s="12"/>
      <c r="BJ44" s="12">
        <f t="shared" ca="1" si="18"/>
        <v>0.15729045045436374</v>
      </c>
      <c r="BK44" s="12">
        <f t="shared" ca="1" si="19"/>
        <v>0</v>
      </c>
      <c r="BL44" s="12"/>
      <c r="BM44" s="6"/>
    </row>
    <row r="45" spans="2:65" x14ac:dyDescent="0.35">
      <c r="B45">
        <f t="shared" ca="1" si="3"/>
        <v>1</v>
      </c>
      <c r="C45" t="str">
        <f t="shared" ca="1" si="4"/>
        <v>Men</v>
      </c>
      <c r="D45">
        <f t="shared" ca="1" si="28"/>
        <v>49</v>
      </c>
      <c r="E45">
        <f t="shared" ca="1" si="29"/>
        <v>1</v>
      </c>
      <c r="F45" t="str">
        <f ca="1">VLOOKUP(E45,$S$116:$T$121,2)</f>
        <v>health</v>
      </c>
      <c r="G45">
        <f t="shared" ca="1" si="30"/>
        <v>4</v>
      </c>
      <c r="H45" t="str">
        <f ca="1">VLOOKUP(G45,$P$116:$Q$120,2)</f>
        <v>commerce</v>
      </c>
      <c r="J45">
        <f t="shared" ca="1" si="31"/>
        <v>0</v>
      </c>
      <c r="K45">
        <f t="shared" ca="1" si="25"/>
        <v>2</v>
      </c>
      <c r="L45">
        <f t="shared" ca="1" si="32"/>
        <v>1</v>
      </c>
      <c r="M45" t="str">
        <f ca="1">VLOOKUP(Table6[[#This Row],[Column4]],$N$114:$O$123,2)</f>
        <v>a</v>
      </c>
      <c r="N45">
        <f t="shared" ca="1" si="26"/>
        <v>52688</v>
      </c>
      <c r="O45">
        <f t="shared" ca="1" si="27"/>
        <v>415104</v>
      </c>
      <c r="P45" s="11">
        <f ca="1">RAND()*Table6[[#This Row],[house value]]</f>
        <v>18462.615737289754</v>
      </c>
      <c r="Q45" s="11">
        <f ca="1">Table6[[#This Row],[cars]]*RAND()*Table6[[#This Row],[income]]</f>
        <v>90484.048842311226</v>
      </c>
      <c r="R45" s="11">
        <f ca="1">RAND()*Table6[[#This Row],[car value]]</f>
        <v>54911.266471544426</v>
      </c>
      <c r="S45" s="11">
        <f ca="1">RAND()*Table6[[#This Row],[income]]*2</f>
        <v>17391.691766150991</v>
      </c>
      <c r="T45" s="11">
        <f ca="1">RAND()*Table6[[#This Row],[income]]*1.5</f>
        <v>70707.562157887849</v>
      </c>
      <c r="U45" s="11">
        <f ca="1">Table6[[#This Row],[house value]]+Table6[[#This Row],[car value]]+Table6[[#This Row],[investments]]</f>
        <v>576295.6110001991</v>
      </c>
      <c r="V45" s="11">
        <f ca="1">Table6[[#This Row],[Mortgage left]]+Table6[[#This Row],[left amount to pay (car)]]+Table6[[#This Row],[debts]]</f>
        <v>90765.573974985178</v>
      </c>
      <c r="W45" s="11">
        <f ca="1">Table6[[#This Row],[value(person)]]-Table6[[#This Row],[value(debts)]]</f>
        <v>485530.03702521394</v>
      </c>
      <c r="AA45" s="5">
        <f t="shared" ca="1" si="10"/>
        <v>0</v>
      </c>
      <c r="AB45" s="12">
        <f t="shared" ca="1" si="11"/>
        <v>1</v>
      </c>
      <c r="AC45" s="12"/>
      <c r="AD45" s="6"/>
      <c r="AF45" s="5">
        <f t="shared" ca="1" si="12"/>
        <v>0</v>
      </c>
      <c r="AG45" s="12">
        <f t="shared" ca="1" si="13"/>
        <v>1</v>
      </c>
      <c r="AH45" s="12">
        <f t="shared" ca="1" si="14"/>
        <v>0</v>
      </c>
      <c r="AI45" s="12">
        <f t="shared" ca="1" si="15"/>
        <v>0</v>
      </c>
      <c r="AJ45" s="12">
        <f t="shared" ca="1" si="16"/>
        <v>0</v>
      </c>
      <c r="AK45" s="6">
        <f ca="1">IF(F44="custom",1,0)</f>
        <v>0</v>
      </c>
      <c r="AL45" s="12"/>
      <c r="AM45" s="5">
        <f ca="1">IF(M44="a",1,0)</f>
        <v>0</v>
      </c>
      <c r="AN45" s="12">
        <f ca="1">IF(M44="b",1,0)</f>
        <v>1</v>
      </c>
      <c r="AO45" s="12">
        <f ca="1">IF(M44="c",1,0)</f>
        <v>0</v>
      </c>
      <c r="AP45" s="12">
        <f ca="1">IF(M44="d",1,0)</f>
        <v>0</v>
      </c>
      <c r="AQ45" s="12">
        <f ca="1">IF(M44="e",1,0)</f>
        <v>0</v>
      </c>
      <c r="AR45" s="12">
        <f ca="1">IF(M44="f",1,0)</f>
        <v>0</v>
      </c>
      <c r="AS45" s="12">
        <f ca="1">IF(M44="g",1,0)</f>
        <v>0</v>
      </c>
      <c r="AT45" s="12">
        <f ca="1">IF(M44="h",1,0)</f>
        <v>0</v>
      </c>
      <c r="AU45" s="12">
        <f ca="1">IF(M44="i",1,0)</f>
        <v>0</v>
      </c>
      <c r="AV45" s="6">
        <f ca="1">IF(M44="j",1,0)</f>
        <v>0</v>
      </c>
      <c r="AY45" s="30">
        <f ca="1">Table6[[#This Row],[car value]]/Table6[[#This Row],[cars]]</f>
        <v>45242.024421155613</v>
      </c>
      <c r="BA45" s="5"/>
      <c r="BB45" s="12"/>
      <c r="BC45" s="12"/>
      <c r="BD45" s="12">
        <f t="shared" ca="1" si="17"/>
        <v>0</v>
      </c>
      <c r="BE45" s="12"/>
      <c r="BF45" s="6"/>
      <c r="BG45" s="5"/>
      <c r="BH45" s="12"/>
      <c r="BI45" s="12"/>
      <c r="BJ45" s="12">
        <f t="shared" ca="1" si="18"/>
        <v>0.7861957979603631</v>
      </c>
      <c r="BK45" s="12">
        <f t="shared" ca="1" si="19"/>
        <v>1</v>
      </c>
      <c r="BL45" s="12"/>
      <c r="BM45" s="6"/>
    </row>
    <row r="46" spans="2:65" x14ac:dyDescent="0.35">
      <c r="B46">
        <f t="shared" ca="1" si="3"/>
        <v>3</v>
      </c>
      <c r="C46" t="str">
        <f t="shared" ca="1" si="4"/>
        <v>Men</v>
      </c>
      <c r="D46">
        <f t="shared" ca="1" si="28"/>
        <v>28</v>
      </c>
      <c r="E46">
        <f t="shared" ca="1" si="29"/>
        <v>1</v>
      </c>
      <c r="F46" t="str">
        <f ca="1">VLOOKUP(E46,$S$116:$T$121,2)</f>
        <v>health</v>
      </c>
      <c r="G46">
        <f t="shared" ca="1" si="30"/>
        <v>3</v>
      </c>
      <c r="H46" t="str">
        <f ca="1">VLOOKUP(G46,$P$116:$Q$120,2)</f>
        <v>diploma</v>
      </c>
      <c r="J46">
        <f t="shared" ca="1" si="31"/>
        <v>0</v>
      </c>
      <c r="K46">
        <f t="shared" ca="1" si="25"/>
        <v>1</v>
      </c>
      <c r="L46">
        <f t="shared" ca="1" si="32"/>
        <v>6</v>
      </c>
      <c r="M46" t="str">
        <f ca="1">VLOOKUP(Table6[[#This Row],[Column4]],$N$114:$O$123,2)</f>
        <v>f</v>
      </c>
      <c r="N46">
        <f t="shared" ca="1" si="26"/>
        <v>36153</v>
      </c>
      <c r="O46">
        <f t="shared" ca="1" si="27"/>
        <v>391258</v>
      </c>
      <c r="P46" s="11">
        <f ca="1">RAND()*Table6[[#This Row],[house value]]</f>
        <v>202149.59761109648</v>
      </c>
      <c r="Q46" s="11">
        <f ca="1">Table6[[#This Row],[cars]]*RAND()*Table6[[#This Row],[income]]</f>
        <v>25835.890068655375</v>
      </c>
      <c r="R46" s="11">
        <f ca="1">RAND()*Table6[[#This Row],[car value]]</f>
        <v>10832.306307410658</v>
      </c>
      <c r="S46" s="11">
        <f ca="1">RAND()*Table6[[#This Row],[income]]*2</f>
        <v>53985.745285551879</v>
      </c>
      <c r="T46" s="11">
        <f ca="1">RAND()*Table6[[#This Row],[income]]*1.5</f>
        <v>38223.496297139718</v>
      </c>
      <c r="U46" s="11">
        <f ca="1">Table6[[#This Row],[house value]]+Table6[[#This Row],[car value]]+Table6[[#This Row],[investments]]</f>
        <v>455317.3863657951</v>
      </c>
      <c r="V46" s="11">
        <f ca="1">Table6[[#This Row],[Mortgage left]]+Table6[[#This Row],[left amount to pay (car)]]+Table6[[#This Row],[debts]]</f>
        <v>266967.64920405904</v>
      </c>
      <c r="W46" s="11">
        <f ca="1">Table6[[#This Row],[value(person)]]-Table6[[#This Row],[value(debts)]]</f>
        <v>188349.73716173606</v>
      </c>
      <c r="AA46" s="5">
        <f t="shared" ca="1" si="10"/>
        <v>1</v>
      </c>
      <c r="AB46" s="12">
        <f t="shared" ca="1" si="11"/>
        <v>0</v>
      </c>
      <c r="AC46" s="12"/>
      <c r="AD46" s="6"/>
      <c r="AF46" s="5">
        <f t="shared" ca="1" si="12"/>
        <v>1</v>
      </c>
      <c r="AG46" s="12">
        <f t="shared" ca="1" si="13"/>
        <v>0</v>
      </c>
      <c r="AH46" s="12">
        <f t="shared" ca="1" si="14"/>
        <v>0</v>
      </c>
      <c r="AI46" s="12">
        <f t="shared" ca="1" si="15"/>
        <v>0</v>
      </c>
      <c r="AJ46" s="12">
        <f t="shared" ca="1" si="16"/>
        <v>0</v>
      </c>
      <c r="AK46" s="6">
        <f ca="1">IF(F45="custom",1,0)</f>
        <v>0</v>
      </c>
      <c r="AL46" s="12"/>
      <c r="AM46" s="5">
        <f ca="1">IF(M45="a",1,0)</f>
        <v>1</v>
      </c>
      <c r="AN46" s="12">
        <f ca="1">IF(M45="b",1,0)</f>
        <v>0</v>
      </c>
      <c r="AO46" s="12">
        <f ca="1">IF(M45="c",1,0)</f>
        <v>0</v>
      </c>
      <c r="AP46" s="12">
        <f ca="1">IF(M45="d",1,0)</f>
        <v>0</v>
      </c>
      <c r="AQ46" s="12">
        <f ca="1">IF(M45="e",1,0)</f>
        <v>0</v>
      </c>
      <c r="AR46" s="12">
        <f ca="1">IF(M45="f",1,0)</f>
        <v>0</v>
      </c>
      <c r="AS46" s="12">
        <f ca="1">IF(M45="g",1,0)</f>
        <v>0</v>
      </c>
      <c r="AT46" s="12">
        <f ca="1">IF(M45="h",1,0)</f>
        <v>0</v>
      </c>
      <c r="AU46" s="12">
        <f ca="1">IF(M45="i",1,0)</f>
        <v>0</v>
      </c>
      <c r="AV46" s="6">
        <f ca="1">IF(M45="j",1,0)</f>
        <v>0</v>
      </c>
      <c r="AY46" s="30">
        <f ca="1">Table6[[#This Row],[car value]]/Table6[[#This Row],[cars]]</f>
        <v>25835.890068655375</v>
      </c>
      <c r="BA46" s="5"/>
      <c r="BB46" s="12"/>
      <c r="BC46" s="12"/>
      <c r="BD46" s="12">
        <f t="shared" ca="1" si="17"/>
        <v>0</v>
      </c>
      <c r="BE46" s="12"/>
      <c r="BF46" s="6"/>
      <c r="BG46" s="5"/>
      <c r="BH46" s="12"/>
      <c r="BI46" s="12"/>
      <c r="BJ46" s="12">
        <f t="shared" ca="1" si="18"/>
        <v>4.4477084627683072E-2</v>
      </c>
      <c r="BK46" s="12">
        <f t="shared" ca="1" si="19"/>
        <v>0</v>
      </c>
      <c r="BL46" s="12"/>
      <c r="BM46" s="6"/>
    </row>
    <row r="47" spans="2:65" x14ac:dyDescent="0.35">
      <c r="B47">
        <f t="shared" ca="1" si="3"/>
        <v>9</v>
      </c>
      <c r="C47" t="str">
        <f t="shared" ca="1" si="4"/>
        <v>Men</v>
      </c>
      <c r="D47">
        <f t="shared" ca="1" si="28"/>
        <v>40</v>
      </c>
      <c r="E47">
        <f t="shared" ca="1" si="29"/>
        <v>2</v>
      </c>
      <c r="F47" t="str">
        <f ca="1">VLOOKUP(E47,$S$116:$T$121,2)</f>
        <v>education</v>
      </c>
      <c r="G47">
        <f t="shared" ca="1" si="30"/>
        <v>4</v>
      </c>
      <c r="H47" t="str">
        <f ca="1">VLOOKUP(G47,$P$116:$Q$120,2)</f>
        <v>commerce</v>
      </c>
      <c r="J47">
        <f t="shared" ca="1" si="31"/>
        <v>1</v>
      </c>
      <c r="K47">
        <f t="shared" ca="1" si="25"/>
        <v>2</v>
      </c>
      <c r="L47">
        <f t="shared" ca="1" si="32"/>
        <v>2</v>
      </c>
      <c r="M47" t="str">
        <f ca="1">VLOOKUP(Table6[[#This Row],[Column4]],$N$114:$O$123,2)</f>
        <v>b</v>
      </c>
      <c r="N47">
        <f t="shared" ca="1" si="26"/>
        <v>13967</v>
      </c>
      <c r="O47">
        <f t="shared" ca="1" si="27"/>
        <v>240137</v>
      </c>
      <c r="P47" s="11">
        <f ca="1">RAND()*Table6[[#This Row],[house value]]</f>
        <v>72312.401451118683</v>
      </c>
      <c r="Q47" s="11">
        <f ca="1">Table6[[#This Row],[cars]]*RAND()*Table6[[#This Row],[income]]</f>
        <v>4906.3855548250585</v>
      </c>
      <c r="R47" s="11">
        <f ca="1">RAND()*Table6[[#This Row],[car value]]</f>
        <v>4510.8720805563062</v>
      </c>
      <c r="S47" s="11">
        <f ca="1">RAND()*Table6[[#This Row],[income]]*2</f>
        <v>9075.8695185726228</v>
      </c>
      <c r="T47" s="11">
        <f ca="1">RAND()*Table6[[#This Row],[income]]*1.5</f>
        <v>7314.8483484837234</v>
      </c>
      <c r="U47" s="11">
        <f ca="1">Table6[[#This Row],[house value]]+Table6[[#This Row],[car value]]+Table6[[#This Row],[investments]]</f>
        <v>252358.23390330881</v>
      </c>
      <c r="V47" s="11">
        <f ca="1">Table6[[#This Row],[Mortgage left]]+Table6[[#This Row],[left amount to pay (car)]]+Table6[[#This Row],[debts]]</f>
        <v>85899.143050247614</v>
      </c>
      <c r="W47" s="11">
        <f ca="1">Table6[[#This Row],[value(person)]]-Table6[[#This Row],[value(debts)]]</f>
        <v>166459.09085306118</v>
      </c>
      <c r="AA47" s="5">
        <f t="shared" ca="1" si="10"/>
        <v>1</v>
      </c>
      <c r="AB47" s="12">
        <f t="shared" ca="1" si="11"/>
        <v>0</v>
      </c>
      <c r="AC47" s="12"/>
      <c r="AD47" s="6"/>
      <c r="AF47" s="5">
        <f t="shared" ca="1" si="12"/>
        <v>1</v>
      </c>
      <c r="AG47" s="12">
        <f t="shared" ca="1" si="13"/>
        <v>0</v>
      </c>
      <c r="AH47" s="12">
        <f t="shared" ca="1" si="14"/>
        <v>0</v>
      </c>
      <c r="AI47" s="12">
        <f t="shared" ca="1" si="15"/>
        <v>0</v>
      </c>
      <c r="AJ47" s="12">
        <f t="shared" ca="1" si="16"/>
        <v>0</v>
      </c>
      <c r="AK47" s="6">
        <f ca="1">IF(F46="custom",1,0)</f>
        <v>0</v>
      </c>
      <c r="AL47" s="12"/>
      <c r="AM47" s="5">
        <f ca="1">IF(M46="a",1,0)</f>
        <v>0</v>
      </c>
      <c r="AN47" s="12">
        <f ca="1">IF(M46="b",1,0)</f>
        <v>0</v>
      </c>
      <c r="AO47" s="12">
        <f ca="1">IF(M46="c",1,0)</f>
        <v>0</v>
      </c>
      <c r="AP47" s="12">
        <f ca="1">IF(M46="d",1,0)</f>
        <v>0</v>
      </c>
      <c r="AQ47" s="12">
        <f ca="1">IF(M46="e",1,0)</f>
        <v>0</v>
      </c>
      <c r="AR47" s="12">
        <f ca="1">IF(M46="f",1,0)</f>
        <v>1</v>
      </c>
      <c r="AS47" s="12">
        <f ca="1">IF(M46="g",1,0)</f>
        <v>0</v>
      </c>
      <c r="AT47" s="12">
        <f ca="1">IF(M46="h",1,0)</f>
        <v>0</v>
      </c>
      <c r="AU47" s="12">
        <f ca="1">IF(M46="i",1,0)</f>
        <v>0</v>
      </c>
      <c r="AV47" s="6">
        <f ca="1">IF(M46="j",1,0)</f>
        <v>0</v>
      </c>
      <c r="AY47" s="30">
        <f ca="1">Table6[[#This Row],[car value]]/Table6[[#This Row],[cars]]</f>
        <v>2453.1927774125293</v>
      </c>
      <c r="BA47" s="5"/>
      <c r="BB47" s="12"/>
      <c r="BC47" s="12"/>
      <c r="BD47" s="12">
        <f t="shared" ca="1" si="17"/>
        <v>0</v>
      </c>
      <c r="BE47" s="12"/>
      <c r="BF47" s="6"/>
      <c r="BG47" s="5"/>
      <c r="BH47" s="12"/>
      <c r="BI47" s="12"/>
      <c r="BJ47" s="12">
        <f t="shared" ca="1" si="18"/>
        <v>0.51666572341293082</v>
      </c>
      <c r="BK47" s="12">
        <f t="shared" ca="1" si="19"/>
        <v>1</v>
      </c>
      <c r="BL47" s="12"/>
      <c r="BM47" s="6"/>
    </row>
    <row r="48" spans="2:65" x14ac:dyDescent="0.35">
      <c r="B48">
        <f t="shared" ca="1" si="3"/>
        <v>6</v>
      </c>
      <c r="C48" t="str">
        <f t="shared" ca="1" si="4"/>
        <v>Women</v>
      </c>
      <c r="D48">
        <f t="shared" ca="1" si="28"/>
        <v>39</v>
      </c>
      <c r="E48">
        <f t="shared" ca="1" si="29"/>
        <v>6</v>
      </c>
      <c r="F48" t="str">
        <f ca="1">VLOOKUP(E48,$S$116:$T$121,2)</f>
        <v>custom</v>
      </c>
      <c r="G48">
        <f t="shared" ca="1" si="30"/>
        <v>5</v>
      </c>
      <c r="H48" t="str">
        <f ca="1">VLOOKUP(G48,$P$116:$Q$120,2)</f>
        <v>arts</v>
      </c>
      <c r="J48">
        <f t="shared" ca="1" si="31"/>
        <v>1</v>
      </c>
      <c r="K48">
        <f t="shared" ca="1" si="25"/>
        <v>2</v>
      </c>
      <c r="L48">
        <f t="shared" ca="1" si="32"/>
        <v>10</v>
      </c>
      <c r="M48" t="str">
        <f ca="1">VLOOKUP(Table6[[#This Row],[Column4]],$N$114:$O$123,2)</f>
        <v>j</v>
      </c>
      <c r="N48">
        <f t="shared" ca="1" si="26"/>
        <v>28873</v>
      </c>
      <c r="O48">
        <f t="shared" ca="1" si="27"/>
        <v>386013</v>
      </c>
      <c r="P48" s="11">
        <f ca="1">RAND()*Table6[[#This Row],[house value]]</f>
        <v>193236.19713104784</v>
      </c>
      <c r="Q48" s="11">
        <f ca="1">Table6[[#This Row],[cars]]*RAND()*Table6[[#This Row],[income]]</f>
        <v>15153.072878356839</v>
      </c>
      <c r="R48" s="11">
        <f ca="1">RAND()*Table6[[#This Row],[car value]]</f>
        <v>1621.9979700405809</v>
      </c>
      <c r="S48" s="11">
        <f ca="1">RAND()*Table6[[#This Row],[income]]*2</f>
        <v>12942.051843985566</v>
      </c>
      <c r="T48" s="11">
        <f ca="1">RAND()*Table6[[#This Row],[income]]*1.5</f>
        <v>22385.833857819849</v>
      </c>
      <c r="U48" s="11">
        <f ca="1">Table6[[#This Row],[house value]]+Table6[[#This Row],[car value]]+Table6[[#This Row],[investments]]</f>
        <v>423551.90673617669</v>
      </c>
      <c r="V48" s="11">
        <f ca="1">Table6[[#This Row],[Mortgage left]]+Table6[[#This Row],[left amount to pay (car)]]+Table6[[#This Row],[debts]]</f>
        <v>207800.24694507397</v>
      </c>
      <c r="W48" s="11">
        <f ca="1">Table6[[#This Row],[value(person)]]-Table6[[#This Row],[value(debts)]]</f>
        <v>215751.65979110272</v>
      </c>
      <c r="AA48" s="5">
        <f t="shared" ca="1" si="10"/>
        <v>1</v>
      </c>
      <c r="AB48" s="12">
        <f t="shared" ca="1" si="11"/>
        <v>0</v>
      </c>
      <c r="AC48" s="12"/>
      <c r="AD48" s="6"/>
      <c r="AF48" s="5">
        <f t="shared" ca="1" si="12"/>
        <v>0</v>
      </c>
      <c r="AG48" s="12">
        <f t="shared" ca="1" si="13"/>
        <v>1</v>
      </c>
      <c r="AH48" s="12">
        <f t="shared" ca="1" si="14"/>
        <v>0</v>
      </c>
      <c r="AI48" s="12">
        <f t="shared" ca="1" si="15"/>
        <v>0</v>
      </c>
      <c r="AJ48" s="12">
        <f t="shared" ca="1" si="16"/>
        <v>0</v>
      </c>
      <c r="AK48" s="6">
        <f ca="1">IF(F47="custom",1,0)</f>
        <v>0</v>
      </c>
      <c r="AL48" s="12"/>
      <c r="AM48" s="5">
        <f ca="1">IF(M47="a",1,0)</f>
        <v>0</v>
      </c>
      <c r="AN48" s="12">
        <f ca="1">IF(M47="b",1,0)</f>
        <v>1</v>
      </c>
      <c r="AO48" s="12">
        <f ca="1">IF(M47="c",1,0)</f>
        <v>0</v>
      </c>
      <c r="AP48" s="12">
        <f ca="1">IF(M47="d",1,0)</f>
        <v>0</v>
      </c>
      <c r="AQ48" s="12">
        <f ca="1">IF(M47="e",1,0)</f>
        <v>0</v>
      </c>
      <c r="AR48" s="12">
        <f ca="1">IF(M47="f",1,0)</f>
        <v>0</v>
      </c>
      <c r="AS48" s="12">
        <f ca="1">IF(M47="g",1,0)</f>
        <v>0</v>
      </c>
      <c r="AT48" s="12">
        <f ca="1">IF(M47="h",1,0)</f>
        <v>0</v>
      </c>
      <c r="AU48" s="12">
        <f ca="1">IF(M47="i",1,0)</f>
        <v>0</v>
      </c>
      <c r="AV48" s="6">
        <f ca="1">IF(M47="j",1,0)</f>
        <v>0</v>
      </c>
      <c r="AY48" s="30">
        <f ca="1">Table6[[#This Row],[car value]]/Table6[[#This Row],[cars]]</f>
        <v>7576.5364391784196</v>
      </c>
      <c r="BA48" s="5"/>
      <c r="BB48" s="12"/>
      <c r="BC48" s="12"/>
      <c r="BD48" s="12">
        <f t="shared" ca="1" si="17"/>
        <v>0</v>
      </c>
      <c r="BE48" s="12"/>
      <c r="BF48" s="6"/>
      <c r="BG48" s="5"/>
      <c r="BH48" s="12"/>
      <c r="BI48" s="12"/>
      <c r="BJ48" s="12">
        <f t="shared" ca="1" si="18"/>
        <v>0.30112977779816807</v>
      </c>
      <c r="BK48" s="12">
        <f t="shared" ca="1" si="19"/>
        <v>0</v>
      </c>
      <c r="BL48" s="12"/>
      <c r="BM48" s="6"/>
    </row>
    <row r="49" spans="2:65" x14ac:dyDescent="0.35">
      <c r="B49">
        <f t="shared" ca="1" si="3"/>
        <v>4</v>
      </c>
      <c r="C49" t="str">
        <f t="shared" ca="1" si="4"/>
        <v>Women</v>
      </c>
      <c r="D49">
        <f t="shared" ca="1" si="28"/>
        <v>42</v>
      </c>
      <c r="E49">
        <f t="shared" ca="1" si="29"/>
        <v>3</v>
      </c>
      <c r="F49" t="str">
        <f ca="1">VLOOKUP(E49,$S$116:$T$121,2)</f>
        <v>agriculture</v>
      </c>
      <c r="G49">
        <f t="shared" ca="1" si="30"/>
        <v>1</v>
      </c>
      <c r="H49" t="str">
        <f ca="1">VLOOKUP(G49,$P$116:$Q$120,2)</f>
        <v>Mba</v>
      </c>
      <c r="J49">
        <f t="shared" ca="1" si="31"/>
        <v>2</v>
      </c>
      <c r="K49">
        <f t="shared" ca="1" si="25"/>
        <v>1</v>
      </c>
      <c r="L49">
        <f t="shared" ca="1" si="32"/>
        <v>1</v>
      </c>
      <c r="M49" t="str">
        <f ca="1">VLOOKUP(Table6[[#This Row],[Column4]],$N$114:$O$123,2)</f>
        <v>a</v>
      </c>
      <c r="N49">
        <f t="shared" ca="1" si="26"/>
        <v>78533</v>
      </c>
      <c r="O49">
        <f t="shared" ca="1" si="27"/>
        <v>496049</v>
      </c>
      <c r="P49" s="11">
        <f ca="1">RAND()*Table6[[#This Row],[house value]]</f>
        <v>449477.92801013862</v>
      </c>
      <c r="Q49" s="11">
        <f ca="1">Table6[[#This Row],[cars]]*RAND()*Table6[[#This Row],[income]]</f>
        <v>29067.975455877418</v>
      </c>
      <c r="R49" s="11">
        <f ca="1">RAND()*Table6[[#This Row],[car value]]</f>
        <v>22101.7209417064</v>
      </c>
      <c r="S49" s="11">
        <f ca="1">RAND()*Table6[[#This Row],[income]]*2</f>
        <v>49543.611059516588</v>
      </c>
      <c r="T49" s="11">
        <f ca="1">RAND()*Table6[[#This Row],[income]]*1.5</f>
        <v>27781.860974167044</v>
      </c>
      <c r="U49" s="11">
        <f ca="1">Table6[[#This Row],[house value]]+Table6[[#This Row],[car value]]+Table6[[#This Row],[investments]]</f>
        <v>552898.83643004438</v>
      </c>
      <c r="V49" s="11">
        <f ca="1">Table6[[#This Row],[Mortgage left]]+Table6[[#This Row],[left amount to pay (car)]]+Table6[[#This Row],[debts]]</f>
        <v>521123.26001136162</v>
      </c>
      <c r="W49" s="11">
        <f ca="1">Table6[[#This Row],[value(person)]]-Table6[[#This Row],[value(debts)]]</f>
        <v>31775.576418682758</v>
      </c>
      <c r="AA49" s="5">
        <f t="shared" ca="1" si="10"/>
        <v>0</v>
      </c>
      <c r="AB49" s="12">
        <f t="shared" ca="1" si="11"/>
        <v>1</v>
      </c>
      <c r="AC49" s="12"/>
      <c r="AD49" s="6"/>
      <c r="AF49" s="5">
        <f t="shared" ca="1" si="12"/>
        <v>0</v>
      </c>
      <c r="AG49" s="12">
        <f t="shared" ca="1" si="13"/>
        <v>0</v>
      </c>
      <c r="AH49" s="12">
        <f t="shared" ca="1" si="14"/>
        <v>0</v>
      </c>
      <c r="AI49" s="12">
        <f t="shared" ca="1" si="15"/>
        <v>0</v>
      </c>
      <c r="AJ49" s="12">
        <f t="shared" ca="1" si="16"/>
        <v>0</v>
      </c>
      <c r="AK49" s="6">
        <f ca="1">IF(F48="custom",1,0)</f>
        <v>1</v>
      </c>
      <c r="AL49" s="12"/>
      <c r="AM49" s="5">
        <f ca="1">IF(M48="a",1,0)</f>
        <v>0</v>
      </c>
      <c r="AN49" s="12">
        <f ca="1">IF(M48="b",1,0)</f>
        <v>0</v>
      </c>
      <c r="AO49" s="12">
        <f ca="1">IF(M48="c",1,0)</f>
        <v>0</v>
      </c>
      <c r="AP49" s="12">
        <f ca="1">IF(M48="d",1,0)</f>
        <v>0</v>
      </c>
      <c r="AQ49" s="12">
        <f ca="1">IF(M48="e",1,0)</f>
        <v>0</v>
      </c>
      <c r="AR49" s="12">
        <f ca="1">IF(M48="f",1,0)</f>
        <v>0</v>
      </c>
      <c r="AS49" s="12">
        <f ca="1">IF(M48="g",1,0)</f>
        <v>0</v>
      </c>
      <c r="AT49" s="12">
        <f ca="1">IF(M48="h",1,0)</f>
        <v>0</v>
      </c>
      <c r="AU49" s="12">
        <f ca="1">IF(M48="i",1,0)</f>
        <v>0</v>
      </c>
      <c r="AV49" s="6">
        <f ca="1">IF(M48="j",1,0)</f>
        <v>1</v>
      </c>
      <c r="AY49" s="30">
        <f ca="1">Table6[[#This Row],[car value]]/Table6[[#This Row],[cars]]</f>
        <v>29067.975455877418</v>
      </c>
      <c r="BA49" s="5"/>
      <c r="BB49" s="12"/>
      <c r="BC49" s="12"/>
      <c r="BD49" s="12">
        <f t="shared" ca="1" si="17"/>
        <v>0</v>
      </c>
      <c r="BE49" s="12"/>
      <c r="BF49" s="6"/>
      <c r="BG49" s="5"/>
      <c r="BH49" s="12"/>
      <c r="BI49" s="12"/>
      <c r="BJ49" s="12">
        <f t="shared" ca="1" si="18"/>
        <v>0.50059505024713635</v>
      </c>
      <c r="BK49" s="12">
        <f t="shared" ca="1" si="19"/>
        <v>1</v>
      </c>
      <c r="BL49" s="12"/>
      <c r="BM49" s="6"/>
    </row>
    <row r="50" spans="2:65" x14ac:dyDescent="0.35">
      <c r="B50">
        <f t="shared" ca="1" si="3"/>
        <v>10</v>
      </c>
      <c r="C50" t="str">
        <f t="shared" ca="1" si="4"/>
        <v>Women</v>
      </c>
      <c r="D50">
        <f t="shared" ca="1" si="28"/>
        <v>40</v>
      </c>
      <c r="E50">
        <f t="shared" ca="1" si="29"/>
        <v>1</v>
      </c>
      <c r="F50" t="str">
        <f ca="1">VLOOKUP(E50,$S$116:$T$121,2)</f>
        <v>health</v>
      </c>
      <c r="G50">
        <f t="shared" ca="1" si="30"/>
        <v>3</v>
      </c>
      <c r="H50" t="str">
        <f ca="1">VLOOKUP(G50,$P$116:$Q$120,2)</f>
        <v>diploma</v>
      </c>
      <c r="J50">
        <f t="shared" ca="1" si="31"/>
        <v>3</v>
      </c>
      <c r="K50">
        <f t="shared" ca="1" si="25"/>
        <v>3</v>
      </c>
      <c r="L50">
        <f t="shared" ca="1" si="32"/>
        <v>6</v>
      </c>
      <c r="M50" t="str">
        <f ca="1">VLOOKUP(Table6[[#This Row],[Column4]],$N$114:$O$123,2)</f>
        <v>f</v>
      </c>
      <c r="N50">
        <f t="shared" ca="1" si="26"/>
        <v>28023</v>
      </c>
      <c r="O50">
        <f t="shared" ca="1" si="27"/>
        <v>311928</v>
      </c>
      <c r="P50" s="11">
        <f ca="1">RAND()*Table6[[#This Row],[house value]]</f>
        <v>34444.014646259246</v>
      </c>
      <c r="Q50" s="11">
        <f ca="1">Table6[[#This Row],[cars]]*RAND()*Table6[[#This Row],[income]]</f>
        <v>22579.924769656671</v>
      </c>
      <c r="R50" s="11">
        <f ca="1">RAND()*Table6[[#This Row],[car value]]</f>
        <v>10301.751205928884</v>
      </c>
      <c r="S50" s="11">
        <f ca="1">RAND()*Table6[[#This Row],[income]]*2</f>
        <v>11334.244296845547</v>
      </c>
      <c r="T50" s="11">
        <f ca="1">RAND()*Table6[[#This Row],[income]]*1.5</f>
        <v>13815.891486905915</v>
      </c>
      <c r="U50" s="11">
        <f ca="1">Table6[[#This Row],[house value]]+Table6[[#This Row],[car value]]+Table6[[#This Row],[investments]]</f>
        <v>348323.8162565626</v>
      </c>
      <c r="V50" s="11">
        <f ca="1">Table6[[#This Row],[Mortgage left]]+Table6[[#This Row],[left amount to pay (car)]]+Table6[[#This Row],[debts]]</f>
        <v>56080.010149033682</v>
      </c>
      <c r="W50" s="11">
        <f ca="1">Table6[[#This Row],[value(person)]]-Table6[[#This Row],[value(debts)]]</f>
        <v>292243.80610752892</v>
      </c>
      <c r="AA50" s="5">
        <f t="shared" ca="1" si="10"/>
        <v>0</v>
      </c>
      <c r="AB50" s="12">
        <f t="shared" ca="1" si="11"/>
        <v>1</v>
      </c>
      <c r="AC50" s="12"/>
      <c r="AD50" s="6"/>
      <c r="AF50" s="5">
        <f t="shared" ca="1" si="12"/>
        <v>0</v>
      </c>
      <c r="AG50" s="12">
        <f t="shared" ca="1" si="13"/>
        <v>0</v>
      </c>
      <c r="AH50" s="12">
        <f t="shared" ca="1" si="14"/>
        <v>1</v>
      </c>
      <c r="AI50" s="12">
        <f t="shared" ca="1" si="15"/>
        <v>0</v>
      </c>
      <c r="AJ50" s="12">
        <f t="shared" ca="1" si="16"/>
        <v>0</v>
      </c>
      <c r="AK50" s="6">
        <f ca="1">IF(F49="custom",1,0)</f>
        <v>0</v>
      </c>
      <c r="AL50" s="12"/>
      <c r="AM50" s="5">
        <f ca="1">IF(M49="a",1,0)</f>
        <v>1</v>
      </c>
      <c r="AN50" s="12">
        <f ca="1">IF(M49="b",1,0)</f>
        <v>0</v>
      </c>
      <c r="AO50" s="12">
        <f ca="1">IF(M49="c",1,0)</f>
        <v>0</v>
      </c>
      <c r="AP50" s="12">
        <f ca="1">IF(M49="d",1,0)</f>
        <v>0</v>
      </c>
      <c r="AQ50" s="12">
        <f ca="1">IF(M49="e",1,0)</f>
        <v>0</v>
      </c>
      <c r="AR50" s="12">
        <f ca="1">IF(M49="f",1,0)</f>
        <v>0</v>
      </c>
      <c r="AS50" s="12">
        <f ca="1">IF(M49="g",1,0)</f>
        <v>0</v>
      </c>
      <c r="AT50" s="12">
        <f ca="1">IF(M49="h",1,0)</f>
        <v>0</v>
      </c>
      <c r="AU50" s="12">
        <f ca="1">IF(M49="i",1,0)</f>
        <v>0</v>
      </c>
      <c r="AV50" s="6">
        <f ca="1">IF(M49="j",1,0)</f>
        <v>0</v>
      </c>
      <c r="AY50" s="30">
        <f ca="1">Table6[[#This Row],[car value]]/Table6[[#This Row],[cars]]</f>
        <v>7526.6415898855566</v>
      </c>
      <c r="BA50" s="5"/>
      <c r="BB50" s="12"/>
      <c r="BC50" s="12"/>
      <c r="BD50" s="12">
        <f t="shared" ca="1" si="17"/>
        <v>1</v>
      </c>
      <c r="BE50" s="12"/>
      <c r="BF50" s="6"/>
      <c r="BG50" s="5"/>
      <c r="BH50" s="12"/>
      <c r="BI50" s="12"/>
      <c r="BJ50" s="12">
        <f t="shared" ca="1" si="18"/>
        <v>0.90611598453003361</v>
      </c>
      <c r="BK50" s="12">
        <f t="shared" ca="1" si="19"/>
        <v>1</v>
      </c>
      <c r="BL50" s="12"/>
      <c r="BM50" s="6"/>
    </row>
    <row r="51" spans="2:65" x14ac:dyDescent="0.35">
      <c r="B51">
        <f t="shared" ca="1" si="3"/>
        <v>5</v>
      </c>
      <c r="C51" t="str">
        <f t="shared" ca="1" si="4"/>
        <v>Men</v>
      </c>
      <c r="D51">
        <f t="shared" ca="1" si="28"/>
        <v>44</v>
      </c>
      <c r="E51">
        <f t="shared" ca="1" si="29"/>
        <v>1</v>
      </c>
      <c r="F51" t="str">
        <f ca="1">VLOOKUP(E51,$S$116:$T$121,2)</f>
        <v>health</v>
      </c>
      <c r="G51">
        <f t="shared" ca="1" si="30"/>
        <v>3</v>
      </c>
      <c r="H51" t="str">
        <f ca="1">VLOOKUP(G51,$P$116:$Q$120,2)</f>
        <v>diploma</v>
      </c>
      <c r="J51">
        <f t="shared" ca="1" si="31"/>
        <v>3</v>
      </c>
      <c r="K51">
        <f t="shared" ca="1" si="25"/>
        <v>1</v>
      </c>
      <c r="L51">
        <f t="shared" ca="1" si="32"/>
        <v>10</v>
      </c>
      <c r="M51" t="str">
        <f ca="1">VLOOKUP(Table6[[#This Row],[Column4]],$N$114:$O$123,2)</f>
        <v>j</v>
      </c>
      <c r="N51">
        <f t="shared" ca="1" si="26"/>
        <v>44441</v>
      </c>
      <c r="O51">
        <f t="shared" ca="1" si="27"/>
        <v>108205</v>
      </c>
      <c r="P51" s="11">
        <f ca="1">RAND()*Table6[[#This Row],[house value]]</f>
        <v>105043.92406091087</v>
      </c>
      <c r="Q51" s="11">
        <f ca="1">Table6[[#This Row],[cars]]*RAND()*Table6[[#This Row],[income]]</f>
        <v>44363.082698095146</v>
      </c>
      <c r="R51" s="11">
        <f ca="1">RAND()*Table6[[#This Row],[car value]]</f>
        <v>28878.04592088141</v>
      </c>
      <c r="S51" s="11">
        <f ca="1">RAND()*Table6[[#This Row],[income]]*2</f>
        <v>80431.705748400651</v>
      </c>
      <c r="T51" s="11">
        <f ca="1">RAND()*Table6[[#This Row],[income]]*1.5</f>
        <v>60705.08453505639</v>
      </c>
      <c r="U51" s="11">
        <f ca="1">Table6[[#This Row],[house value]]+Table6[[#This Row],[car value]]+Table6[[#This Row],[investments]]</f>
        <v>213273.16723315156</v>
      </c>
      <c r="V51" s="11">
        <f ca="1">Table6[[#This Row],[Mortgage left]]+Table6[[#This Row],[left amount to pay (car)]]+Table6[[#This Row],[debts]]</f>
        <v>214353.67573019292</v>
      </c>
      <c r="W51" s="11">
        <f ca="1">Table6[[#This Row],[value(person)]]-Table6[[#This Row],[value(debts)]]</f>
        <v>-1080.5084970413591</v>
      </c>
      <c r="AA51" s="5">
        <f t="shared" ca="1" si="10"/>
        <v>0</v>
      </c>
      <c r="AB51" s="12">
        <f t="shared" ca="1" si="11"/>
        <v>1</v>
      </c>
      <c r="AC51" s="12"/>
      <c r="AD51" s="6"/>
      <c r="AF51" s="5">
        <f t="shared" ca="1" si="12"/>
        <v>1</v>
      </c>
      <c r="AG51" s="12">
        <f t="shared" ca="1" si="13"/>
        <v>0</v>
      </c>
      <c r="AH51" s="12">
        <f t="shared" ca="1" si="14"/>
        <v>0</v>
      </c>
      <c r="AI51" s="12">
        <f t="shared" ca="1" si="15"/>
        <v>0</v>
      </c>
      <c r="AJ51" s="12">
        <f t="shared" ca="1" si="16"/>
        <v>0</v>
      </c>
      <c r="AK51" s="6">
        <f ca="1">IF(F50="custom",1,0)</f>
        <v>0</v>
      </c>
      <c r="AL51" s="12"/>
      <c r="AM51" s="5">
        <f ca="1">IF(M50="a",1,0)</f>
        <v>0</v>
      </c>
      <c r="AN51" s="12">
        <f ca="1">IF(M50="b",1,0)</f>
        <v>0</v>
      </c>
      <c r="AO51" s="12">
        <f ca="1">IF(M50="c",1,0)</f>
        <v>0</v>
      </c>
      <c r="AP51" s="12">
        <f ca="1">IF(M50="d",1,0)</f>
        <v>0</v>
      </c>
      <c r="AQ51" s="12">
        <f ca="1">IF(M50="e",1,0)</f>
        <v>0</v>
      </c>
      <c r="AR51" s="12">
        <f ca="1">IF(M50="f",1,0)</f>
        <v>1</v>
      </c>
      <c r="AS51" s="12">
        <f ca="1">IF(M50="g",1,0)</f>
        <v>0</v>
      </c>
      <c r="AT51" s="12">
        <f ca="1">IF(M50="h",1,0)</f>
        <v>0</v>
      </c>
      <c r="AU51" s="12">
        <f ca="1">IF(M50="i",1,0)</f>
        <v>0</v>
      </c>
      <c r="AV51" s="6">
        <f ca="1">IF(M50="j",1,0)</f>
        <v>0</v>
      </c>
      <c r="AY51" s="30">
        <f ca="1">Table6[[#This Row],[car value]]/Table6[[#This Row],[cars]]</f>
        <v>44363.082698095146</v>
      </c>
      <c r="BA51" s="5"/>
      <c r="BB51" s="12"/>
      <c r="BC51" s="12"/>
      <c r="BD51" s="12">
        <f t="shared" ca="1" si="17"/>
        <v>0</v>
      </c>
      <c r="BE51" s="12"/>
      <c r="BF51" s="6"/>
      <c r="BG51" s="5"/>
      <c r="BH51" s="12"/>
      <c r="BI51" s="12"/>
      <c r="BJ51" s="12">
        <f t="shared" ca="1" si="18"/>
        <v>0.11042296506328142</v>
      </c>
      <c r="BK51" s="12">
        <f t="shared" ca="1" si="19"/>
        <v>0</v>
      </c>
      <c r="BL51" s="12"/>
      <c r="BM51" s="6"/>
    </row>
    <row r="52" spans="2:65" x14ac:dyDescent="0.35">
      <c r="B52">
        <f t="shared" ca="1" si="3"/>
        <v>4</v>
      </c>
      <c r="C52" t="str">
        <f t="shared" ca="1" si="4"/>
        <v>Women</v>
      </c>
      <c r="D52">
        <f t="shared" ca="1" si="28"/>
        <v>41</v>
      </c>
      <c r="E52">
        <f t="shared" ca="1" si="29"/>
        <v>6</v>
      </c>
      <c r="F52" t="str">
        <f ca="1">VLOOKUP(E52,$S$116:$T$121,2)</f>
        <v>custom</v>
      </c>
      <c r="G52">
        <f t="shared" ca="1" si="30"/>
        <v>4</v>
      </c>
      <c r="H52" t="str">
        <f ca="1">VLOOKUP(G52,$P$116:$Q$120,2)</f>
        <v>commerce</v>
      </c>
      <c r="J52">
        <f t="shared" ca="1" si="31"/>
        <v>1</v>
      </c>
      <c r="K52">
        <f t="shared" ca="1" si="25"/>
        <v>3</v>
      </c>
      <c r="L52">
        <f t="shared" ca="1" si="32"/>
        <v>8</v>
      </c>
      <c r="M52" t="str">
        <f ca="1">VLOOKUP(Table6[[#This Row],[Column4]],$N$114:$O$123,2)</f>
        <v>h</v>
      </c>
      <c r="N52">
        <f t="shared" ca="1" si="26"/>
        <v>52981</v>
      </c>
      <c r="O52">
        <f t="shared" ca="1" si="27"/>
        <v>420951</v>
      </c>
      <c r="P52" s="11">
        <f ca="1">RAND()*Table6[[#This Row],[house value]]</f>
        <v>173809.0811479121</v>
      </c>
      <c r="Q52" s="11">
        <f ca="1">Table6[[#This Row],[cars]]*RAND()*Table6[[#This Row],[income]]</f>
        <v>43756.511982738768</v>
      </c>
      <c r="R52" s="11">
        <f ca="1">RAND()*Table6[[#This Row],[car value]]</f>
        <v>32877.517856899663</v>
      </c>
      <c r="S52" s="11">
        <f ca="1">RAND()*Table6[[#This Row],[income]]*2</f>
        <v>19075.117698720111</v>
      </c>
      <c r="T52" s="11">
        <f ca="1">RAND()*Table6[[#This Row],[income]]*1.5</f>
        <v>3066.0401434504706</v>
      </c>
      <c r="U52" s="11">
        <f ca="1">Table6[[#This Row],[house value]]+Table6[[#This Row],[car value]]+Table6[[#This Row],[investments]]</f>
        <v>467773.55212618923</v>
      </c>
      <c r="V52" s="11">
        <f ca="1">Table6[[#This Row],[Mortgage left]]+Table6[[#This Row],[left amount to pay (car)]]+Table6[[#This Row],[debts]]</f>
        <v>225761.71670353189</v>
      </c>
      <c r="W52" s="11">
        <f ca="1">Table6[[#This Row],[value(person)]]-Table6[[#This Row],[value(debts)]]</f>
        <v>242011.83542265734</v>
      </c>
      <c r="AA52" s="5">
        <f t="shared" ca="1" si="10"/>
        <v>1</v>
      </c>
      <c r="AB52" s="12">
        <f t="shared" ca="1" si="11"/>
        <v>0</v>
      </c>
      <c r="AC52" s="12"/>
      <c r="AD52" s="6"/>
      <c r="AF52" s="5">
        <f t="shared" ca="1" si="12"/>
        <v>1</v>
      </c>
      <c r="AG52" s="12">
        <f t="shared" ca="1" si="13"/>
        <v>0</v>
      </c>
      <c r="AH52" s="12">
        <f t="shared" ca="1" si="14"/>
        <v>0</v>
      </c>
      <c r="AI52" s="12">
        <f t="shared" ca="1" si="15"/>
        <v>0</v>
      </c>
      <c r="AJ52" s="12">
        <f t="shared" ca="1" si="16"/>
        <v>0</v>
      </c>
      <c r="AK52" s="6">
        <f ca="1">IF(F51="custom",1,0)</f>
        <v>0</v>
      </c>
      <c r="AL52" s="12"/>
      <c r="AM52" s="5">
        <f ca="1">IF(M51="a",1,0)</f>
        <v>0</v>
      </c>
      <c r="AN52" s="12">
        <f ca="1">IF(M51="b",1,0)</f>
        <v>0</v>
      </c>
      <c r="AO52" s="12">
        <f ca="1">IF(M51="c",1,0)</f>
        <v>0</v>
      </c>
      <c r="AP52" s="12">
        <f ca="1">IF(M51="d",1,0)</f>
        <v>0</v>
      </c>
      <c r="AQ52" s="12">
        <f ca="1">IF(M51="e",1,0)</f>
        <v>0</v>
      </c>
      <c r="AR52" s="12">
        <f ca="1">IF(M51="f",1,0)</f>
        <v>0</v>
      </c>
      <c r="AS52" s="12">
        <f ca="1">IF(M51="g",1,0)</f>
        <v>0</v>
      </c>
      <c r="AT52" s="12">
        <f ca="1">IF(M51="h",1,0)</f>
        <v>0</v>
      </c>
      <c r="AU52" s="12">
        <f ca="1">IF(M51="i",1,0)</f>
        <v>0</v>
      </c>
      <c r="AV52" s="6">
        <f ca="1">IF(M51="j",1,0)</f>
        <v>1</v>
      </c>
      <c r="AY52" s="30">
        <f ca="1">Table6[[#This Row],[car value]]/Table6[[#This Row],[cars]]</f>
        <v>14585.503994246255</v>
      </c>
      <c r="BA52" s="5"/>
      <c r="BB52" s="12"/>
      <c r="BC52" s="12"/>
      <c r="BD52" s="12">
        <f t="shared" ca="1" si="17"/>
        <v>0</v>
      </c>
      <c r="BE52" s="12"/>
      <c r="BF52" s="6"/>
      <c r="BG52" s="5"/>
      <c r="BH52" s="12"/>
      <c r="BI52" s="12"/>
      <c r="BJ52" s="12">
        <f t="shared" ca="1" si="18"/>
        <v>0.97078623040442558</v>
      </c>
      <c r="BK52" s="12">
        <f t="shared" ca="1" si="19"/>
        <v>1</v>
      </c>
      <c r="BL52" s="12"/>
      <c r="BM52" s="6"/>
    </row>
    <row r="53" spans="2:65" x14ac:dyDescent="0.35">
      <c r="B53">
        <f t="shared" ca="1" si="3"/>
        <v>7</v>
      </c>
      <c r="C53" t="str">
        <f t="shared" ca="1" si="4"/>
        <v>Men</v>
      </c>
      <c r="D53">
        <f t="shared" ca="1" si="28"/>
        <v>25</v>
      </c>
      <c r="E53">
        <f t="shared" ca="1" si="29"/>
        <v>1</v>
      </c>
      <c r="F53" t="str">
        <f ca="1">VLOOKUP(E53,$S$116:$T$121,2)</f>
        <v>health</v>
      </c>
      <c r="G53">
        <f t="shared" ca="1" si="30"/>
        <v>2</v>
      </c>
      <c r="H53" t="str">
        <f ca="1">VLOOKUP(G53,$P$116:$Q$120,2)</f>
        <v>b-tech</v>
      </c>
      <c r="J53">
        <f t="shared" ca="1" si="31"/>
        <v>0</v>
      </c>
      <c r="K53">
        <f t="shared" ca="1" si="25"/>
        <v>3</v>
      </c>
      <c r="L53">
        <f t="shared" ca="1" si="32"/>
        <v>7</v>
      </c>
      <c r="M53" t="str">
        <f ca="1">VLOOKUP(Table6[[#This Row],[Column4]],$N$114:$O$123,2)</f>
        <v>g</v>
      </c>
      <c r="N53">
        <f t="shared" ca="1" si="26"/>
        <v>50167</v>
      </c>
      <c r="O53">
        <f t="shared" ca="1" si="27"/>
        <v>495490</v>
      </c>
      <c r="P53" s="11">
        <f ca="1">RAND()*Table6[[#This Row],[house value]]</f>
        <v>94489.116696201891</v>
      </c>
      <c r="Q53" s="11">
        <f ca="1">Table6[[#This Row],[cars]]*RAND()*Table6[[#This Row],[income]]</f>
        <v>56641.507660702031</v>
      </c>
      <c r="R53" s="11">
        <f ca="1">RAND()*Table6[[#This Row],[car value]]</f>
        <v>25701.516327388334</v>
      </c>
      <c r="S53" s="11">
        <f ca="1">RAND()*Table6[[#This Row],[income]]*2</f>
        <v>86433.057724799466</v>
      </c>
      <c r="T53" s="11">
        <f ca="1">RAND()*Table6[[#This Row],[income]]*1.5</f>
        <v>20018.262404464105</v>
      </c>
      <c r="U53" s="11">
        <f ca="1">Table6[[#This Row],[house value]]+Table6[[#This Row],[car value]]+Table6[[#This Row],[investments]]</f>
        <v>572149.77006516606</v>
      </c>
      <c r="V53" s="11">
        <f ca="1">Table6[[#This Row],[Mortgage left]]+Table6[[#This Row],[left amount to pay (car)]]+Table6[[#This Row],[debts]]</f>
        <v>206623.69074838969</v>
      </c>
      <c r="W53" s="11">
        <f ca="1">Table6[[#This Row],[value(person)]]-Table6[[#This Row],[value(debts)]]</f>
        <v>365526.07931677636</v>
      </c>
      <c r="AA53" s="5">
        <f t="shared" ca="1" si="10"/>
        <v>0</v>
      </c>
      <c r="AB53" s="12">
        <f t="shared" ca="1" si="11"/>
        <v>1</v>
      </c>
      <c r="AC53" s="12"/>
      <c r="AD53" s="6"/>
      <c r="AF53" s="5">
        <f t="shared" ca="1" si="12"/>
        <v>0</v>
      </c>
      <c r="AG53" s="12">
        <f t="shared" ca="1" si="13"/>
        <v>0</v>
      </c>
      <c r="AH53" s="12">
        <f t="shared" ca="1" si="14"/>
        <v>0</v>
      </c>
      <c r="AI53" s="12">
        <f t="shared" ca="1" si="15"/>
        <v>0</v>
      </c>
      <c r="AJ53" s="12">
        <f t="shared" ca="1" si="16"/>
        <v>0</v>
      </c>
      <c r="AK53" s="6">
        <f ca="1">IF(F52="custom",1,0)</f>
        <v>1</v>
      </c>
      <c r="AL53" s="12"/>
      <c r="AM53" s="5">
        <f ca="1">IF(M52="a",1,0)</f>
        <v>0</v>
      </c>
      <c r="AN53" s="12">
        <f ca="1">IF(M52="b",1,0)</f>
        <v>0</v>
      </c>
      <c r="AO53" s="12">
        <f ca="1">IF(M52="c",1,0)</f>
        <v>0</v>
      </c>
      <c r="AP53" s="12">
        <f ca="1">IF(M52="d",1,0)</f>
        <v>0</v>
      </c>
      <c r="AQ53" s="12">
        <f ca="1">IF(M52="e",1,0)</f>
        <v>0</v>
      </c>
      <c r="AR53" s="12">
        <f ca="1">IF(M52="f",1,0)</f>
        <v>0</v>
      </c>
      <c r="AS53" s="12">
        <f ca="1">IF(M52="g",1,0)</f>
        <v>0</v>
      </c>
      <c r="AT53" s="12">
        <f ca="1">IF(M52="h",1,0)</f>
        <v>1</v>
      </c>
      <c r="AU53" s="12">
        <f ca="1">IF(M52="i",1,0)</f>
        <v>0</v>
      </c>
      <c r="AV53" s="6">
        <f ca="1">IF(M52="j",1,0)</f>
        <v>0</v>
      </c>
      <c r="AY53" s="30">
        <f ca="1">Table6[[#This Row],[car value]]/Table6[[#This Row],[cars]]</f>
        <v>18880.502553567345</v>
      </c>
      <c r="BA53" s="5"/>
      <c r="BB53" s="12"/>
      <c r="BC53" s="12"/>
      <c r="BD53" s="12">
        <f t="shared" ca="1" si="17"/>
        <v>0</v>
      </c>
      <c r="BE53" s="12"/>
      <c r="BF53" s="6"/>
      <c r="BG53" s="5"/>
      <c r="BH53" s="12"/>
      <c r="BI53" s="12"/>
      <c r="BJ53" s="12">
        <f t="shared" ca="1" si="18"/>
        <v>0.4128962305539412</v>
      </c>
      <c r="BK53" s="12">
        <f t="shared" ca="1" si="19"/>
        <v>0</v>
      </c>
      <c r="BL53" s="12"/>
      <c r="BM53" s="6"/>
    </row>
    <row r="54" spans="2:65" x14ac:dyDescent="0.35">
      <c r="B54">
        <f t="shared" ca="1" si="3"/>
        <v>1</v>
      </c>
      <c r="C54" t="str">
        <f t="shared" ca="1" si="4"/>
        <v>Men</v>
      </c>
      <c r="D54">
        <f t="shared" ca="1" si="28"/>
        <v>36</v>
      </c>
      <c r="E54">
        <f t="shared" ca="1" si="29"/>
        <v>2</v>
      </c>
      <c r="F54" t="str">
        <f ca="1">VLOOKUP(E54,$S$116:$T$121,2)</f>
        <v>education</v>
      </c>
      <c r="G54">
        <f t="shared" ca="1" si="30"/>
        <v>3</v>
      </c>
      <c r="H54" t="str">
        <f ca="1">VLOOKUP(G54,$P$116:$Q$120,2)</f>
        <v>diploma</v>
      </c>
      <c r="J54">
        <f t="shared" ca="1" si="31"/>
        <v>1</v>
      </c>
      <c r="K54">
        <f t="shared" ca="1" si="25"/>
        <v>2</v>
      </c>
      <c r="L54">
        <f t="shared" ca="1" si="32"/>
        <v>4</v>
      </c>
      <c r="M54" t="str">
        <f ca="1">VLOOKUP(Table6[[#This Row],[Column4]],$N$114:$O$123,2)</f>
        <v>d</v>
      </c>
      <c r="N54">
        <f t="shared" ca="1" si="26"/>
        <v>67435</v>
      </c>
      <c r="O54">
        <f t="shared" ca="1" si="27"/>
        <v>385104</v>
      </c>
      <c r="P54" s="11">
        <f ca="1">RAND()*Table6[[#This Row],[house value]]</f>
        <v>135208.30480953061</v>
      </c>
      <c r="Q54" s="11">
        <f ca="1">Table6[[#This Row],[cars]]*RAND()*Table6[[#This Row],[income]]</f>
        <v>13888.45972443684</v>
      </c>
      <c r="R54" s="11">
        <f ca="1">RAND()*Table6[[#This Row],[car value]]</f>
        <v>2909.7151032336756</v>
      </c>
      <c r="S54" s="11">
        <f ca="1">RAND()*Table6[[#This Row],[income]]*2</f>
        <v>40244.721225649533</v>
      </c>
      <c r="T54" s="11">
        <f ca="1">RAND()*Table6[[#This Row],[income]]*1.5</f>
        <v>98764.125809870573</v>
      </c>
      <c r="U54" s="11">
        <f ca="1">Table6[[#This Row],[house value]]+Table6[[#This Row],[car value]]+Table6[[#This Row],[investments]]</f>
        <v>497756.58553430741</v>
      </c>
      <c r="V54" s="11">
        <f ca="1">Table6[[#This Row],[Mortgage left]]+Table6[[#This Row],[left amount to pay (car)]]+Table6[[#This Row],[debts]]</f>
        <v>178362.74113841381</v>
      </c>
      <c r="W54" s="11">
        <f ca="1">Table6[[#This Row],[value(person)]]-Table6[[#This Row],[value(debts)]]</f>
        <v>319393.84439589363</v>
      </c>
      <c r="AA54" s="5">
        <f t="shared" ca="1" si="10"/>
        <v>1</v>
      </c>
      <c r="AB54" s="12">
        <f t="shared" ca="1" si="11"/>
        <v>0</v>
      </c>
      <c r="AC54" s="12"/>
      <c r="AD54" s="6"/>
      <c r="AF54" s="5">
        <f t="shared" ca="1" si="12"/>
        <v>1</v>
      </c>
      <c r="AG54" s="12">
        <f t="shared" ca="1" si="13"/>
        <v>0</v>
      </c>
      <c r="AH54" s="12">
        <f t="shared" ca="1" si="14"/>
        <v>0</v>
      </c>
      <c r="AI54" s="12">
        <f t="shared" ca="1" si="15"/>
        <v>0</v>
      </c>
      <c r="AJ54" s="12">
        <f t="shared" ca="1" si="16"/>
        <v>0</v>
      </c>
      <c r="AK54" s="6">
        <f ca="1">IF(F53="custom",1,0)</f>
        <v>0</v>
      </c>
      <c r="AL54" s="12"/>
      <c r="AM54" s="5">
        <f ca="1">IF(M53="a",1,0)</f>
        <v>0</v>
      </c>
      <c r="AN54" s="12">
        <f ca="1">IF(M53="b",1,0)</f>
        <v>0</v>
      </c>
      <c r="AO54" s="12">
        <f ca="1">IF(M53="c",1,0)</f>
        <v>0</v>
      </c>
      <c r="AP54" s="12">
        <f ca="1">IF(M53="d",1,0)</f>
        <v>0</v>
      </c>
      <c r="AQ54" s="12">
        <f ca="1">IF(M53="e",1,0)</f>
        <v>0</v>
      </c>
      <c r="AR54" s="12">
        <f ca="1">IF(M53="f",1,0)</f>
        <v>0</v>
      </c>
      <c r="AS54" s="12">
        <f ca="1">IF(M53="g",1,0)</f>
        <v>1</v>
      </c>
      <c r="AT54" s="12">
        <f ca="1">IF(M53="h",1,0)</f>
        <v>0</v>
      </c>
      <c r="AU54" s="12">
        <f ca="1">IF(M53="i",1,0)</f>
        <v>0</v>
      </c>
      <c r="AV54" s="6">
        <f ca="1">IF(M53="j",1,0)</f>
        <v>0</v>
      </c>
      <c r="AY54" s="30">
        <f ca="1">Table6[[#This Row],[car value]]/Table6[[#This Row],[cars]]</f>
        <v>6944.2298622184198</v>
      </c>
      <c r="BA54" s="5"/>
      <c r="BB54" s="12"/>
      <c r="BC54" s="12"/>
      <c r="BD54" s="12">
        <f t="shared" ca="1" si="17"/>
        <v>0</v>
      </c>
      <c r="BE54" s="12"/>
      <c r="BF54" s="6"/>
      <c r="BG54" s="5"/>
      <c r="BH54" s="12"/>
      <c r="BI54" s="12"/>
      <c r="BJ54" s="12">
        <f t="shared" ca="1" si="18"/>
        <v>0.19069833235020262</v>
      </c>
      <c r="BK54" s="12">
        <f t="shared" ca="1" si="19"/>
        <v>0</v>
      </c>
      <c r="BL54" s="12"/>
      <c r="BM54" s="6"/>
    </row>
    <row r="55" spans="2:65" x14ac:dyDescent="0.35">
      <c r="B55">
        <f t="shared" ca="1" si="3"/>
        <v>6</v>
      </c>
      <c r="C55" t="str">
        <f t="shared" ca="1" si="4"/>
        <v>Women</v>
      </c>
      <c r="D55">
        <f t="shared" ca="1" si="28"/>
        <v>27</v>
      </c>
      <c r="E55">
        <f t="shared" ca="1" si="29"/>
        <v>2</v>
      </c>
      <c r="F55" t="str">
        <f ca="1">VLOOKUP(E55,$S$116:$T$121,2)</f>
        <v>education</v>
      </c>
      <c r="G55">
        <f t="shared" ca="1" si="30"/>
        <v>4</v>
      </c>
      <c r="H55" t="str">
        <f ca="1">VLOOKUP(G55,$P$116:$Q$120,2)</f>
        <v>commerce</v>
      </c>
      <c r="J55">
        <f t="shared" ca="1" si="31"/>
        <v>1</v>
      </c>
      <c r="K55">
        <f t="shared" ca="1" si="25"/>
        <v>2</v>
      </c>
      <c r="L55">
        <f t="shared" ca="1" si="32"/>
        <v>8</v>
      </c>
      <c r="M55" t="str">
        <f ca="1">VLOOKUP(Table6[[#This Row],[Column4]],$N$114:$O$123,2)</f>
        <v>h</v>
      </c>
      <c r="N55">
        <f t="shared" ca="1" si="26"/>
        <v>58365</v>
      </c>
      <c r="O55">
        <f t="shared" ca="1" si="27"/>
        <v>203798</v>
      </c>
      <c r="P55" s="11">
        <f ca="1">RAND()*Table6[[#This Row],[house value]]</f>
        <v>159993.88275385488</v>
      </c>
      <c r="Q55" s="11">
        <f ca="1">Table6[[#This Row],[cars]]*RAND()*Table6[[#This Row],[income]]</f>
        <v>112439.270959035</v>
      </c>
      <c r="R55" s="11">
        <f ca="1">RAND()*Table6[[#This Row],[car value]]</f>
        <v>23923.07172710614</v>
      </c>
      <c r="S55" s="11">
        <f ca="1">RAND()*Table6[[#This Row],[income]]*2</f>
        <v>78374.016783173254</v>
      </c>
      <c r="T55" s="11">
        <f ca="1">RAND()*Table6[[#This Row],[income]]*1.5</f>
        <v>51575.362795984984</v>
      </c>
      <c r="U55" s="11">
        <f ca="1">Table6[[#This Row],[house value]]+Table6[[#This Row],[car value]]+Table6[[#This Row],[investments]]</f>
        <v>367812.63375501998</v>
      </c>
      <c r="V55" s="11">
        <f ca="1">Table6[[#This Row],[Mortgage left]]+Table6[[#This Row],[left amount to pay (car)]]+Table6[[#This Row],[debts]]</f>
        <v>262290.97126413428</v>
      </c>
      <c r="W55" s="11">
        <f ca="1">Table6[[#This Row],[value(person)]]-Table6[[#This Row],[value(debts)]]</f>
        <v>105521.6624908857</v>
      </c>
      <c r="AA55" s="5">
        <f t="shared" ca="1" si="10"/>
        <v>1</v>
      </c>
      <c r="AB55" s="12">
        <f t="shared" ca="1" si="11"/>
        <v>0</v>
      </c>
      <c r="AC55" s="12"/>
      <c r="AD55" s="6"/>
      <c r="AF55" s="5">
        <f t="shared" ca="1" si="12"/>
        <v>0</v>
      </c>
      <c r="AG55" s="12">
        <f t="shared" ca="1" si="13"/>
        <v>1</v>
      </c>
      <c r="AH55" s="12">
        <f t="shared" ca="1" si="14"/>
        <v>0</v>
      </c>
      <c r="AI55" s="12">
        <f t="shared" ca="1" si="15"/>
        <v>0</v>
      </c>
      <c r="AJ55" s="12">
        <f t="shared" ca="1" si="16"/>
        <v>0</v>
      </c>
      <c r="AK55" s="6">
        <f ca="1">IF(F54="custom",1,0)</f>
        <v>0</v>
      </c>
      <c r="AL55" s="12"/>
      <c r="AM55" s="5">
        <f ca="1">IF(M54="a",1,0)</f>
        <v>0</v>
      </c>
      <c r="AN55" s="12">
        <f ca="1">IF(M54="b",1,0)</f>
        <v>0</v>
      </c>
      <c r="AO55" s="12">
        <f ca="1">IF(M54="c",1,0)</f>
        <v>0</v>
      </c>
      <c r="AP55" s="12">
        <f ca="1">IF(M54="d",1,0)</f>
        <v>1</v>
      </c>
      <c r="AQ55" s="12">
        <f ca="1">IF(M54="e",1,0)</f>
        <v>0</v>
      </c>
      <c r="AR55" s="12">
        <f ca="1">IF(M54="f",1,0)</f>
        <v>0</v>
      </c>
      <c r="AS55" s="12">
        <f ca="1">IF(M54="g",1,0)</f>
        <v>0</v>
      </c>
      <c r="AT55" s="12">
        <f ca="1">IF(M54="h",1,0)</f>
        <v>0</v>
      </c>
      <c r="AU55" s="12">
        <f ca="1">IF(M54="i",1,0)</f>
        <v>0</v>
      </c>
      <c r="AV55" s="6">
        <f ca="1">IF(M54="j",1,0)</f>
        <v>0</v>
      </c>
      <c r="AY55" s="30">
        <f ca="1">Table6[[#This Row],[car value]]/Table6[[#This Row],[cars]]</f>
        <v>56219.635479517499</v>
      </c>
      <c r="BA55" s="5"/>
      <c r="BB55" s="12"/>
      <c r="BC55" s="12"/>
      <c r="BD55" s="12">
        <f t="shared" ca="1" si="17"/>
        <v>0</v>
      </c>
      <c r="BE55" s="12"/>
      <c r="BF55" s="6"/>
      <c r="BG55" s="5"/>
      <c r="BH55" s="12"/>
      <c r="BI55" s="12"/>
      <c r="BJ55" s="12">
        <f t="shared" ca="1" si="18"/>
        <v>0.35109556070446063</v>
      </c>
      <c r="BK55" s="12">
        <f t="shared" ca="1" si="19"/>
        <v>0</v>
      </c>
      <c r="BL55" s="12"/>
      <c r="BM55" s="6"/>
    </row>
    <row r="56" spans="2:65" x14ac:dyDescent="0.35">
      <c r="B56">
        <f t="shared" ca="1" si="3"/>
        <v>2</v>
      </c>
      <c r="C56" t="str">
        <f t="shared" ca="1" si="4"/>
        <v>Women</v>
      </c>
      <c r="D56">
        <f t="shared" ca="1" si="28"/>
        <v>25</v>
      </c>
      <c r="E56">
        <f t="shared" ca="1" si="29"/>
        <v>1</v>
      </c>
      <c r="F56" t="str">
        <f ca="1">VLOOKUP(E56,$S$116:$T$121,2)</f>
        <v>health</v>
      </c>
      <c r="G56">
        <f t="shared" ca="1" si="30"/>
        <v>3</v>
      </c>
      <c r="H56" t="str">
        <f ca="1">VLOOKUP(G56,$P$116:$Q$120,2)</f>
        <v>diploma</v>
      </c>
      <c r="J56">
        <f t="shared" ca="1" si="31"/>
        <v>0</v>
      </c>
      <c r="K56">
        <f t="shared" ca="1" si="25"/>
        <v>1</v>
      </c>
      <c r="L56">
        <f t="shared" ca="1" si="32"/>
        <v>6</v>
      </c>
      <c r="M56" t="str">
        <f ca="1">VLOOKUP(Table6[[#This Row],[Column4]],$N$114:$O$123,2)</f>
        <v>f</v>
      </c>
      <c r="N56">
        <f t="shared" ca="1" si="26"/>
        <v>97833</v>
      </c>
      <c r="O56">
        <f t="shared" ca="1" si="27"/>
        <v>260505</v>
      </c>
      <c r="P56" s="11">
        <f ca="1">RAND()*Table6[[#This Row],[house value]]</f>
        <v>78374.60226206154</v>
      </c>
      <c r="Q56" s="11">
        <f ca="1">Table6[[#This Row],[cars]]*RAND()*Table6[[#This Row],[income]]</f>
        <v>64542.196699677916</v>
      </c>
      <c r="R56" s="11">
        <f ca="1">RAND()*Table6[[#This Row],[car value]]</f>
        <v>55618.509848883928</v>
      </c>
      <c r="S56" s="11">
        <f ca="1">RAND()*Table6[[#This Row],[income]]*2</f>
        <v>178953.68412618339</v>
      </c>
      <c r="T56" s="11">
        <f ca="1">RAND()*Table6[[#This Row],[income]]*1.5</f>
        <v>85026.772919003095</v>
      </c>
      <c r="U56" s="11">
        <f ca="1">Table6[[#This Row],[house value]]+Table6[[#This Row],[car value]]+Table6[[#This Row],[investments]]</f>
        <v>410073.969618681</v>
      </c>
      <c r="V56" s="11">
        <f ca="1">Table6[[#This Row],[Mortgage left]]+Table6[[#This Row],[left amount to pay (car)]]+Table6[[#This Row],[debts]]</f>
        <v>312946.79623712884</v>
      </c>
      <c r="W56" s="11">
        <f ca="1">Table6[[#This Row],[value(person)]]-Table6[[#This Row],[value(debts)]]</f>
        <v>97127.173381552158</v>
      </c>
      <c r="AA56" s="5">
        <f t="shared" ca="1" si="10"/>
        <v>0</v>
      </c>
      <c r="AB56" s="12">
        <f t="shared" ca="1" si="11"/>
        <v>1</v>
      </c>
      <c r="AC56" s="12"/>
      <c r="AD56" s="6"/>
      <c r="AF56" s="5">
        <f t="shared" ca="1" si="12"/>
        <v>0</v>
      </c>
      <c r="AG56" s="12">
        <f t="shared" ca="1" si="13"/>
        <v>1</v>
      </c>
      <c r="AH56" s="12">
        <f t="shared" ca="1" si="14"/>
        <v>0</v>
      </c>
      <c r="AI56" s="12">
        <f t="shared" ca="1" si="15"/>
        <v>0</v>
      </c>
      <c r="AJ56" s="12">
        <f t="shared" ca="1" si="16"/>
        <v>0</v>
      </c>
      <c r="AK56" s="6">
        <f ca="1">IF(F55="custom",1,0)</f>
        <v>0</v>
      </c>
      <c r="AL56" s="12"/>
      <c r="AM56" s="5">
        <f ca="1">IF(M55="a",1,0)</f>
        <v>0</v>
      </c>
      <c r="AN56" s="12">
        <f ca="1">IF(M55="b",1,0)</f>
        <v>0</v>
      </c>
      <c r="AO56" s="12">
        <f ca="1">IF(M55="c",1,0)</f>
        <v>0</v>
      </c>
      <c r="AP56" s="12">
        <f ca="1">IF(M55="d",1,0)</f>
        <v>0</v>
      </c>
      <c r="AQ56" s="12">
        <f ca="1">IF(M55="e",1,0)</f>
        <v>0</v>
      </c>
      <c r="AR56" s="12">
        <f ca="1">IF(M55="f",1,0)</f>
        <v>0</v>
      </c>
      <c r="AS56" s="12">
        <f ca="1">IF(M55="g",1,0)</f>
        <v>0</v>
      </c>
      <c r="AT56" s="12">
        <f ca="1">IF(M55="h",1,0)</f>
        <v>1</v>
      </c>
      <c r="AU56" s="12">
        <f ca="1">IF(M55="i",1,0)</f>
        <v>0</v>
      </c>
      <c r="AV56" s="6">
        <f ca="1">IF(M55="j",1,0)</f>
        <v>0</v>
      </c>
      <c r="AY56" s="30">
        <f ca="1">Table6[[#This Row],[car value]]/Table6[[#This Row],[cars]]</f>
        <v>64542.196699677916</v>
      </c>
      <c r="BA56" s="5"/>
      <c r="BB56" s="12"/>
      <c r="BC56" s="12"/>
      <c r="BD56" s="12">
        <f t="shared" ca="1" si="17"/>
        <v>0</v>
      </c>
      <c r="BE56" s="12"/>
      <c r="BF56" s="6"/>
      <c r="BG56" s="5"/>
      <c r="BH56" s="12"/>
      <c r="BI56" s="12"/>
      <c r="BJ56" s="12">
        <f t="shared" ca="1" si="18"/>
        <v>0.78506110341541568</v>
      </c>
      <c r="BK56" s="12">
        <f t="shared" ca="1" si="19"/>
        <v>1</v>
      </c>
      <c r="BL56" s="12"/>
      <c r="BM56" s="6"/>
    </row>
    <row r="57" spans="2:65" x14ac:dyDescent="0.35">
      <c r="B57">
        <f t="shared" ca="1" si="3"/>
        <v>7</v>
      </c>
      <c r="C57" t="str">
        <f t="shared" ca="1" si="4"/>
        <v>Men</v>
      </c>
      <c r="D57">
        <f t="shared" ca="1" si="28"/>
        <v>25</v>
      </c>
      <c r="E57">
        <f t="shared" ca="1" si="29"/>
        <v>6</v>
      </c>
      <c r="F57" t="str">
        <f ca="1">VLOOKUP(E57,$S$116:$T$121,2)</f>
        <v>custom</v>
      </c>
      <c r="G57">
        <f t="shared" ca="1" si="30"/>
        <v>3</v>
      </c>
      <c r="H57" t="str">
        <f ca="1">VLOOKUP(G57,$P$116:$Q$120,2)</f>
        <v>diploma</v>
      </c>
      <c r="J57">
        <f t="shared" ca="1" si="31"/>
        <v>1</v>
      </c>
      <c r="K57">
        <f t="shared" ca="1" si="25"/>
        <v>1</v>
      </c>
      <c r="L57">
        <f t="shared" ca="1" si="32"/>
        <v>9</v>
      </c>
      <c r="M57" t="str">
        <f ca="1">VLOOKUP(Table6[[#This Row],[Column4]],$N$114:$O$123,2)</f>
        <v>i</v>
      </c>
      <c r="N57">
        <f t="shared" ca="1" si="26"/>
        <v>11324</v>
      </c>
      <c r="O57">
        <f t="shared" ca="1" si="27"/>
        <v>149628</v>
      </c>
      <c r="P57" s="11">
        <f ca="1">RAND()*Table6[[#This Row],[house value]]</f>
        <v>56986.36481478779</v>
      </c>
      <c r="Q57" s="11">
        <f ca="1">Table6[[#This Row],[cars]]*RAND()*Table6[[#This Row],[income]]</f>
        <v>1593.8653155525978</v>
      </c>
      <c r="R57" s="11">
        <f ca="1">RAND()*Table6[[#This Row],[car value]]</f>
        <v>919.09470765132335</v>
      </c>
      <c r="S57" s="11">
        <f ca="1">RAND()*Table6[[#This Row],[income]]*2</f>
        <v>11412.135297963872</v>
      </c>
      <c r="T57" s="11">
        <f ca="1">RAND()*Table6[[#This Row],[income]]*1.5</f>
        <v>7963.0199935082564</v>
      </c>
      <c r="U57" s="11">
        <f ca="1">Table6[[#This Row],[house value]]+Table6[[#This Row],[car value]]+Table6[[#This Row],[investments]]</f>
        <v>159184.88530906086</v>
      </c>
      <c r="V57" s="11">
        <f ca="1">Table6[[#This Row],[Mortgage left]]+Table6[[#This Row],[left amount to pay (car)]]+Table6[[#This Row],[debts]]</f>
        <v>69317.594820402985</v>
      </c>
      <c r="W57" s="11">
        <f ca="1">Table6[[#This Row],[value(person)]]-Table6[[#This Row],[value(debts)]]</f>
        <v>89867.290488657876</v>
      </c>
      <c r="AA57" s="5">
        <f t="shared" ca="1" si="10"/>
        <v>0</v>
      </c>
      <c r="AB57" s="12">
        <f t="shared" ca="1" si="11"/>
        <v>1</v>
      </c>
      <c r="AC57" s="12"/>
      <c r="AD57" s="6"/>
      <c r="AF57" s="5">
        <f t="shared" ca="1" si="12"/>
        <v>1</v>
      </c>
      <c r="AG57" s="12">
        <f t="shared" ca="1" si="13"/>
        <v>0</v>
      </c>
      <c r="AH57" s="12">
        <f t="shared" ca="1" si="14"/>
        <v>0</v>
      </c>
      <c r="AI57" s="12">
        <f t="shared" ca="1" si="15"/>
        <v>0</v>
      </c>
      <c r="AJ57" s="12">
        <f t="shared" ca="1" si="16"/>
        <v>0</v>
      </c>
      <c r="AK57" s="6">
        <f ca="1">IF(F56="custom",1,0)</f>
        <v>0</v>
      </c>
      <c r="AL57" s="12"/>
      <c r="AM57" s="5">
        <f ca="1">IF(M56="a",1,0)</f>
        <v>0</v>
      </c>
      <c r="AN57" s="12">
        <f ca="1">IF(M56="b",1,0)</f>
        <v>0</v>
      </c>
      <c r="AO57" s="12">
        <f ca="1">IF(M56="c",1,0)</f>
        <v>0</v>
      </c>
      <c r="AP57" s="12">
        <f ca="1">IF(M56="d",1,0)</f>
        <v>0</v>
      </c>
      <c r="AQ57" s="12">
        <f ca="1">IF(M56="e",1,0)</f>
        <v>0</v>
      </c>
      <c r="AR57" s="12">
        <f ca="1">IF(M56="f",1,0)</f>
        <v>1</v>
      </c>
      <c r="AS57" s="12">
        <f ca="1">IF(M56="g",1,0)</f>
        <v>0</v>
      </c>
      <c r="AT57" s="12">
        <f ca="1">IF(M56="h",1,0)</f>
        <v>0</v>
      </c>
      <c r="AU57" s="12">
        <f ca="1">IF(M56="i",1,0)</f>
        <v>0</v>
      </c>
      <c r="AV57" s="6">
        <f ca="1">IF(M56="j",1,0)</f>
        <v>0</v>
      </c>
      <c r="AY57" s="30">
        <f ca="1">Table6[[#This Row],[car value]]/Table6[[#This Row],[cars]]</f>
        <v>1593.8653155525978</v>
      </c>
      <c r="BA57" s="5"/>
      <c r="BB57" s="12"/>
      <c r="BC57" s="12"/>
      <c r="BD57" s="12">
        <f t="shared" ca="1" si="17"/>
        <v>1</v>
      </c>
      <c r="BE57" s="12"/>
      <c r="BF57" s="6"/>
      <c r="BG57" s="5"/>
      <c r="BH57" s="12"/>
      <c r="BI57" s="12"/>
      <c r="BJ57" s="12">
        <f t="shared" ca="1" si="18"/>
        <v>0.3008564221879102</v>
      </c>
      <c r="BK57" s="12">
        <f t="shared" ca="1" si="19"/>
        <v>0</v>
      </c>
      <c r="BL57" s="12"/>
      <c r="BM57" s="6"/>
    </row>
    <row r="58" spans="2:65" x14ac:dyDescent="0.35">
      <c r="B58">
        <f t="shared" ca="1" si="3"/>
        <v>4</v>
      </c>
      <c r="C58" t="str">
        <f t="shared" ca="1" si="4"/>
        <v>Women</v>
      </c>
      <c r="D58">
        <f t="shared" ca="1" si="28"/>
        <v>45</v>
      </c>
      <c r="E58">
        <f t="shared" ca="1" si="29"/>
        <v>5</v>
      </c>
      <c r="F58" t="str">
        <f ca="1">VLOOKUP(E58,$S$116:$T$121,2)</f>
        <v>e-commerce</v>
      </c>
      <c r="G58">
        <f t="shared" ca="1" si="30"/>
        <v>5</v>
      </c>
      <c r="H58" t="str">
        <f ca="1">VLOOKUP(G58,$P$116:$Q$120,2)</f>
        <v>arts</v>
      </c>
      <c r="J58">
        <f t="shared" ca="1" si="31"/>
        <v>0</v>
      </c>
      <c r="K58">
        <f t="shared" ca="1" si="25"/>
        <v>1</v>
      </c>
      <c r="L58">
        <f t="shared" ca="1" si="32"/>
        <v>9</v>
      </c>
      <c r="M58" t="str">
        <f ca="1">VLOOKUP(Table6[[#This Row],[Column4]],$N$114:$O$123,2)</f>
        <v>i</v>
      </c>
      <c r="N58">
        <f t="shared" ca="1" si="26"/>
        <v>56778</v>
      </c>
      <c r="O58">
        <f t="shared" ca="1" si="27"/>
        <v>299003</v>
      </c>
      <c r="P58" s="11">
        <f ca="1">RAND()*Table6[[#This Row],[house value]]</f>
        <v>243805.2532567853</v>
      </c>
      <c r="Q58" s="11">
        <f ca="1">Table6[[#This Row],[cars]]*RAND()*Table6[[#This Row],[income]]</f>
        <v>33895.069381049609</v>
      </c>
      <c r="R58" s="11">
        <f ca="1">RAND()*Table6[[#This Row],[car value]]</f>
        <v>19431.325706939697</v>
      </c>
      <c r="S58" s="11">
        <f ca="1">RAND()*Table6[[#This Row],[income]]*2</f>
        <v>23580.497074928193</v>
      </c>
      <c r="T58" s="11">
        <f ca="1">RAND()*Table6[[#This Row],[income]]*1.5</f>
        <v>59443.581468081276</v>
      </c>
      <c r="U58" s="11">
        <f ca="1">Table6[[#This Row],[house value]]+Table6[[#This Row],[car value]]+Table6[[#This Row],[investments]]</f>
        <v>392341.65084913088</v>
      </c>
      <c r="V58" s="11">
        <f ca="1">Table6[[#This Row],[Mortgage left]]+Table6[[#This Row],[left amount to pay (car)]]+Table6[[#This Row],[debts]]</f>
        <v>286817.07603865321</v>
      </c>
      <c r="W58" s="11">
        <f ca="1">Table6[[#This Row],[value(person)]]-Table6[[#This Row],[value(debts)]]</f>
        <v>105524.57481047767</v>
      </c>
      <c r="AA58" s="5">
        <f t="shared" ca="1" si="10"/>
        <v>1</v>
      </c>
      <c r="AB58" s="12">
        <f t="shared" ca="1" si="11"/>
        <v>0</v>
      </c>
      <c r="AC58" s="12"/>
      <c r="AD58" s="6"/>
      <c r="AF58" s="5">
        <f t="shared" ca="1" si="12"/>
        <v>0</v>
      </c>
      <c r="AG58" s="12">
        <f t="shared" ca="1" si="13"/>
        <v>0</v>
      </c>
      <c r="AH58" s="12">
        <f t="shared" ca="1" si="14"/>
        <v>0</v>
      </c>
      <c r="AI58" s="12">
        <f t="shared" ca="1" si="15"/>
        <v>0</v>
      </c>
      <c r="AJ58" s="12">
        <f t="shared" ca="1" si="16"/>
        <v>0</v>
      </c>
      <c r="AK58" s="6">
        <f ca="1">IF(F57="custom",1,0)</f>
        <v>1</v>
      </c>
      <c r="AL58" s="12"/>
      <c r="AM58" s="5">
        <f ca="1">IF(M57="a",1,0)</f>
        <v>0</v>
      </c>
      <c r="AN58" s="12">
        <f ca="1">IF(M57="b",1,0)</f>
        <v>0</v>
      </c>
      <c r="AO58" s="12">
        <f ca="1">IF(M57="c",1,0)</f>
        <v>0</v>
      </c>
      <c r="AP58" s="12">
        <f ca="1">IF(M57="d",1,0)</f>
        <v>0</v>
      </c>
      <c r="AQ58" s="12">
        <f ca="1">IF(M57="e",1,0)</f>
        <v>0</v>
      </c>
      <c r="AR58" s="12">
        <f ca="1">IF(M57="f",1,0)</f>
        <v>0</v>
      </c>
      <c r="AS58" s="12">
        <f ca="1">IF(M57="g",1,0)</f>
        <v>0</v>
      </c>
      <c r="AT58" s="12">
        <f ca="1">IF(M57="h",1,0)</f>
        <v>0</v>
      </c>
      <c r="AU58" s="12">
        <f ca="1">IF(M57="i",1,0)</f>
        <v>1</v>
      </c>
      <c r="AV58" s="6">
        <f ca="1">IF(M57="j",1,0)</f>
        <v>0</v>
      </c>
      <c r="AY58" s="30">
        <f ca="1">Table6[[#This Row],[car value]]/Table6[[#This Row],[cars]]</f>
        <v>33895.069381049609</v>
      </c>
      <c r="BA58" s="5"/>
      <c r="BB58" s="12"/>
      <c r="BC58" s="12"/>
      <c r="BD58" s="12">
        <f t="shared" ca="1" si="17"/>
        <v>0</v>
      </c>
      <c r="BE58" s="12"/>
      <c r="BF58" s="6"/>
      <c r="BG58" s="5"/>
      <c r="BH58" s="12"/>
      <c r="BI58" s="12"/>
      <c r="BJ58" s="12">
        <f t="shared" ca="1" si="18"/>
        <v>0.38085361573226795</v>
      </c>
      <c r="BK58" s="12">
        <f t="shared" ca="1" si="19"/>
        <v>0</v>
      </c>
      <c r="BL58" s="12"/>
      <c r="BM58" s="6"/>
    </row>
    <row r="59" spans="2:65" x14ac:dyDescent="0.35">
      <c r="B59">
        <f t="shared" ca="1" si="3"/>
        <v>3</v>
      </c>
      <c r="C59" t="str">
        <f t="shared" ca="1" si="4"/>
        <v>Men</v>
      </c>
      <c r="D59">
        <f t="shared" ca="1" si="28"/>
        <v>45</v>
      </c>
      <c r="E59">
        <f t="shared" ca="1" si="29"/>
        <v>4</v>
      </c>
      <c r="F59" t="str">
        <f ca="1">VLOOKUP(E59,$S$116:$T$121,2)</f>
        <v>it</v>
      </c>
      <c r="G59">
        <f t="shared" ca="1" si="30"/>
        <v>2</v>
      </c>
      <c r="H59" t="str">
        <f ca="1">VLOOKUP(G59,$P$116:$Q$120,2)</f>
        <v>b-tech</v>
      </c>
      <c r="J59">
        <f t="shared" ca="1" si="31"/>
        <v>0</v>
      </c>
      <c r="K59">
        <f t="shared" ca="1" si="25"/>
        <v>2</v>
      </c>
      <c r="L59">
        <f t="shared" ca="1" si="32"/>
        <v>3</v>
      </c>
      <c r="M59" t="str">
        <f ca="1">VLOOKUP(Table6[[#This Row],[Column4]],$N$114:$O$123,2)</f>
        <v>c</v>
      </c>
      <c r="N59">
        <f t="shared" ca="1" si="26"/>
        <v>57209</v>
      </c>
      <c r="O59">
        <f t="shared" ca="1" si="27"/>
        <v>166182</v>
      </c>
      <c r="P59" s="11">
        <f ca="1">RAND()*Table6[[#This Row],[house value]]</f>
        <v>25917.74337719016</v>
      </c>
      <c r="Q59" s="11">
        <f ca="1">Table6[[#This Row],[cars]]*RAND()*Table6[[#This Row],[income]]</f>
        <v>16422.762688670842</v>
      </c>
      <c r="R59" s="11">
        <f ca="1">RAND()*Table6[[#This Row],[car value]]</f>
        <v>6691.1733201460629</v>
      </c>
      <c r="S59" s="11">
        <f ca="1">RAND()*Table6[[#This Row],[income]]*2</f>
        <v>19376.085728760321</v>
      </c>
      <c r="T59" s="11">
        <f ca="1">RAND()*Table6[[#This Row],[income]]*1.5</f>
        <v>55962.771672596617</v>
      </c>
      <c r="U59" s="11">
        <f ca="1">Table6[[#This Row],[house value]]+Table6[[#This Row],[car value]]+Table6[[#This Row],[investments]]</f>
        <v>238567.53436126746</v>
      </c>
      <c r="V59" s="11">
        <f ca="1">Table6[[#This Row],[Mortgage left]]+Table6[[#This Row],[left amount to pay (car)]]+Table6[[#This Row],[debts]]</f>
        <v>51985.002426096544</v>
      </c>
      <c r="W59" s="11">
        <f ca="1">Table6[[#This Row],[value(person)]]-Table6[[#This Row],[value(debts)]]</f>
        <v>186582.53193517093</v>
      </c>
      <c r="AA59" s="5">
        <f t="shared" ca="1" si="10"/>
        <v>0</v>
      </c>
      <c r="AB59" s="12">
        <f t="shared" ca="1" si="11"/>
        <v>1</v>
      </c>
      <c r="AC59" s="12"/>
      <c r="AD59" s="6"/>
      <c r="AF59" s="5">
        <f t="shared" ca="1" si="12"/>
        <v>0</v>
      </c>
      <c r="AG59" s="12">
        <f t="shared" ca="1" si="13"/>
        <v>0</v>
      </c>
      <c r="AH59" s="12">
        <f t="shared" ca="1" si="14"/>
        <v>0</v>
      </c>
      <c r="AI59" s="12">
        <f t="shared" ca="1" si="15"/>
        <v>0</v>
      </c>
      <c r="AJ59" s="12">
        <f t="shared" ca="1" si="16"/>
        <v>1</v>
      </c>
      <c r="AK59" s="6">
        <f ca="1">IF(F58="custom",1,0)</f>
        <v>0</v>
      </c>
      <c r="AL59" s="12"/>
      <c r="AM59" s="5">
        <f ca="1">IF(M58="a",1,0)</f>
        <v>0</v>
      </c>
      <c r="AN59" s="12">
        <f ca="1">IF(M58="b",1,0)</f>
        <v>0</v>
      </c>
      <c r="AO59" s="12">
        <f ca="1">IF(M58="c",1,0)</f>
        <v>0</v>
      </c>
      <c r="AP59" s="12">
        <f ca="1">IF(M58="d",1,0)</f>
        <v>0</v>
      </c>
      <c r="AQ59" s="12">
        <f ca="1">IF(M58="e",1,0)</f>
        <v>0</v>
      </c>
      <c r="AR59" s="12">
        <f ca="1">IF(M58="f",1,0)</f>
        <v>0</v>
      </c>
      <c r="AS59" s="12">
        <f ca="1">IF(M58="g",1,0)</f>
        <v>0</v>
      </c>
      <c r="AT59" s="12">
        <f ca="1">IF(M58="h",1,0)</f>
        <v>0</v>
      </c>
      <c r="AU59" s="12">
        <f ca="1">IF(M58="i",1,0)</f>
        <v>1</v>
      </c>
      <c r="AV59" s="6">
        <f ca="1">IF(M58="j",1,0)</f>
        <v>0</v>
      </c>
      <c r="AY59" s="30">
        <f ca="1">Table6[[#This Row],[car value]]/Table6[[#This Row],[cars]]</f>
        <v>8211.3813443354211</v>
      </c>
      <c r="BA59" s="5"/>
      <c r="BB59" s="12"/>
      <c r="BC59" s="12"/>
      <c r="BD59" s="12">
        <f t="shared" ca="1" si="17"/>
        <v>0</v>
      </c>
      <c r="BE59" s="12"/>
      <c r="BF59" s="6"/>
      <c r="BG59" s="5"/>
      <c r="BH59" s="12"/>
      <c r="BI59" s="12"/>
      <c r="BJ59" s="12">
        <f t="shared" ca="1" si="18"/>
        <v>0.8153940035945636</v>
      </c>
      <c r="BK59" s="12">
        <f t="shared" ca="1" si="19"/>
        <v>1</v>
      </c>
      <c r="BL59" s="12"/>
      <c r="BM59" s="6"/>
    </row>
    <row r="60" spans="2:65" x14ac:dyDescent="0.35">
      <c r="B60">
        <f t="shared" ca="1" si="3"/>
        <v>5</v>
      </c>
      <c r="C60" t="str">
        <f t="shared" ca="1" si="4"/>
        <v>Men</v>
      </c>
      <c r="D60">
        <f t="shared" ca="1" si="28"/>
        <v>44</v>
      </c>
      <c r="E60">
        <f t="shared" ca="1" si="29"/>
        <v>2</v>
      </c>
      <c r="F60" t="str">
        <f ca="1">VLOOKUP(E60,$S$116:$T$121,2)</f>
        <v>education</v>
      </c>
      <c r="G60">
        <f t="shared" ca="1" si="30"/>
        <v>4</v>
      </c>
      <c r="H60" t="str">
        <f ca="1">VLOOKUP(G60,$P$116:$Q$120,2)</f>
        <v>commerce</v>
      </c>
      <c r="J60">
        <f t="shared" ca="1" si="31"/>
        <v>2</v>
      </c>
      <c r="K60">
        <f t="shared" ca="1" si="25"/>
        <v>1</v>
      </c>
      <c r="L60">
        <f t="shared" ca="1" si="32"/>
        <v>7</v>
      </c>
      <c r="M60" t="str">
        <f ca="1">VLOOKUP(Table6[[#This Row],[Column4]],$N$114:$O$123,2)</f>
        <v>g</v>
      </c>
      <c r="N60">
        <f t="shared" ca="1" si="26"/>
        <v>10107</v>
      </c>
      <c r="O60">
        <f t="shared" ca="1" si="27"/>
        <v>289407</v>
      </c>
      <c r="P60" s="11">
        <f ca="1">RAND()*Table6[[#This Row],[house value]]</f>
        <v>99689.302712812932</v>
      </c>
      <c r="Q60" s="11">
        <f ca="1">Table6[[#This Row],[cars]]*RAND()*Table6[[#This Row],[income]]</f>
        <v>4003.0068100081294</v>
      </c>
      <c r="R60" s="11">
        <f ca="1">RAND()*Table6[[#This Row],[car value]]</f>
        <v>2829.2821746657983</v>
      </c>
      <c r="S60" s="11">
        <f ca="1">RAND()*Table6[[#This Row],[income]]*2</f>
        <v>18819.162833217844</v>
      </c>
      <c r="T60" s="11">
        <f ca="1">RAND()*Table6[[#This Row],[income]]*1.5</f>
        <v>3584.0467393321715</v>
      </c>
      <c r="U60" s="11">
        <f ca="1">Table6[[#This Row],[house value]]+Table6[[#This Row],[car value]]+Table6[[#This Row],[investments]]</f>
        <v>296994.05354934029</v>
      </c>
      <c r="V60" s="11">
        <f ca="1">Table6[[#This Row],[Mortgage left]]+Table6[[#This Row],[left amount to pay (car)]]+Table6[[#This Row],[debts]]</f>
        <v>121337.74772069659</v>
      </c>
      <c r="W60" s="11">
        <f ca="1">Table6[[#This Row],[value(person)]]-Table6[[#This Row],[value(debts)]]</f>
        <v>175656.3058286437</v>
      </c>
      <c r="AA60" s="5">
        <f t="shared" ca="1" si="10"/>
        <v>1</v>
      </c>
      <c r="AB60" s="12">
        <f t="shared" ca="1" si="11"/>
        <v>0</v>
      </c>
      <c r="AC60" s="12"/>
      <c r="AD60" s="6"/>
      <c r="AF60" s="5">
        <f t="shared" ca="1" si="12"/>
        <v>0</v>
      </c>
      <c r="AG60" s="12">
        <f t="shared" ca="1" si="13"/>
        <v>0</v>
      </c>
      <c r="AH60" s="12">
        <f t="shared" ca="1" si="14"/>
        <v>0</v>
      </c>
      <c r="AI60" s="12">
        <f t="shared" ca="1" si="15"/>
        <v>1</v>
      </c>
      <c r="AJ60" s="12">
        <f t="shared" ca="1" si="16"/>
        <v>0</v>
      </c>
      <c r="AK60" s="6">
        <f ca="1">IF(F59="custom",1,0)</f>
        <v>0</v>
      </c>
      <c r="AL60" s="12"/>
      <c r="AM60" s="5">
        <f ca="1">IF(M59="a",1,0)</f>
        <v>0</v>
      </c>
      <c r="AN60" s="12">
        <f ca="1">IF(M59="b",1,0)</f>
        <v>0</v>
      </c>
      <c r="AO60" s="12">
        <f ca="1">IF(M59="c",1,0)</f>
        <v>1</v>
      </c>
      <c r="AP60" s="12">
        <f ca="1">IF(M59="d",1,0)</f>
        <v>0</v>
      </c>
      <c r="AQ60" s="12">
        <f ca="1">IF(M59="e",1,0)</f>
        <v>0</v>
      </c>
      <c r="AR60" s="12">
        <f ca="1">IF(M59="f",1,0)</f>
        <v>0</v>
      </c>
      <c r="AS60" s="12">
        <f ca="1">IF(M59="g",1,0)</f>
        <v>0</v>
      </c>
      <c r="AT60" s="12">
        <f ca="1">IF(M59="h",1,0)</f>
        <v>0</v>
      </c>
      <c r="AU60" s="12">
        <f ca="1">IF(M59="i",1,0)</f>
        <v>0</v>
      </c>
      <c r="AV60" s="6">
        <f ca="1">IF(M59="j",1,0)</f>
        <v>0</v>
      </c>
      <c r="AY60" s="30">
        <f ca="1">Table6[[#This Row],[car value]]/Table6[[#This Row],[cars]]</f>
        <v>4003.0068100081294</v>
      </c>
      <c r="BA60" s="5"/>
      <c r="BB60" s="12"/>
      <c r="BC60" s="12"/>
      <c r="BD60" s="12">
        <f t="shared" ca="1" si="17"/>
        <v>0</v>
      </c>
      <c r="BE60" s="12"/>
      <c r="BF60" s="6"/>
      <c r="BG60" s="5"/>
      <c r="BH60" s="12"/>
      <c r="BI60" s="12"/>
      <c r="BJ60" s="12">
        <f t="shared" ca="1" si="18"/>
        <v>0.15595999191964327</v>
      </c>
      <c r="BK60" s="12">
        <f t="shared" ca="1" si="19"/>
        <v>0</v>
      </c>
      <c r="BL60" s="12"/>
      <c r="BM60" s="6"/>
    </row>
    <row r="61" spans="2:65" x14ac:dyDescent="0.35">
      <c r="B61">
        <f t="shared" ca="1" si="3"/>
        <v>6</v>
      </c>
      <c r="C61" t="str">
        <f t="shared" ca="1" si="4"/>
        <v>Women</v>
      </c>
      <c r="D61">
        <f t="shared" ca="1" si="28"/>
        <v>47</v>
      </c>
      <c r="E61">
        <f t="shared" ca="1" si="29"/>
        <v>4</v>
      </c>
      <c r="F61" t="str">
        <f ca="1">VLOOKUP(E61,$S$116:$T$121,2)</f>
        <v>it</v>
      </c>
      <c r="G61">
        <f t="shared" ca="1" si="30"/>
        <v>2</v>
      </c>
      <c r="H61" t="str">
        <f ca="1">VLOOKUP(G61,$P$116:$Q$120,2)</f>
        <v>b-tech</v>
      </c>
      <c r="J61">
        <f t="shared" ca="1" si="31"/>
        <v>3</v>
      </c>
      <c r="K61">
        <f t="shared" ca="1" si="25"/>
        <v>2</v>
      </c>
      <c r="L61">
        <f t="shared" ca="1" si="32"/>
        <v>7</v>
      </c>
      <c r="M61" t="str">
        <f ca="1">VLOOKUP(Table6[[#This Row],[Column4]],$N$114:$O$123,2)</f>
        <v>g</v>
      </c>
      <c r="N61">
        <f t="shared" ca="1" si="26"/>
        <v>69608</v>
      </c>
      <c r="O61">
        <f t="shared" ca="1" si="27"/>
        <v>390434</v>
      </c>
      <c r="P61" s="11">
        <f ca="1">RAND()*Table6[[#This Row],[house value]]</f>
        <v>266223.86717651854</v>
      </c>
      <c r="Q61" s="11">
        <f ca="1">Table6[[#This Row],[cars]]*RAND()*Table6[[#This Row],[income]]</f>
        <v>99449.237043314322</v>
      </c>
      <c r="R61" s="11">
        <f ca="1">RAND()*Table6[[#This Row],[car value]]</f>
        <v>10040.409793812752</v>
      </c>
      <c r="S61" s="11">
        <f ca="1">RAND()*Table6[[#This Row],[income]]*2</f>
        <v>44046.278317620701</v>
      </c>
      <c r="T61" s="11">
        <f ca="1">RAND()*Table6[[#This Row],[income]]*1.5</f>
        <v>23938.531597063549</v>
      </c>
      <c r="U61" s="11">
        <f ca="1">Table6[[#This Row],[house value]]+Table6[[#This Row],[car value]]+Table6[[#This Row],[investments]]</f>
        <v>513821.76864037785</v>
      </c>
      <c r="V61" s="11">
        <f ca="1">Table6[[#This Row],[Mortgage left]]+Table6[[#This Row],[left amount to pay (car)]]+Table6[[#This Row],[debts]]</f>
        <v>320310.55528795201</v>
      </c>
      <c r="W61" s="11">
        <f ca="1">Table6[[#This Row],[value(person)]]-Table6[[#This Row],[value(debts)]]</f>
        <v>193511.21335242584</v>
      </c>
      <c r="AA61" s="5">
        <f t="shared" ca="1" si="10"/>
        <v>1</v>
      </c>
      <c r="AB61" s="12">
        <f t="shared" ca="1" si="11"/>
        <v>0</v>
      </c>
      <c r="AC61" s="12"/>
      <c r="AD61" s="6"/>
      <c r="AF61" s="5">
        <f t="shared" ca="1" si="12"/>
        <v>0</v>
      </c>
      <c r="AG61" s="12">
        <f t="shared" ca="1" si="13"/>
        <v>1</v>
      </c>
      <c r="AH61" s="12">
        <f t="shared" ca="1" si="14"/>
        <v>0</v>
      </c>
      <c r="AI61" s="12">
        <f t="shared" ca="1" si="15"/>
        <v>0</v>
      </c>
      <c r="AJ61" s="12">
        <f t="shared" ca="1" si="16"/>
        <v>0</v>
      </c>
      <c r="AK61" s="6">
        <f ca="1">IF(F60="custom",1,0)</f>
        <v>0</v>
      </c>
      <c r="AL61" s="12"/>
      <c r="AM61" s="5">
        <f ca="1">IF(M60="a",1,0)</f>
        <v>0</v>
      </c>
      <c r="AN61" s="12">
        <f ca="1">IF(M60="b",1,0)</f>
        <v>0</v>
      </c>
      <c r="AO61" s="12">
        <f ca="1">IF(M60="c",1,0)</f>
        <v>0</v>
      </c>
      <c r="AP61" s="12">
        <f ca="1">IF(M60="d",1,0)</f>
        <v>0</v>
      </c>
      <c r="AQ61" s="12">
        <f ca="1">IF(M60="e",1,0)</f>
        <v>0</v>
      </c>
      <c r="AR61" s="12">
        <f ca="1">IF(M60="f",1,0)</f>
        <v>0</v>
      </c>
      <c r="AS61" s="12">
        <f ca="1">IF(M60="g",1,0)</f>
        <v>1</v>
      </c>
      <c r="AT61" s="12">
        <f ca="1">IF(M60="h",1,0)</f>
        <v>0</v>
      </c>
      <c r="AU61" s="12">
        <f ca="1">IF(M60="i",1,0)</f>
        <v>0</v>
      </c>
      <c r="AV61" s="6">
        <f ca="1">IF(M60="j",1,0)</f>
        <v>0</v>
      </c>
      <c r="AY61" s="30">
        <f ca="1">Table6[[#This Row],[car value]]/Table6[[#This Row],[cars]]</f>
        <v>49724.618521657161</v>
      </c>
      <c r="BA61" s="5"/>
      <c r="BB61" s="12"/>
      <c r="BC61" s="12"/>
      <c r="BD61" s="12">
        <f t="shared" ca="1" si="17"/>
        <v>0</v>
      </c>
      <c r="BE61" s="12"/>
      <c r="BF61" s="6"/>
      <c r="BG61" s="5"/>
      <c r="BH61" s="12"/>
      <c r="BI61" s="12"/>
      <c r="BJ61" s="12">
        <f t="shared" ca="1" si="18"/>
        <v>0.34446057874485736</v>
      </c>
      <c r="BK61" s="12">
        <f t="shared" ca="1" si="19"/>
        <v>0</v>
      </c>
      <c r="BL61" s="12"/>
      <c r="BM61" s="6"/>
    </row>
    <row r="62" spans="2:65" x14ac:dyDescent="0.35">
      <c r="B62">
        <f t="shared" ca="1" si="3"/>
        <v>6</v>
      </c>
      <c r="C62" t="str">
        <f t="shared" ca="1" si="4"/>
        <v>Women</v>
      </c>
      <c r="D62">
        <f t="shared" ca="1" si="28"/>
        <v>30</v>
      </c>
      <c r="E62">
        <f t="shared" ca="1" si="29"/>
        <v>3</v>
      </c>
      <c r="F62" t="str">
        <f ca="1">VLOOKUP(E62,$S$116:$T$121,2)</f>
        <v>agriculture</v>
      </c>
      <c r="G62">
        <f t="shared" ca="1" si="30"/>
        <v>2</v>
      </c>
      <c r="H62" t="str">
        <f ca="1">VLOOKUP(G62,$P$116:$Q$120,2)</f>
        <v>b-tech</v>
      </c>
      <c r="J62">
        <f t="shared" ca="1" si="31"/>
        <v>1</v>
      </c>
      <c r="K62">
        <f t="shared" ca="1" si="25"/>
        <v>3</v>
      </c>
      <c r="L62">
        <f t="shared" ca="1" si="32"/>
        <v>9</v>
      </c>
      <c r="M62" t="str">
        <f ca="1">VLOOKUP(Table6[[#This Row],[Column4]],$N$114:$O$123,2)</f>
        <v>i</v>
      </c>
      <c r="N62">
        <f t="shared" ca="1" si="26"/>
        <v>36397</v>
      </c>
      <c r="O62">
        <f t="shared" ca="1" si="27"/>
        <v>427594</v>
      </c>
      <c r="P62" s="11">
        <f ca="1">RAND()*Table6[[#This Row],[house value]]</f>
        <v>282951.70336187666</v>
      </c>
      <c r="Q62" s="11">
        <f ca="1">Table6[[#This Row],[cars]]*RAND()*Table6[[#This Row],[income]]</f>
        <v>18511.946949923826</v>
      </c>
      <c r="R62" s="11">
        <f ca="1">RAND()*Table6[[#This Row],[car value]]</f>
        <v>11647.612972037014</v>
      </c>
      <c r="S62" s="11">
        <f ca="1">RAND()*Table6[[#This Row],[income]]*2</f>
        <v>6814.4738335657548</v>
      </c>
      <c r="T62" s="11">
        <f ca="1">RAND()*Table6[[#This Row],[income]]*1.5</f>
        <v>440.69365999124454</v>
      </c>
      <c r="U62" s="11">
        <f ca="1">Table6[[#This Row],[house value]]+Table6[[#This Row],[car value]]+Table6[[#This Row],[investments]]</f>
        <v>446546.64060991508</v>
      </c>
      <c r="V62" s="11">
        <f ca="1">Table6[[#This Row],[Mortgage left]]+Table6[[#This Row],[left amount to pay (car)]]+Table6[[#This Row],[debts]]</f>
        <v>301413.79016747943</v>
      </c>
      <c r="W62" s="11">
        <f ca="1">Table6[[#This Row],[value(person)]]-Table6[[#This Row],[value(debts)]]</f>
        <v>145132.85044243565</v>
      </c>
      <c r="AA62" s="5">
        <f t="shared" ca="1" si="10"/>
        <v>0</v>
      </c>
      <c r="AB62" s="12">
        <f t="shared" ca="1" si="11"/>
        <v>1</v>
      </c>
      <c r="AC62" s="12"/>
      <c r="AD62" s="6"/>
      <c r="AF62" s="5">
        <f t="shared" ca="1" si="12"/>
        <v>0</v>
      </c>
      <c r="AG62" s="12">
        <f t="shared" ca="1" si="13"/>
        <v>0</v>
      </c>
      <c r="AH62" s="12">
        <f t="shared" ca="1" si="14"/>
        <v>0</v>
      </c>
      <c r="AI62" s="12">
        <f t="shared" ca="1" si="15"/>
        <v>1</v>
      </c>
      <c r="AJ62" s="12">
        <f t="shared" ca="1" si="16"/>
        <v>0</v>
      </c>
      <c r="AK62" s="6">
        <f ca="1">IF(F61="custom",1,0)</f>
        <v>0</v>
      </c>
      <c r="AL62" s="12"/>
      <c r="AM62" s="5">
        <f ca="1">IF(M61="a",1,0)</f>
        <v>0</v>
      </c>
      <c r="AN62" s="12">
        <f ca="1">IF(M61="b",1,0)</f>
        <v>0</v>
      </c>
      <c r="AO62" s="12">
        <f ca="1">IF(M61="c",1,0)</f>
        <v>0</v>
      </c>
      <c r="AP62" s="12">
        <f ca="1">IF(M61="d",1,0)</f>
        <v>0</v>
      </c>
      <c r="AQ62" s="12">
        <f ca="1">IF(M61="e",1,0)</f>
        <v>0</v>
      </c>
      <c r="AR62" s="12">
        <f ca="1">IF(M61="f",1,0)</f>
        <v>0</v>
      </c>
      <c r="AS62" s="12">
        <f ca="1">IF(M61="g",1,0)</f>
        <v>1</v>
      </c>
      <c r="AT62" s="12">
        <f ca="1">IF(M61="h",1,0)</f>
        <v>0</v>
      </c>
      <c r="AU62" s="12">
        <f ca="1">IF(M61="i",1,0)</f>
        <v>0</v>
      </c>
      <c r="AV62" s="6">
        <f ca="1">IF(M61="j",1,0)</f>
        <v>0</v>
      </c>
      <c r="AY62" s="30">
        <f ca="1">Table6[[#This Row],[car value]]/Table6[[#This Row],[cars]]</f>
        <v>6170.6489833079422</v>
      </c>
      <c r="BA62" s="5"/>
      <c r="BB62" s="12"/>
      <c r="BC62" s="12"/>
      <c r="BD62" s="12">
        <f t="shared" ca="1" si="17"/>
        <v>1</v>
      </c>
      <c r="BE62" s="12"/>
      <c r="BF62" s="6"/>
      <c r="BG62" s="5"/>
      <c r="BH62" s="12"/>
      <c r="BI62" s="12"/>
      <c r="BJ62" s="12">
        <f t="shared" ca="1" si="18"/>
        <v>0.68186650541837679</v>
      </c>
      <c r="BK62" s="12">
        <f t="shared" ca="1" si="19"/>
        <v>1</v>
      </c>
      <c r="BL62" s="12"/>
      <c r="BM62" s="6"/>
    </row>
    <row r="63" spans="2:65" x14ac:dyDescent="0.35">
      <c r="B63">
        <f t="shared" ca="1" si="3"/>
        <v>8</v>
      </c>
      <c r="C63" t="str">
        <f t="shared" ca="1" si="4"/>
        <v>Women</v>
      </c>
      <c r="D63">
        <f t="shared" ca="1" si="28"/>
        <v>33</v>
      </c>
      <c r="E63">
        <f t="shared" ca="1" si="29"/>
        <v>5</v>
      </c>
      <c r="F63" t="str">
        <f ca="1">VLOOKUP(E63,$S$116:$T$121,2)</f>
        <v>e-commerce</v>
      </c>
      <c r="G63">
        <f t="shared" ca="1" si="30"/>
        <v>3</v>
      </c>
      <c r="H63" t="str">
        <f ca="1">VLOOKUP(G63,$P$116:$Q$120,2)</f>
        <v>diploma</v>
      </c>
      <c r="J63">
        <f t="shared" ca="1" si="31"/>
        <v>3</v>
      </c>
      <c r="K63">
        <f t="shared" ca="1" si="25"/>
        <v>1</v>
      </c>
      <c r="L63">
        <f t="shared" ca="1" si="32"/>
        <v>6</v>
      </c>
      <c r="M63" t="str">
        <f ca="1">VLOOKUP(Table6[[#This Row],[Column4]],$N$114:$O$123,2)</f>
        <v>f</v>
      </c>
      <c r="N63">
        <f t="shared" ca="1" si="26"/>
        <v>96052</v>
      </c>
      <c r="O63">
        <f t="shared" ca="1" si="27"/>
        <v>180015</v>
      </c>
      <c r="P63" s="11">
        <f ca="1">RAND()*Table6[[#This Row],[house value]]</f>
        <v>11586.064765144059</v>
      </c>
      <c r="Q63" s="11">
        <f ca="1">Table6[[#This Row],[cars]]*RAND()*Table6[[#This Row],[income]]</f>
        <v>95088.120572430227</v>
      </c>
      <c r="R63" s="11">
        <f ca="1">RAND()*Table6[[#This Row],[car value]]</f>
        <v>66593.835770012025</v>
      </c>
      <c r="S63" s="11">
        <f ca="1">RAND()*Table6[[#This Row],[income]]*2</f>
        <v>18961.668180731391</v>
      </c>
      <c r="T63" s="11">
        <f ca="1">RAND()*Table6[[#This Row],[income]]*1.5</f>
        <v>5217.9536661086158</v>
      </c>
      <c r="U63" s="11">
        <f ca="1">Table6[[#This Row],[house value]]+Table6[[#This Row],[car value]]+Table6[[#This Row],[investments]]</f>
        <v>280321.0742385388</v>
      </c>
      <c r="V63" s="11">
        <f ca="1">Table6[[#This Row],[Mortgage left]]+Table6[[#This Row],[left amount to pay (car)]]+Table6[[#This Row],[debts]]</f>
        <v>97141.568715887464</v>
      </c>
      <c r="W63" s="11">
        <f ca="1">Table6[[#This Row],[value(person)]]-Table6[[#This Row],[value(debts)]]</f>
        <v>183179.50552265134</v>
      </c>
      <c r="AA63" s="5">
        <f t="shared" ca="1" si="10"/>
        <v>0</v>
      </c>
      <c r="AB63" s="12">
        <f t="shared" ca="1" si="11"/>
        <v>1</v>
      </c>
      <c r="AC63" s="12"/>
      <c r="AD63" s="6"/>
      <c r="AF63" s="5">
        <f t="shared" ca="1" si="12"/>
        <v>0</v>
      </c>
      <c r="AG63" s="12">
        <f t="shared" ca="1" si="13"/>
        <v>0</v>
      </c>
      <c r="AH63" s="12">
        <f t="shared" ca="1" si="14"/>
        <v>1</v>
      </c>
      <c r="AI63" s="12">
        <f t="shared" ca="1" si="15"/>
        <v>0</v>
      </c>
      <c r="AJ63" s="12">
        <f t="shared" ca="1" si="16"/>
        <v>0</v>
      </c>
      <c r="AK63" s="6">
        <f ca="1">IF(F62="custom",1,0)</f>
        <v>0</v>
      </c>
      <c r="AL63" s="12"/>
      <c r="AM63" s="5">
        <f ca="1">IF(M62="a",1,0)</f>
        <v>0</v>
      </c>
      <c r="AN63" s="12">
        <f ca="1">IF(M62="b",1,0)</f>
        <v>0</v>
      </c>
      <c r="AO63" s="12">
        <f ca="1">IF(M62="c",1,0)</f>
        <v>0</v>
      </c>
      <c r="AP63" s="12">
        <f ca="1">IF(M62="d",1,0)</f>
        <v>0</v>
      </c>
      <c r="AQ63" s="12">
        <f ca="1">IF(M62="e",1,0)</f>
        <v>0</v>
      </c>
      <c r="AR63" s="12">
        <f ca="1">IF(M62="f",1,0)</f>
        <v>0</v>
      </c>
      <c r="AS63" s="12">
        <f ca="1">IF(M62="g",1,0)</f>
        <v>0</v>
      </c>
      <c r="AT63" s="12">
        <f ca="1">IF(M62="h",1,0)</f>
        <v>0</v>
      </c>
      <c r="AU63" s="12">
        <f ca="1">IF(M62="i",1,0)</f>
        <v>1</v>
      </c>
      <c r="AV63" s="6">
        <f ca="1">IF(M62="j",1,0)</f>
        <v>0</v>
      </c>
      <c r="AY63" s="30">
        <f ca="1">Table6[[#This Row],[car value]]/Table6[[#This Row],[cars]]</f>
        <v>95088.120572430227</v>
      </c>
      <c r="BA63" s="5"/>
      <c r="BB63" s="12"/>
      <c r="BC63" s="12"/>
      <c r="BD63" s="12">
        <f t="shared" ca="1" si="17"/>
        <v>1</v>
      </c>
      <c r="BE63" s="12"/>
      <c r="BF63" s="6"/>
      <c r="BG63" s="5"/>
      <c r="BH63" s="12"/>
      <c r="BI63" s="12"/>
      <c r="BJ63" s="12">
        <f t="shared" ca="1" si="18"/>
        <v>0.66172982633497346</v>
      </c>
      <c r="BK63" s="12">
        <f t="shared" ca="1" si="19"/>
        <v>1</v>
      </c>
      <c r="BL63" s="12"/>
      <c r="BM63" s="6"/>
    </row>
    <row r="64" spans="2:65" x14ac:dyDescent="0.35">
      <c r="B64">
        <f t="shared" ca="1" si="3"/>
        <v>7</v>
      </c>
      <c r="C64" t="str">
        <f t="shared" ca="1" si="4"/>
        <v>Men</v>
      </c>
      <c r="D64">
        <f t="shared" ca="1" si="28"/>
        <v>39</v>
      </c>
      <c r="E64">
        <f t="shared" ca="1" si="29"/>
        <v>2</v>
      </c>
      <c r="F64" t="str">
        <f ca="1">VLOOKUP(E64,$S$116:$T$121,2)</f>
        <v>education</v>
      </c>
      <c r="G64">
        <f t="shared" ca="1" si="30"/>
        <v>1</v>
      </c>
      <c r="H64" t="str">
        <f ca="1">VLOOKUP(G64,$P$116:$Q$120,2)</f>
        <v>Mba</v>
      </c>
      <c r="J64">
        <f t="shared" ca="1" si="31"/>
        <v>2</v>
      </c>
      <c r="K64">
        <f t="shared" ca="1" si="25"/>
        <v>2</v>
      </c>
      <c r="L64">
        <f t="shared" ca="1" si="32"/>
        <v>7</v>
      </c>
      <c r="M64" t="str">
        <f ca="1">VLOOKUP(Table6[[#This Row],[Column4]],$N$114:$O$123,2)</f>
        <v>g</v>
      </c>
      <c r="N64">
        <f t="shared" ca="1" si="26"/>
        <v>43791</v>
      </c>
      <c r="O64">
        <f t="shared" ca="1" si="27"/>
        <v>154164</v>
      </c>
      <c r="P64" s="11">
        <f ca="1">RAND()*Table6[[#This Row],[house value]]</f>
        <v>48827.73660632367</v>
      </c>
      <c r="Q64" s="11">
        <f ca="1">Table6[[#This Row],[cars]]*RAND()*Table6[[#This Row],[income]]</f>
        <v>25870.144606438633</v>
      </c>
      <c r="R64" s="11">
        <f ca="1">RAND()*Table6[[#This Row],[car value]]</f>
        <v>757.84894507369108</v>
      </c>
      <c r="S64" s="11">
        <f ca="1">RAND()*Table6[[#This Row],[income]]*2</f>
        <v>12699.298979502508</v>
      </c>
      <c r="T64" s="11">
        <f ca="1">RAND()*Table6[[#This Row],[income]]*1.5</f>
        <v>52886.170266079585</v>
      </c>
      <c r="U64" s="11">
        <f ca="1">Table6[[#This Row],[house value]]+Table6[[#This Row],[car value]]+Table6[[#This Row],[investments]]</f>
        <v>232920.31487251824</v>
      </c>
      <c r="V64" s="11">
        <f ca="1">Table6[[#This Row],[Mortgage left]]+Table6[[#This Row],[left amount to pay (car)]]+Table6[[#This Row],[debts]]</f>
        <v>62284.884530899864</v>
      </c>
      <c r="W64" s="11">
        <f ca="1">Table6[[#This Row],[value(person)]]-Table6[[#This Row],[value(debts)]]</f>
        <v>170635.43034161837</v>
      </c>
      <c r="AA64" s="5">
        <f t="shared" ca="1" si="10"/>
        <v>0</v>
      </c>
      <c r="AB64" s="12">
        <f t="shared" ca="1" si="11"/>
        <v>1</v>
      </c>
      <c r="AC64" s="12"/>
      <c r="AD64" s="6"/>
      <c r="AF64" s="5">
        <f t="shared" ca="1" si="12"/>
        <v>0</v>
      </c>
      <c r="AG64" s="12">
        <f t="shared" ca="1" si="13"/>
        <v>0</v>
      </c>
      <c r="AH64" s="12">
        <f t="shared" ca="1" si="14"/>
        <v>0</v>
      </c>
      <c r="AI64" s="12">
        <f t="shared" ca="1" si="15"/>
        <v>0</v>
      </c>
      <c r="AJ64" s="12">
        <f t="shared" ca="1" si="16"/>
        <v>1</v>
      </c>
      <c r="AK64" s="6">
        <f ca="1">IF(F63="custom",1,0)</f>
        <v>0</v>
      </c>
      <c r="AL64" s="12"/>
      <c r="AM64" s="5">
        <f ca="1">IF(M63="a",1,0)</f>
        <v>0</v>
      </c>
      <c r="AN64" s="12">
        <f ca="1">IF(M63="b",1,0)</f>
        <v>0</v>
      </c>
      <c r="AO64" s="12">
        <f ca="1">IF(M63="c",1,0)</f>
        <v>0</v>
      </c>
      <c r="AP64" s="12">
        <f ca="1">IF(M63="d",1,0)</f>
        <v>0</v>
      </c>
      <c r="AQ64" s="12">
        <f ca="1">IF(M63="e",1,0)</f>
        <v>0</v>
      </c>
      <c r="AR64" s="12">
        <f ca="1">IF(M63="f",1,0)</f>
        <v>1</v>
      </c>
      <c r="AS64" s="12">
        <f ca="1">IF(M63="g",1,0)</f>
        <v>0</v>
      </c>
      <c r="AT64" s="12">
        <f ca="1">IF(M63="h",1,0)</f>
        <v>0</v>
      </c>
      <c r="AU64" s="12">
        <f ca="1">IF(M63="i",1,0)</f>
        <v>0</v>
      </c>
      <c r="AV64" s="6">
        <f ca="1">IF(M63="j",1,0)</f>
        <v>0</v>
      </c>
      <c r="AY64" s="30">
        <f ca="1">Table6[[#This Row],[car value]]/Table6[[#This Row],[cars]]</f>
        <v>12935.072303219316</v>
      </c>
      <c r="BA64" s="5"/>
      <c r="BB64" s="12"/>
      <c r="BC64" s="12"/>
      <c r="BD64" s="12">
        <f t="shared" ca="1" si="17"/>
        <v>0</v>
      </c>
      <c r="BE64" s="12"/>
      <c r="BF64" s="6"/>
      <c r="BG64" s="5"/>
      <c r="BH64" s="12"/>
      <c r="BI64" s="12"/>
      <c r="BJ64" s="12">
        <f t="shared" ca="1" si="18"/>
        <v>6.4361663001105796E-2</v>
      </c>
      <c r="BK64" s="12">
        <f t="shared" ca="1" si="19"/>
        <v>0</v>
      </c>
      <c r="BL64" s="12"/>
      <c r="BM64" s="6"/>
    </row>
    <row r="65" spans="2:65" x14ac:dyDescent="0.35">
      <c r="B65">
        <f t="shared" ca="1" si="3"/>
        <v>6</v>
      </c>
      <c r="C65" t="str">
        <f t="shared" ca="1" si="4"/>
        <v>Women</v>
      </c>
      <c r="D65">
        <f t="shared" ca="1" si="28"/>
        <v>27</v>
      </c>
      <c r="E65">
        <f t="shared" ca="1" si="29"/>
        <v>6</v>
      </c>
      <c r="F65" t="str">
        <f ca="1">VLOOKUP(E65,$S$116:$T$121,2)</f>
        <v>custom</v>
      </c>
      <c r="G65">
        <f t="shared" ca="1" si="30"/>
        <v>3</v>
      </c>
      <c r="H65" t="str">
        <f ca="1">VLOOKUP(G65,$P$116:$Q$120,2)</f>
        <v>diploma</v>
      </c>
      <c r="J65">
        <f t="shared" ca="1" si="31"/>
        <v>3</v>
      </c>
      <c r="K65">
        <f t="shared" ca="1" si="25"/>
        <v>3</v>
      </c>
      <c r="L65">
        <f t="shared" ca="1" si="32"/>
        <v>8</v>
      </c>
      <c r="M65" t="str">
        <f ca="1">VLOOKUP(Table6[[#This Row],[Column4]],$N$114:$O$123,2)</f>
        <v>h</v>
      </c>
      <c r="N65">
        <f t="shared" ca="1" si="26"/>
        <v>60703</v>
      </c>
      <c r="O65">
        <f t="shared" ca="1" si="27"/>
        <v>317888</v>
      </c>
      <c r="P65" s="11">
        <f ca="1">RAND()*Table6[[#This Row],[house value]]</f>
        <v>170787.81771072312</v>
      </c>
      <c r="Q65" s="11">
        <f ca="1">Table6[[#This Row],[cars]]*RAND()*Table6[[#This Row],[income]]</f>
        <v>27536.667447254407</v>
      </c>
      <c r="R65" s="11">
        <f ca="1">RAND()*Table6[[#This Row],[car value]]</f>
        <v>97.056815869891494</v>
      </c>
      <c r="S65" s="11">
        <f ca="1">RAND()*Table6[[#This Row],[income]]*2</f>
        <v>23768.993055986208</v>
      </c>
      <c r="T65" s="11">
        <f ca="1">RAND()*Table6[[#This Row],[income]]*1.5</f>
        <v>40127.125190812469</v>
      </c>
      <c r="U65" s="11">
        <f ca="1">Table6[[#This Row],[house value]]+Table6[[#This Row],[car value]]+Table6[[#This Row],[investments]]</f>
        <v>385551.79263806687</v>
      </c>
      <c r="V65" s="11">
        <f ca="1">Table6[[#This Row],[Mortgage left]]+Table6[[#This Row],[left amount to pay (car)]]+Table6[[#This Row],[debts]]</f>
        <v>194653.86758257923</v>
      </c>
      <c r="W65" s="11">
        <f ca="1">Table6[[#This Row],[value(person)]]-Table6[[#This Row],[value(debts)]]</f>
        <v>190897.92505548763</v>
      </c>
      <c r="AA65" s="5">
        <f t="shared" ca="1" si="10"/>
        <v>1</v>
      </c>
      <c r="AB65" s="12">
        <f t="shared" ca="1" si="11"/>
        <v>0</v>
      </c>
      <c r="AC65" s="12"/>
      <c r="AD65" s="6"/>
      <c r="AF65" s="5">
        <f t="shared" ca="1" si="12"/>
        <v>0</v>
      </c>
      <c r="AG65" s="12">
        <f t="shared" ca="1" si="13"/>
        <v>1</v>
      </c>
      <c r="AH65" s="12">
        <f t="shared" ca="1" si="14"/>
        <v>0</v>
      </c>
      <c r="AI65" s="12">
        <f t="shared" ca="1" si="15"/>
        <v>0</v>
      </c>
      <c r="AJ65" s="12">
        <f t="shared" ca="1" si="16"/>
        <v>0</v>
      </c>
      <c r="AK65" s="6">
        <f ca="1">IF(F64="custom",1,0)</f>
        <v>0</v>
      </c>
      <c r="AL65" s="12"/>
      <c r="AM65" s="5">
        <f ca="1">IF(M64="a",1,0)</f>
        <v>0</v>
      </c>
      <c r="AN65" s="12">
        <f ca="1">IF(M64="b",1,0)</f>
        <v>0</v>
      </c>
      <c r="AO65" s="12">
        <f ca="1">IF(M64="c",1,0)</f>
        <v>0</v>
      </c>
      <c r="AP65" s="12">
        <f ca="1">IF(M64="d",1,0)</f>
        <v>0</v>
      </c>
      <c r="AQ65" s="12">
        <f ca="1">IF(M64="e",1,0)</f>
        <v>0</v>
      </c>
      <c r="AR65" s="12">
        <f ca="1">IF(M64="f",1,0)</f>
        <v>0</v>
      </c>
      <c r="AS65" s="12">
        <f ca="1">IF(M64="g",1,0)</f>
        <v>1</v>
      </c>
      <c r="AT65" s="12">
        <f ca="1">IF(M64="h",1,0)</f>
        <v>0</v>
      </c>
      <c r="AU65" s="12">
        <f ca="1">IF(M64="i",1,0)</f>
        <v>0</v>
      </c>
      <c r="AV65" s="6">
        <f ca="1">IF(M64="j",1,0)</f>
        <v>0</v>
      </c>
      <c r="AY65" s="30">
        <f ca="1">Table6[[#This Row],[car value]]/Table6[[#This Row],[cars]]</f>
        <v>9178.8891490848018</v>
      </c>
      <c r="BA65" s="5"/>
      <c r="BB65" s="12"/>
      <c r="BC65" s="12"/>
      <c r="BD65" s="12">
        <f t="shared" ca="1" si="17"/>
        <v>0</v>
      </c>
      <c r="BE65" s="12"/>
      <c r="BF65" s="6"/>
      <c r="BG65" s="5"/>
      <c r="BH65" s="12"/>
      <c r="BI65" s="12"/>
      <c r="BJ65" s="12">
        <f t="shared" ca="1" si="18"/>
        <v>0.31672593216525047</v>
      </c>
      <c r="BK65" s="12">
        <f t="shared" ca="1" si="19"/>
        <v>0</v>
      </c>
      <c r="BL65" s="12"/>
      <c r="BM65" s="6"/>
    </row>
    <row r="66" spans="2:65" x14ac:dyDescent="0.35">
      <c r="B66">
        <f t="shared" ca="1" si="3"/>
        <v>2</v>
      </c>
      <c r="C66" t="str">
        <f t="shared" ref="C66:C102" ca="1" si="33">IF(OR(B66=1,B66=3,B66=5,B66=7,B66=9),"Men","Women")</f>
        <v>Women</v>
      </c>
      <c r="D66">
        <f t="shared" ca="1" si="28"/>
        <v>49</v>
      </c>
      <c r="E66">
        <f t="shared" ca="1" si="29"/>
        <v>4</v>
      </c>
      <c r="F66" t="str">
        <f ca="1">VLOOKUP(E66,$S$116:$T$121,2)</f>
        <v>it</v>
      </c>
      <c r="G66">
        <f t="shared" ca="1" si="30"/>
        <v>3</v>
      </c>
      <c r="H66" t="str">
        <f ca="1">VLOOKUP(G66,$P$116:$Q$120,2)</f>
        <v>diploma</v>
      </c>
      <c r="J66">
        <f t="shared" ca="1" si="31"/>
        <v>1</v>
      </c>
      <c r="K66">
        <f t="shared" ref="K66:K102" ca="1" si="34">RANDBETWEEN(1,3)</f>
        <v>3</v>
      </c>
      <c r="L66">
        <f t="shared" ca="1" si="32"/>
        <v>7</v>
      </c>
      <c r="M66" t="str">
        <f ca="1">VLOOKUP(Table6[[#This Row],[Column4]],$N$114:$O$123,2)</f>
        <v>g</v>
      </c>
      <c r="N66">
        <f t="shared" ref="N66:N102" ca="1" si="35">RANDBETWEEN(10000,100000)</f>
        <v>50030</v>
      </c>
      <c r="O66">
        <f t="shared" ref="O66:O102" ca="1" si="36">RANDBETWEEN(100000,500000)</f>
        <v>184450</v>
      </c>
      <c r="P66" s="11">
        <f ca="1">RAND()*Table6[[#This Row],[house value]]</f>
        <v>125072.58237790987</v>
      </c>
      <c r="Q66" s="11">
        <f ca="1">Table6[[#This Row],[cars]]*RAND()*Table6[[#This Row],[income]]</f>
        <v>105400.77732047968</v>
      </c>
      <c r="R66" s="11">
        <f ca="1">RAND()*Table6[[#This Row],[car value]]</f>
        <v>36649.884440341179</v>
      </c>
      <c r="S66" s="11">
        <f ca="1">RAND()*Table6[[#This Row],[income]]*2</f>
        <v>6494.6338619515418</v>
      </c>
      <c r="T66" s="11">
        <f ca="1">RAND()*Table6[[#This Row],[income]]*1.5</f>
        <v>8309.014817434836</v>
      </c>
      <c r="U66" s="11">
        <f ca="1">Table6[[#This Row],[house value]]+Table6[[#This Row],[car value]]+Table6[[#This Row],[investments]]</f>
        <v>298159.79213791451</v>
      </c>
      <c r="V66" s="11">
        <f ca="1">Table6[[#This Row],[Mortgage left]]+Table6[[#This Row],[left amount to pay (car)]]+Table6[[#This Row],[debts]]</f>
        <v>168217.10068020259</v>
      </c>
      <c r="W66" s="11">
        <f ca="1">Table6[[#This Row],[value(person)]]-Table6[[#This Row],[value(debts)]]</f>
        <v>129942.69145771192</v>
      </c>
      <c r="AA66" s="5">
        <f t="shared" ca="1" si="10"/>
        <v>0</v>
      </c>
      <c r="AB66" s="12">
        <f t="shared" ca="1" si="11"/>
        <v>1</v>
      </c>
      <c r="AC66" s="12"/>
      <c r="AD66" s="6"/>
      <c r="AF66" s="5">
        <f t="shared" ca="1" si="12"/>
        <v>0</v>
      </c>
      <c r="AG66" s="12">
        <f t="shared" ca="1" si="13"/>
        <v>0</v>
      </c>
      <c r="AH66" s="12">
        <f t="shared" ca="1" si="14"/>
        <v>0</v>
      </c>
      <c r="AI66" s="12">
        <f t="shared" ca="1" si="15"/>
        <v>0</v>
      </c>
      <c r="AJ66" s="12">
        <f t="shared" ca="1" si="16"/>
        <v>0</v>
      </c>
      <c r="AK66" s="6">
        <f ca="1">IF(F65="custom",1,0)</f>
        <v>1</v>
      </c>
      <c r="AL66" s="12"/>
      <c r="AM66" s="5">
        <f ca="1">IF(M65="a",1,0)</f>
        <v>0</v>
      </c>
      <c r="AN66" s="12">
        <f ca="1">IF(M65="b",1,0)</f>
        <v>0</v>
      </c>
      <c r="AO66" s="12">
        <f ca="1">IF(M65="c",1,0)</f>
        <v>0</v>
      </c>
      <c r="AP66" s="12">
        <f ca="1">IF(M65="d",1,0)</f>
        <v>0</v>
      </c>
      <c r="AQ66" s="12">
        <f ca="1">IF(M65="e",1,0)</f>
        <v>0</v>
      </c>
      <c r="AR66" s="12">
        <f ca="1">IF(M65="f",1,0)</f>
        <v>0</v>
      </c>
      <c r="AS66" s="12">
        <f ca="1">IF(M65="g",1,0)</f>
        <v>0</v>
      </c>
      <c r="AT66" s="12">
        <f ca="1">IF(M65="h",1,0)</f>
        <v>1</v>
      </c>
      <c r="AU66" s="12">
        <f ca="1">IF(M65="i",1,0)</f>
        <v>0</v>
      </c>
      <c r="AV66" s="6">
        <f ca="1">IF(M65="j",1,0)</f>
        <v>0</v>
      </c>
      <c r="AY66" s="30">
        <f ca="1">Table6[[#This Row],[car value]]/Table6[[#This Row],[cars]]</f>
        <v>35133.592440159897</v>
      </c>
      <c r="BA66" s="5"/>
      <c r="BB66" s="12"/>
      <c r="BC66" s="12"/>
      <c r="BD66" s="12">
        <f t="shared" ca="1" si="17"/>
        <v>0</v>
      </c>
      <c r="BE66" s="12"/>
      <c r="BF66" s="6"/>
      <c r="BG66" s="5"/>
      <c r="BH66" s="12"/>
      <c r="BI66" s="12"/>
      <c r="BJ66" s="12">
        <f t="shared" ca="1" si="18"/>
        <v>0.53725783203745692</v>
      </c>
      <c r="BK66" s="12">
        <f t="shared" ca="1" si="19"/>
        <v>1</v>
      </c>
      <c r="BL66" s="12"/>
      <c r="BM66" s="6"/>
    </row>
    <row r="67" spans="2:65" x14ac:dyDescent="0.35">
      <c r="B67">
        <f t="shared" ref="B67:B102" ca="1" si="37">RANDBETWEEN(1,10)</f>
        <v>5</v>
      </c>
      <c r="C67" t="str">
        <f t="shared" ca="1" si="33"/>
        <v>Men</v>
      </c>
      <c r="D67">
        <f t="shared" ca="1" si="28"/>
        <v>47</v>
      </c>
      <c r="E67">
        <f t="shared" ca="1" si="29"/>
        <v>4</v>
      </c>
      <c r="F67" t="str">
        <f ca="1">VLOOKUP(E67,$S$116:$T$121,2)</f>
        <v>it</v>
      </c>
      <c r="G67">
        <f t="shared" ca="1" si="30"/>
        <v>4</v>
      </c>
      <c r="H67" t="str">
        <f ca="1">VLOOKUP(G67,$P$116:$Q$120,2)</f>
        <v>commerce</v>
      </c>
      <c r="J67">
        <f t="shared" ca="1" si="31"/>
        <v>0</v>
      </c>
      <c r="K67">
        <f t="shared" ca="1" si="34"/>
        <v>1</v>
      </c>
      <c r="L67">
        <f t="shared" ca="1" si="32"/>
        <v>2</v>
      </c>
      <c r="M67" t="str">
        <f ca="1">VLOOKUP(Table6[[#This Row],[Column4]],$N$114:$O$123,2)</f>
        <v>b</v>
      </c>
      <c r="N67">
        <f t="shared" ca="1" si="35"/>
        <v>88528</v>
      </c>
      <c r="O67">
        <f t="shared" ca="1" si="36"/>
        <v>398530</v>
      </c>
      <c r="P67" s="11">
        <f ca="1">RAND()*Table6[[#This Row],[house value]]</f>
        <v>396837.23476148257</v>
      </c>
      <c r="Q67" s="11">
        <f ca="1">Table6[[#This Row],[cars]]*RAND()*Table6[[#This Row],[income]]</f>
        <v>16448.6340171839</v>
      </c>
      <c r="R67" s="11">
        <f ca="1">RAND()*Table6[[#This Row],[car value]]</f>
        <v>5342.1781753211508</v>
      </c>
      <c r="S67" s="11">
        <f ca="1">RAND()*Table6[[#This Row],[income]]*2</f>
        <v>100768.41777748639</v>
      </c>
      <c r="T67" s="11">
        <f ca="1">RAND()*Table6[[#This Row],[income]]*1.5</f>
        <v>45945.987733622831</v>
      </c>
      <c r="U67" s="11">
        <f ca="1">Table6[[#This Row],[house value]]+Table6[[#This Row],[car value]]+Table6[[#This Row],[investments]]</f>
        <v>460924.62175080675</v>
      </c>
      <c r="V67" s="11">
        <f ca="1">Table6[[#This Row],[Mortgage left]]+Table6[[#This Row],[left amount to pay (car)]]+Table6[[#This Row],[debts]]</f>
        <v>502947.83071429009</v>
      </c>
      <c r="W67" s="11">
        <f ca="1">Table6[[#This Row],[value(person)]]-Table6[[#This Row],[value(debts)]]</f>
        <v>-42023.208963483339</v>
      </c>
      <c r="AA67" s="5">
        <f t="shared" ca="1" si="10"/>
        <v>0</v>
      </c>
      <c r="AB67" s="12">
        <f t="shared" ca="1" si="11"/>
        <v>1</v>
      </c>
      <c r="AC67" s="12"/>
      <c r="AD67" s="6"/>
      <c r="AF67" s="5">
        <f t="shared" ca="1" si="12"/>
        <v>0</v>
      </c>
      <c r="AG67" s="12">
        <f t="shared" ca="1" si="13"/>
        <v>0</v>
      </c>
      <c r="AH67" s="12">
        <f t="shared" ca="1" si="14"/>
        <v>0</v>
      </c>
      <c r="AI67" s="12">
        <f t="shared" ca="1" si="15"/>
        <v>1</v>
      </c>
      <c r="AJ67" s="12">
        <f t="shared" ca="1" si="16"/>
        <v>0</v>
      </c>
      <c r="AK67" s="6">
        <f ca="1">IF(F66="custom",1,0)</f>
        <v>0</v>
      </c>
      <c r="AL67" s="12"/>
      <c r="AM67" s="5">
        <f ca="1">IF(M66="a",1,0)</f>
        <v>0</v>
      </c>
      <c r="AN67" s="12">
        <f ca="1">IF(M66="b",1,0)</f>
        <v>0</v>
      </c>
      <c r="AO67" s="12">
        <f ca="1">IF(M66="c",1,0)</f>
        <v>0</v>
      </c>
      <c r="AP67" s="12">
        <f ca="1">IF(M66="d",1,0)</f>
        <v>0</v>
      </c>
      <c r="AQ67" s="12">
        <f ca="1">IF(M66="e",1,0)</f>
        <v>0</v>
      </c>
      <c r="AR67" s="12">
        <f ca="1">IF(M66="f",1,0)</f>
        <v>0</v>
      </c>
      <c r="AS67" s="12">
        <f ca="1">IF(M66="g",1,0)</f>
        <v>1</v>
      </c>
      <c r="AT67" s="12">
        <f ca="1">IF(M66="h",1,0)</f>
        <v>0</v>
      </c>
      <c r="AU67" s="12">
        <f ca="1">IF(M66="i",1,0)</f>
        <v>0</v>
      </c>
      <c r="AV67" s="6">
        <f ca="1">IF(M66="j",1,0)</f>
        <v>0</v>
      </c>
      <c r="AY67" s="30">
        <f ca="1">Table6[[#This Row],[car value]]/Table6[[#This Row],[cars]]</f>
        <v>16448.6340171839</v>
      </c>
      <c r="BA67" s="5"/>
      <c r="BB67" s="12"/>
      <c r="BC67" s="12"/>
      <c r="BD67" s="12">
        <f t="shared" ca="1" si="17"/>
        <v>0</v>
      </c>
      <c r="BE67" s="12"/>
      <c r="BF67" s="6"/>
      <c r="BG67" s="5"/>
      <c r="BH67" s="12"/>
      <c r="BI67" s="12"/>
      <c r="BJ67" s="12">
        <f t="shared" ca="1" si="18"/>
        <v>0.67808393807487055</v>
      </c>
      <c r="BK67" s="12">
        <f t="shared" ca="1" si="19"/>
        <v>1</v>
      </c>
      <c r="BL67" s="12"/>
      <c r="BM67" s="6"/>
    </row>
    <row r="68" spans="2:65" x14ac:dyDescent="0.35">
      <c r="B68">
        <f t="shared" ca="1" si="37"/>
        <v>4</v>
      </c>
      <c r="C68" t="str">
        <f t="shared" ca="1" si="33"/>
        <v>Women</v>
      </c>
      <c r="D68">
        <f t="shared" ca="1" si="28"/>
        <v>38</v>
      </c>
      <c r="E68">
        <f t="shared" ca="1" si="29"/>
        <v>5</v>
      </c>
      <c r="F68" t="str">
        <f ca="1">VLOOKUP(E68,$S$116:$T$121,2)</f>
        <v>e-commerce</v>
      </c>
      <c r="G68">
        <f t="shared" ca="1" si="30"/>
        <v>1</v>
      </c>
      <c r="H68" t="str">
        <f ca="1">VLOOKUP(G68,$P$116:$Q$120,2)</f>
        <v>Mba</v>
      </c>
      <c r="J68">
        <f t="shared" ca="1" si="31"/>
        <v>0</v>
      </c>
      <c r="K68">
        <f t="shared" ca="1" si="34"/>
        <v>1</v>
      </c>
      <c r="L68">
        <f t="shared" ca="1" si="32"/>
        <v>10</v>
      </c>
      <c r="M68" t="str">
        <f ca="1">VLOOKUP(Table6[[#This Row],[Column4]],$N$114:$O$123,2)</f>
        <v>j</v>
      </c>
      <c r="N68">
        <f t="shared" ca="1" si="35"/>
        <v>54814</v>
      </c>
      <c r="O68">
        <f t="shared" ca="1" si="36"/>
        <v>288502</v>
      </c>
      <c r="P68" s="11">
        <f ca="1">RAND()*Table6[[#This Row],[house value]]</f>
        <v>106839.02326726442</v>
      </c>
      <c r="Q68" s="11">
        <f ca="1">Table6[[#This Row],[cars]]*RAND()*Table6[[#This Row],[income]]</f>
        <v>53483.872112362995</v>
      </c>
      <c r="R68" s="11">
        <f ca="1">RAND()*Table6[[#This Row],[car value]]</f>
        <v>35201.280235288963</v>
      </c>
      <c r="S68" s="11">
        <f ca="1">RAND()*Table6[[#This Row],[income]]*2</f>
        <v>106210.68113729505</v>
      </c>
      <c r="T68" s="11">
        <f ca="1">RAND()*Table6[[#This Row],[income]]*1.5</f>
        <v>404.01861424152946</v>
      </c>
      <c r="U68" s="11">
        <f ca="1">Table6[[#This Row],[house value]]+Table6[[#This Row],[car value]]+Table6[[#This Row],[investments]]</f>
        <v>342389.8907266045</v>
      </c>
      <c r="V68" s="11">
        <f ca="1">Table6[[#This Row],[Mortgage left]]+Table6[[#This Row],[left amount to pay (car)]]+Table6[[#This Row],[debts]]</f>
        <v>248250.98463984841</v>
      </c>
      <c r="W68" s="11">
        <f ca="1">Table6[[#This Row],[value(person)]]-Table6[[#This Row],[value(debts)]]</f>
        <v>94138.906086756091</v>
      </c>
      <c r="AA68" s="5">
        <f t="shared" ref="AA68:AA103" ca="1" si="38">IF(C67="men",1,0)</f>
        <v>1</v>
      </c>
      <c r="AB68" s="12">
        <f t="shared" ref="AB68:AB103" ca="1" si="39">IF(C67="women",1,0)</f>
        <v>0</v>
      </c>
      <c r="AC68" s="12"/>
      <c r="AD68" s="6"/>
      <c r="AF68" s="5">
        <f t="shared" ref="AF68:AF103" ca="1" si="40">IF(F67="health",1,0)</f>
        <v>0</v>
      </c>
      <c r="AG68" s="12">
        <f t="shared" ref="AG68:AG103" ca="1" si="41">IF(F67="education",1,0)</f>
        <v>0</v>
      </c>
      <c r="AH68" s="12">
        <f t="shared" ref="AH68:AH103" ca="1" si="42">IF(F67="agriculture",1,0)</f>
        <v>0</v>
      </c>
      <c r="AI68" s="12">
        <f t="shared" ref="AI68:AI103" ca="1" si="43">IF(F67="it",1,0)</f>
        <v>1</v>
      </c>
      <c r="AJ68" s="12">
        <f t="shared" ref="AJ68:AJ103" ca="1" si="44">IF(F67="e-commerce",1,0)</f>
        <v>0</v>
      </c>
      <c r="AK68" s="6">
        <f ca="1">IF(F67="custom",1,0)</f>
        <v>0</v>
      </c>
      <c r="AL68" s="12"/>
      <c r="AM68" s="5">
        <f ca="1">IF(M67="a",1,0)</f>
        <v>0</v>
      </c>
      <c r="AN68" s="12">
        <f ca="1">IF(M67="b",1,0)</f>
        <v>1</v>
      </c>
      <c r="AO68" s="12">
        <f ca="1">IF(M67="c",1,0)</f>
        <v>0</v>
      </c>
      <c r="AP68" s="12">
        <f ca="1">IF(M67="d",1,0)</f>
        <v>0</v>
      </c>
      <c r="AQ68" s="12">
        <f ca="1">IF(M67="e",1,0)</f>
        <v>0</v>
      </c>
      <c r="AR68" s="12">
        <f ca="1">IF(M67="f",1,0)</f>
        <v>0</v>
      </c>
      <c r="AS68" s="12">
        <f ca="1">IF(M67="g",1,0)</f>
        <v>0</v>
      </c>
      <c r="AT68" s="12">
        <f ca="1">IF(M67="h",1,0)</f>
        <v>0</v>
      </c>
      <c r="AU68" s="12">
        <f ca="1">IF(M67="i",1,0)</f>
        <v>0</v>
      </c>
      <c r="AV68" s="6">
        <f ca="1">IF(M67="j",1,0)</f>
        <v>0</v>
      </c>
      <c r="AY68" s="30">
        <f ca="1">Table6[[#This Row],[car value]]/Table6[[#This Row],[cars]]</f>
        <v>53483.872112362995</v>
      </c>
      <c r="BA68" s="5"/>
      <c r="BB68" s="12"/>
      <c r="BC68" s="12"/>
      <c r="BD68" s="12">
        <f t="shared" ref="BD68:BD104" ca="1" si="45">IF(V67&gt;$BB$2,1,0)</f>
        <v>1</v>
      </c>
      <c r="BE68" s="12"/>
      <c r="BF68" s="6"/>
      <c r="BG68" s="5"/>
      <c r="BH68" s="12"/>
      <c r="BI68" s="12"/>
      <c r="BJ68" s="12">
        <f t="shared" ref="BJ68:BJ103" ca="1" si="46">P67/O67</f>
        <v>0.99575247725762817</v>
      </c>
      <c r="BK68" s="12">
        <f t="shared" ref="BK68:BK103" ca="1" si="47">IF(BJ68&gt;$BH$2,1,0)</f>
        <v>1</v>
      </c>
      <c r="BL68" s="12"/>
      <c r="BM68" s="6"/>
    </row>
    <row r="69" spans="2:65" x14ac:dyDescent="0.35">
      <c r="B69">
        <f t="shared" ca="1" si="37"/>
        <v>2</v>
      </c>
      <c r="C69" t="str">
        <f t="shared" ca="1" si="33"/>
        <v>Women</v>
      </c>
      <c r="D69">
        <f t="shared" ca="1" si="28"/>
        <v>37</v>
      </c>
      <c r="E69">
        <f t="shared" ca="1" si="29"/>
        <v>4</v>
      </c>
      <c r="F69" t="str">
        <f ca="1">VLOOKUP(E69,$S$116:$T$121,2)</f>
        <v>it</v>
      </c>
      <c r="G69">
        <f t="shared" ca="1" si="30"/>
        <v>1</v>
      </c>
      <c r="H69" t="str">
        <f ca="1">VLOOKUP(G69,$P$116:$Q$120,2)</f>
        <v>Mba</v>
      </c>
      <c r="J69">
        <f t="shared" ca="1" si="31"/>
        <v>2</v>
      </c>
      <c r="K69">
        <f t="shared" ca="1" si="34"/>
        <v>3</v>
      </c>
      <c r="L69">
        <f t="shared" ca="1" si="32"/>
        <v>7</v>
      </c>
      <c r="M69" t="str">
        <f ca="1">VLOOKUP(Table6[[#This Row],[Column4]],$N$114:$O$123,2)</f>
        <v>g</v>
      </c>
      <c r="N69">
        <f t="shared" ca="1" si="35"/>
        <v>14655</v>
      </c>
      <c r="O69">
        <f t="shared" ca="1" si="36"/>
        <v>334599</v>
      </c>
      <c r="P69" s="11">
        <f ca="1">RAND()*Table6[[#This Row],[house value]]</f>
        <v>26475.324680150268</v>
      </c>
      <c r="Q69" s="11">
        <f ca="1">Table6[[#This Row],[cars]]*RAND()*Table6[[#This Row],[income]]</f>
        <v>33852.896725970488</v>
      </c>
      <c r="R69" s="11">
        <f ca="1">RAND()*Table6[[#This Row],[car value]]</f>
        <v>2699.4201821186921</v>
      </c>
      <c r="S69" s="11">
        <f ca="1">RAND()*Table6[[#This Row],[income]]*2</f>
        <v>8835.977785510142</v>
      </c>
      <c r="T69" s="11">
        <f ca="1">RAND()*Table6[[#This Row],[income]]*1.5</f>
        <v>12854.628105307456</v>
      </c>
      <c r="U69" s="11">
        <f ca="1">Table6[[#This Row],[house value]]+Table6[[#This Row],[car value]]+Table6[[#This Row],[investments]]</f>
        <v>381306.52483127796</v>
      </c>
      <c r="V69" s="11">
        <f ca="1">Table6[[#This Row],[Mortgage left]]+Table6[[#This Row],[left amount to pay (car)]]+Table6[[#This Row],[debts]]</f>
        <v>38010.722647779097</v>
      </c>
      <c r="W69" s="11">
        <f ca="1">Table6[[#This Row],[value(person)]]-Table6[[#This Row],[value(debts)]]</f>
        <v>343295.80218349886</v>
      </c>
      <c r="AA69" s="5">
        <f t="shared" ca="1" si="38"/>
        <v>0</v>
      </c>
      <c r="AB69" s="12">
        <f t="shared" ca="1" si="39"/>
        <v>1</v>
      </c>
      <c r="AC69" s="12"/>
      <c r="AD69" s="6"/>
      <c r="AF69" s="5">
        <f t="shared" ca="1" si="40"/>
        <v>0</v>
      </c>
      <c r="AG69" s="12">
        <f t="shared" ca="1" si="41"/>
        <v>0</v>
      </c>
      <c r="AH69" s="12">
        <f t="shared" ca="1" si="42"/>
        <v>0</v>
      </c>
      <c r="AI69" s="12">
        <f t="shared" ca="1" si="43"/>
        <v>0</v>
      </c>
      <c r="AJ69" s="12">
        <f t="shared" ca="1" si="44"/>
        <v>1</v>
      </c>
      <c r="AK69" s="6">
        <f ca="1">IF(F68="custom",1,0)</f>
        <v>0</v>
      </c>
      <c r="AL69" s="12"/>
      <c r="AM69" s="5">
        <f ca="1">IF(M68="a",1,0)</f>
        <v>0</v>
      </c>
      <c r="AN69" s="12">
        <f ca="1">IF(M68="b",1,0)</f>
        <v>0</v>
      </c>
      <c r="AO69" s="12">
        <f ca="1">IF(M68="c",1,0)</f>
        <v>0</v>
      </c>
      <c r="AP69" s="12">
        <f ca="1">IF(M68="d",1,0)</f>
        <v>0</v>
      </c>
      <c r="AQ69" s="12">
        <f ca="1">IF(M68="e",1,0)</f>
        <v>0</v>
      </c>
      <c r="AR69" s="12">
        <f ca="1">IF(M68="f",1,0)</f>
        <v>0</v>
      </c>
      <c r="AS69" s="12">
        <f ca="1">IF(M68="g",1,0)</f>
        <v>0</v>
      </c>
      <c r="AT69" s="12">
        <f ca="1">IF(M68="h",1,0)</f>
        <v>0</v>
      </c>
      <c r="AU69" s="12">
        <f ca="1">IF(M68="i",1,0)</f>
        <v>0</v>
      </c>
      <c r="AV69" s="6">
        <f ca="1">IF(M68="j",1,0)</f>
        <v>1</v>
      </c>
      <c r="AY69" s="30">
        <f ca="1">Table6[[#This Row],[car value]]/Table6[[#This Row],[cars]]</f>
        <v>11284.298908656829</v>
      </c>
      <c r="BA69" s="5"/>
      <c r="BB69" s="12"/>
      <c r="BC69" s="12"/>
      <c r="BD69" s="12">
        <f t="shared" ca="1" si="45"/>
        <v>0</v>
      </c>
      <c r="BE69" s="12"/>
      <c r="BF69" s="6"/>
      <c r="BG69" s="5"/>
      <c r="BH69" s="12"/>
      <c r="BI69" s="12"/>
      <c r="BJ69" s="12">
        <f t="shared" ca="1" si="46"/>
        <v>0.37032333663983064</v>
      </c>
      <c r="BK69" s="12">
        <f t="shared" ca="1" si="47"/>
        <v>0</v>
      </c>
      <c r="BL69" s="12"/>
      <c r="BM69" s="6"/>
    </row>
    <row r="70" spans="2:65" x14ac:dyDescent="0.35">
      <c r="B70">
        <f t="shared" ca="1" si="37"/>
        <v>9</v>
      </c>
      <c r="C70" t="str">
        <f t="shared" ca="1" si="33"/>
        <v>Men</v>
      </c>
      <c r="D70">
        <f t="shared" ca="1" si="28"/>
        <v>35</v>
      </c>
      <c r="E70">
        <f t="shared" ca="1" si="29"/>
        <v>2</v>
      </c>
      <c r="F70" t="str">
        <f ca="1">VLOOKUP(E70,$S$116:$T$121,2)</f>
        <v>education</v>
      </c>
      <c r="G70">
        <f t="shared" ca="1" si="30"/>
        <v>3</v>
      </c>
      <c r="H70" t="str">
        <f ca="1">VLOOKUP(G70,$P$116:$Q$120,2)</f>
        <v>diploma</v>
      </c>
      <c r="J70">
        <f t="shared" ca="1" si="31"/>
        <v>0</v>
      </c>
      <c r="K70">
        <f t="shared" ca="1" si="34"/>
        <v>1</v>
      </c>
      <c r="L70">
        <f t="shared" ca="1" si="32"/>
        <v>10</v>
      </c>
      <c r="M70" t="str">
        <f ca="1">VLOOKUP(Table6[[#This Row],[Column4]],$N$114:$O$123,2)</f>
        <v>j</v>
      </c>
      <c r="N70">
        <f t="shared" ca="1" si="35"/>
        <v>38038</v>
      </c>
      <c r="O70">
        <f t="shared" ca="1" si="36"/>
        <v>482197</v>
      </c>
      <c r="P70" s="11">
        <f ca="1">RAND()*Table6[[#This Row],[house value]]</f>
        <v>57119.577757208281</v>
      </c>
      <c r="Q70" s="11">
        <f ca="1">Table6[[#This Row],[cars]]*RAND()*Table6[[#This Row],[income]]</f>
        <v>29645.990737980297</v>
      </c>
      <c r="R70" s="11">
        <f ca="1">RAND()*Table6[[#This Row],[car value]]</f>
        <v>17776.452563359147</v>
      </c>
      <c r="S70" s="11">
        <f ca="1">RAND()*Table6[[#This Row],[income]]*2</f>
        <v>38972.238469915974</v>
      </c>
      <c r="T70" s="11">
        <f ca="1">RAND()*Table6[[#This Row],[income]]*1.5</f>
        <v>14412.816266311769</v>
      </c>
      <c r="U70" s="11">
        <f ca="1">Table6[[#This Row],[house value]]+Table6[[#This Row],[car value]]+Table6[[#This Row],[investments]]</f>
        <v>526255.80700429203</v>
      </c>
      <c r="V70" s="11">
        <f ca="1">Table6[[#This Row],[Mortgage left]]+Table6[[#This Row],[left amount to pay (car)]]+Table6[[#This Row],[debts]]</f>
        <v>113868.2687904834</v>
      </c>
      <c r="W70" s="11">
        <f ca="1">Table6[[#This Row],[value(person)]]-Table6[[#This Row],[value(debts)]]</f>
        <v>412387.53821380861</v>
      </c>
      <c r="AA70" s="5">
        <f t="shared" ca="1" si="38"/>
        <v>0</v>
      </c>
      <c r="AB70" s="12">
        <f t="shared" ca="1" si="39"/>
        <v>1</v>
      </c>
      <c r="AC70" s="12"/>
      <c r="AD70" s="6"/>
      <c r="AF70" s="5">
        <f t="shared" ca="1" si="40"/>
        <v>0</v>
      </c>
      <c r="AG70" s="12">
        <f t="shared" ca="1" si="41"/>
        <v>0</v>
      </c>
      <c r="AH70" s="12">
        <f t="shared" ca="1" si="42"/>
        <v>0</v>
      </c>
      <c r="AI70" s="12">
        <f t="shared" ca="1" si="43"/>
        <v>1</v>
      </c>
      <c r="AJ70" s="12">
        <f t="shared" ca="1" si="44"/>
        <v>0</v>
      </c>
      <c r="AK70" s="6">
        <f ca="1">IF(F69="custom",1,0)</f>
        <v>0</v>
      </c>
      <c r="AL70" s="12"/>
      <c r="AM70" s="5">
        <f ca="1">IF(M69="a",1,0)</f>
        <v>0</v>
      </c>
      <c r="AN70" s="12">
        <f ca="1">IF(M69="b",1,0)</f>
        <v>0</v>
      </c>
      <c r="AO70" s="12">
        <f ca="1">IF(M69="c",1,0)</f>
        <v>0</v>
      </c>
      <c r="AP70" s="12">
        <f ca="1">IF(M69="d",1,0)</f>
        <v>0</v>
      </c>
      <c r="AQ70" s="12">
        <f ca="1">IF(M69="e",1,0)</f>
        <v>0</v>
      </c>
      <c r="AR70" s="12">
        <f ca="1">IF(M69="f",1,0)</f>
        <v>0</v>
      </c>
      <c r="AS70" s="12">
        <f ca="1">IF(M69="g",1,0)</f>
        <v>1</v>
      </c>
      <c r="AT70" s="12">
        <f ca="1">IF(M69="h",1,0)</f>
        <v>0</v>
      </c>
      <c r="AU70" s="12">
        <f ca="1">IF(M69="i",1,0)</f>
        <v>0</v>
      </c>
      <c r="AV70" s="6">
        <f ca="1">IF(M69="j",1,0)</f>
        <v>0</v>
      </c>
      <c r="AY70" s="30">
        <f ca="1">Table6[[#This Row],[car value]]/Table6[[#This Row],[cars]]</f>
        <v>29645.990737980297</v>
      </c>
      <c r="BA70" s="5"/>
      <c r="BB70" s="12"/>
      <c r="BC70" s="12"/>
      <c r="BD70" s="12">
        <f t="shared" ca="1" si="45"/>
        <v>0</v>
      </c>
      <c r="BE70" s="12"/>
      <c r="BF70" s="6"/>
      <c r="BG70" s="5"/>
      <c r="BH70" s="12"/>
      <c r="BI70" s="12"/>
      <c r="BJ70" s="12">
        <f t="shared" ca="1" si="46"/>
        <v>7.9125534386385699E-2</v>
      </c>
      <c r="BK70" s="12">
        <f t="shared" ca="1" si="47"/>
        <v>0</v>
      </c>
      <c r="BL70" s="12"/>
      <c r="BM70" s="6"/>
    </row>
    <row r="71" spans="2:65" x14ac:dyDescent="0.35">
      <c r="B71">
        <f t="shared" ca="1" si="37"/>
        <v>4</v>
      </c>
      <c r="C71" t="str">
        <f t="shared" ca="1" si="33"/>
        <v>Women</v>
      </c>
      <c r="D71">
        <f t="shared" ca="1" si="28"/>
        <v>35</v>
      </c>
      <c r="E71">
        <f t="shared" ca="1" si="29"/>
        <v>4</v>
      </c>
      <c r="F71" t="str">
        <f ca="1">VLOOKUP(E71,$S$116:$T$121,2)</f>
        <v>it</v>
      </c>
      <c r="G71">
        <f t="shared" ca="1" si="30"/>
        <v>4</v>
      </c>
      <c r="H71" t="str">
        <f ca="1">VLOOKUP(G71,$P$116:$Q$120,2)</f>
        <v>commerce</v>
      </c>
      <c r="J71">
        <f t="shared" ca="1" si="31"/>
        <v>1</v>
      </c>
      <c r="K71">
        <f t="shared" ca="1" si="34"/>
        <v>2</v>
      </c>
      <c r="L71">
        <f t="shared" ca="1" si="32"/>
        <v>3</v>
      </c>
      <c r="M71" t="str">
        <f ca="1">VLOOKUP(Table6[[#This Row],[Column4]],$N$114:$O$123,2)</f>
        <v>c</v>
      </c>
      <c r="N71">
        <f t="shared" ca="1" si="35"/>
        <v>68197</v>
      </c>
      <c r="O71">
        <f t="shared" ca="1" si="36"/>
        <v>138758</v>
      </c>
      <c r="P71" s="11">
        <f ca="1">RAND()*Table6[[#This Row],[house value]]</f>
        <v>123422.36162377792</v>
      </c>
      <c r="Q71" s="11">
        <f ca="1">Table6[[#This Row],[cars]]*RAND()*Table6[[#This Row],[income]]</f>
        <v>58237.031168949034</v>
      </c>
      <c r="R71" s="11">
        <f ca="1">RAND()*Table6[[#This Row],[car value]]</f>
        <v>18243.067091790632</v>
      </c>
      <c r="S71" s="11">
        <f ca="1">RAND()*Table6[[#This Row],[income]]*2</f>
        <v>66485.432911043172</v>
      </c>
      <c r="T71" s="11">
        <f ca="1">RAND()*Table6[[#This Row],[income]]*1.5</f>
        <v>79606.877368774934</v>
      </c>
      <c r="U71" s="11">
        <f ca="1">Table6[[#This Row],[house value]]+Table6[[#This Row],[car value]]+Table6[[#This Row],[investments]]</f>
        <v>276601.90853772394</v>
      </c>
      <c r="V71" s="11">
        <f ca="1">Table6[[#This Row],[Mortgage left]]+Table6[[#This Row],[left amount to pay (car)]]+Table6[[#This Row],[debts]]</f>
        <v>208150.86162661173</v>
      </c>
      <c r="W71" s="11">
        <f ca="1">Table6[[#This Row],[value(person)]]-Table6[[#This Row],[value(debts)]]</f>
        <v>68451.046911112207</v>
      </c>
      <c r="AA71" s="5">
        <f t="shared" ca="1" si="38"/>
        <v>1</v>
      </c>
      <c r="AB71" s="12">
        <f t="shared" ca="1" si="39"/>
        <v>0</v>
      </c>
      <c r="AC71" s="12"/>
      <c r="AD71" s="6"/>
      <c r="AF71" s="5">
        <f t="shared" ca="1" si="40"/>
        <v>0</v>
      </c>
      <c r="AG71" s="12">
        <f t="shared" ca="1" si="41"/>
        <v>1</v>
      </c>
      <c r="AH71" s="12">
        <f t="shared" ca="1" si="42"/>
        <v>0</v>
      </c>
      <c r="AI71" s="12">
        <f t="shared" ca="1" si="43"/>
        <v>0</v>
      </c>
      <c r="AJ71" s="12">
        <f t="shared" ca="1" si="44"/>
        <v>0</v>
      </c>
      <c r="AK71" s="6">
        <f ca="1">IF(F70="custom",1,0)</f>
        <v>0</v>
      </c>
      <c r="AL71" s="12"/>
      <c r="AM71" s="5">
        <f ca="1">IF(M70="a",1,0)</f>
        <v>0</v>
      </c>
      <c r="AN71" s="12">
        <f ca="1">IF(M70="b",1,0)</f>
        <v>0</v>
      </c>
      <c r="AO71" s="12">
        <f ca="1">IF(M70="c",1,0)</f>
        <v>0</v>
      </c>
      <c r="AP71" s="12">
        <f ca="1">IF(M70="d",1,0)</f>
        <v>0</v>
      </c>
      <c r="AQ71" s="12">
        <f ca="1">IF(M70="e",1,0)</f>
        <v>0</v>
      </c>
      <c r="AR71" s="12">
        <f ca="1">IF(M70="f",1,0)</f>
        <v>0</v>
      </c>
      <c r="AS71" s="12">
        <f ca="1">IF(M70="g",1,0)</f>
        <v>0</v>
      </c>
      <c r="AT71" s="12">
        <f ca="1">IF(M70="h",1,0)</f>
        <v>0</v>
      </c>
      <c r="AU71" s="12">
        <f ca="1">IF(M70="i",1,0)</f>
        <v>0</v>
      </c>
      <c r="AV71" s="6">
        <f ca="1">IF(M70="j",1,0)</f>
        <v>1</v>
      </c>
      <c r="AY71" s="30">
        <f ca="1">Table6[[#This Row],[car value]]/Table6[[#This Row],[cars]]</f>
        <v>29118.515584474517</v>
      </c>
      <c r="BA71" s="5"/>
      <c r="BB71" s="12"/>
      <c r="BC71" s="12"/>
      <c r="BD71" s="12">
        <f t="shared" ca="1" si="45"/>
        <v>0</v>
      </c>
      <c r="BE71" s="12"/>
      <c r="BF71" s="6"/>
      <c r="BG71" s="5"/>
      <c r="BH71" s="12"/>
      <c r="BI71" s="12"/>
      <c r="BJ71" s="12">
        <f t="shared" ca="1" si="46"/>
        <v>0.11845693307342908</v>
      </c>
      <c r="BK71" s="12">
        <f t="shared" ca="1" si="47"/>
        <v>0</v>
      </c>
      <c r="BL71" s="12"/>
      <c r="BM71" s="6"/>
    </row>
    <row r="72" spans="2:65" x14ac:dyDescent="0.35">
      <c r="B72">
        <f t="shared" ca="1" si="37"/>
        <v>8</v>
      </c>
      <c r="C72" t="str">
        <f t="shared" ca="1" si="33"/>
        <v>Women</v>
      </c>
      <c r="D72">
        <f t="shared" ca="1" si="28"/>
        <v>36</v>
      </c>
      <c r="E72">
        <f t="shared" ca="1" si="29"/>
        <v>2</v>
      </c>
      <c r="F72" t="str">
        <f ca="1">VLOOKUP(E72,$S$116:$T$121,2)</f>
        <v>education</v>
      </c>
      <c r="G72">
        <f t="shared" ca="1" si="30"/>
        <v>5</v>
      </c>
      <c r="H72" t="str">
        <f ca="1">VLOOKUP(G72,$P$116:$Q$120,2)</f>
        <v>arts</v>
      </c>
      <c r="J72">
        <f t="shared" ca="1" si="31"/>
        <v>2</v>
      </c>
      <c r="K72">
        <f t="shared" ca="1" si="34"/>
        <v>3</v>
      </c>
      <c r="L72">
        <f t="shared" ca="1" si="32"/>
        <v>6</v>
      </c>
      <c r="M72" t="str">
        <f ca="1">VLOOKUP(Table6[[#This Row],[Column4]],$N$114:$O$123,2)</f>
        <v>f</v>
      </c>
      <c r="N72">
        <f t="shared" ca="1" si="35"/>
        <v>38677</v>
      </c>
      <c r="O72">
        <f t="shared" ca="1" si="36"/>
        <v>256225</v>
      </c>
      <c r="P72" s="11">
        <f ca="1">RAND()*Table6[[#This Row],[house value]]</f>
        <v>164714.18234560077</v>
      </c>
      <c r="Q72" s="11">
        <f ca="1">Table6[[#This Row],[cars]]*RAND()*Table6[[#This Row],[income]]</f>
        <v>5273.4132514324974</v>
      </c>
      <c r="R72" s="11">
        <f ca="1">RAND()*Table6[[#This Row],[car value]]</f>
        <v>253.76722236287637</v>
      </c>
      <c r="S72" s="11">
        <f ca="1">RAND()*Table6[[#This Row],[income]]*2</f>
        <v>53937.981822788948</v>
      </c>
      <c r="T72" s="11">
        <f ca="1">RAND()*Table6[[#This Row],[income]]*1.5</f>
        <v>3980.7148125757849</v>
      </c>
      <c r="U72" s="11">
        <f ca="1">Table6[[#This Row],[house value]]+Table6[[#This Row],[car value]]+Table6[[#This Row],[investments]]</f>
        <v>265479.12806400831</v>
      </c>
      <c r="V72" s="11">
        <f ca="1">Table6[[#This Row],[Mortgage left]]+Table6[[#This Row],[left amount to pay (car)]]+Table6[[#This Row],[debts]]</f>
        <v>218905.93139075261</v>
      </c>
      <c r="W72" s="11">
        <f ca="1">Table6[[#This Row],[value(person)]]-Table6[[#This Row],[value(debts)]]</f>
        <v>46573.196673255705</v>
      </c>
      <c r="AA72" s="5">
        <f t="shared" ca="1" si="38"/>
        <v>0</v>
      </c>
      <c r="AB72" s="12">
        <f t="shared" ca="1" si="39"/>
        <v>1</v>
      </c>
      <c r="AC72" s="12"/>
      <c r="AD72" s="6"/>
      <c r="AF72" s="5">
        <f t="shared" ca="1" si="40"/>
        <v>0</v>
      </c>
      <c r="AG72" s="12">
        <f t="shared" ca="1" si="41"/>
        <v>0</v>
      </c>
      <c r="AH72" s="12">
        <f t="shared" ca="1" si="42"/>
        <v>0</v>
      </c>
      <c r="AI72" s="12">
        <f t="shared" ca="1" si="43"/>
        <v>1</v>
      </c>
      <c r="AJ72" s="12">
        <f t="shared" ca="1" si="44"/>
        <v>0</v>
      </c>
      <c r="AK72" s="6">
        <f ca="1">IF(F71="custom",1,0)</f>
        <v>0</v>
      </c>
      <c r="AL72" s="12"/>
      <c r="AM72" s="5">
        <f ca="1">IF(M71="a",1,0)</f>
        <v>0</v>
      </c>
      <c r="AN72" s="12">
        <f ca="1">IF(M71="b",1,0)</f>
        <v>0</v>
      </c>
      <c r="AO72" s="12">
        <f ca="1">IF(M71="c",1,0)</f>
        <v>1</v>
      </c>
      <c r="AP72" s="12">
        <f ca="1">IF(M71="d",1,0)</f>
        <v>0</v>
      </c>
      <c r="AQ72" s="12">
        <f ca="1">IF(M71="e",1,0)</f>
        <v>0</v>
      </c>
      <c r="AR72" s="12">
        <f ca="1">IF(M71="f",1,0)</f>
        <v>0</v>
      </c>
      <c r="AS72" s="12">
        <f ca="1">IF(M71="g",1,0)</f>
        <v>0</v>
      </c>
      <c r="AT72" s="12">
        <f ca="1">IF(M71="h",1,0)</f>
        <v>0</v>
      </c>
      <c r="AU72" s="12">
        <f ca="1">IF(M71="i",1,0)</f>
        <v>0</v>
      </c>
      <c r="AV72" s="6">
        <f ca="1">IF(M71="j",1,0)</f>
        <v>0</v>
      </c>
      <c r="AY72" s="30">
        <f ca="1">Table6[[#This Row],[car value]]/Table6[[#This Row],[cars]]</f>
        <v>1757.8044171441659</v>
      </c>
      <c r="BA72" s="5"/>
      <c r="BB72" s="12"/>
      <c r="BC72" s="12"/>
      <c r="BD72" s="12">
        <f t="shared" ca="1" si="45"/>
        <v>0</v>
      </c>
      <c r="BE72" s="12"/>
      <c r="BF72" s="6"/>
      <c r="BG72" s="5"/>
      <c r="BH72" s="12"/>
      <c r="BI72" s="12"/>
      <c r="BJ72" s="12">
        <f t="shared" ca="1" si="46"/>
        <v>0.88947924893539776</v>
      </c>
      <c r="BK72" s="12">
        <f t="shared" ca="1" si="47"/>
        <v>1</v>
      </c>
      <c r="BL72" s="12"/>
      <c r="BM72" s="6"/>
    </row>
    <row r="73" spans="2:65" x14ac:dyDescent="0.35">
      <c r="B73">
        <f t="shared" ca="1" si="37"/>
        <v>1</v>
      </c>
      <c r="C73" t="str">
        <f t="shared" ca="1" si="33"/>
        <v>Men</v>
      </c>
      <c r="D73">
        <f t="shared" ca="1" si="28"/>
        <v>46</v>
      </c>
      <c r="E73">
        <f t="shared" ca="1" si="29"/>
        <v>5</v>
      </c>
      <c r="F73" t="str">
        <f ca="1">VLOOKUP(E73,$S$116:$T$121,2)</f>
        <v>e-commerce</v>
      </c>
      <c r="G73">
        <f t="shared" ca="1" si="30"/>
        <v>1</v>
      </c>
      <c r="H73" t="str">
        <f ca="1">VLOOKUP(G73,$P$116:$Q$120,2)</f>
        <v>Mba</v>
      </c>
      <c r="J73">
        <f t="shared" ca="1" si="31"/>
        <v>1</v>
      </c>
      <c r="K73">
        <f t="shared" ca="1" si="34"/>
        <v>2</v>
      </c>
      <c r="L73">
        <f t="shared" ca="1" si="32"/>
        <v>7</v>
      </c>
      <c r="M73" t="str">
        <f ca="1">VLOOKUP(Table6[[#This Row],[Column4]],$N$114:$O$123,2)</f>
        <v>g</v>
      </c>
      <c r="N73">
        <f t="shared" ca="1" si="35"/>
        <v>10518</v>
      </c>
      <c r="O73">
        <f t="shared" ca="1" si="36"/>
        <v>198423</v>
      </c>
      <c r="P73" s="11">
        <f ca="1">RAND()*Table6[[#This Row],[house value]]</f>
        <v>117247.31322897445</v>
      </c>
      <c r="Q73" s="11">
        <f ca="1">Table6[[#This Row],[cars]]*RAND()*Table6[[#This Row],[income]]</f>
        <v>18104.10649644371</v>
      </c>
      <c r="R73" s="11">
        <f ca="1">RAND()*Table6[[#This Row],[car value]]</f>
        <v>5319.2437592982842</v>
      </c>
      <c r="S73" s="11">
        <f ca="1">RAND()*Table6[[#This Row],[income]]*2</f>
        <v>10383.202630731585</v>
      </c>
      <c r="T73" s="11">
        <f ca="1">RAND()*Table6[[#This Row],[income]]*1.5</f>
        <v>14663.376716259523</v>
      </c>
      <c r="U73" s="11">
        <f ca="1">Table6[[#This Row],[house value]]+Table6[[#This Row],[car value]]+Table6[[#This Row],[investments]]</f>
        <v>231190.48321270323</v>
      </c>
      <c r="V73" s="11">
        <f ca="1">Table6[[#This Row],[Mortgage left]]+Table6[[#This Row],[left amount to pay (car)]]+Table6[[#This Row],[debts]]</f>
        <v>132949.75961900433</v>
      </c>
      <c r="W73" s="11">
        <f ca="1">Table6[[#This Row],[value(person)]]-Table6[[#This Row],[value(debts)]]</f>
        <v>98240.723593698902</v>
      </c>
      <c r="AA73" s="5">
        <f t="shared" ca="1" si="38"/>
        <v>0</v>
      </c>
      <c r="AB73" s="12">
        <f t="shared" ca="1" si="39"/>
        <v>1</v>
      </c>
      <c r="AC73" s="12"/>
      <c r="AD73" s="6"/>
      <c r="AF73" s="5">
        <f t="shared" ca="1" si="40"/>
        <v>0</v>
      </c>
      <c r="AG73" s="12">
        <f t="shared" ca="1" si="41"/>
        <v>1</v>
      </c>
      <c r="AH73" s="12">
        <f t="shared" ca="1" si="42"/>
        <v>0</v>
      </c>
      <c r="AI73" s="12">
        <f t="shared" ca="1" si="43"/>
        <v>0</v>
      </c>
      <c r="AJ73" s="12">
        <f t="shared" ca="1" si="44"/>
        <v>0</v>
      </c>
      <c r="AK73" s="6">
        <f ca="1">IF(F72="custom",1,0)</f>
        <v>0</v>
      </c>
      <c r="AL73" s="12"/>
      <c r="AM73" s="5">
        <f ca="1">IF(M72="a",1,0)</f>
        <v>0</v>
      </c>
      <c r="AN73" s="12">
        <f ca="1">IF(M72="b",1,0)</f>
        <v>0</v>
      </c>
      <c r="AO73" s="12">
        <f ca="1">IF(M72="c",1,0)</f>
        <v>0</v>
      </c>
      <c r="AP73" s="12">
        <f ca="1">IF(M72="d",1,0)</f>
        <v>0</v>
      </c>
      <c r="AQ73" s="12">
        <f ca="1">IF(M72="e",1,0)</f>
        <v>0</v>
      </c>
      <c r="AR73" s="12">
        <f ca="1">IF(M72="f",1,0)</f>
        <v>1</v>
      </c>
      <c r="AS73" s="12">
        <f ca="1">IF(M72="g",1,0)</f>
        <v>0</v>
      </c>
      <c r="AT73" s="12">
        <f ca="1">IF(M72="h",1,0)</f>
        <v>0</v>
      </c>
      <c r="AU73" s="12">
        <f ca="1">IF(M72="i",1,0)</f>
        <v>0</v>
      </c>
      <c r="AV73" s="6">
        <f ca="1">IF(M72="j",1,0)</f>
        <v>0</v>
      </c>
      <c r="AY73" s="30">
        <f ca="1">Table6[[#This Row],[car value]]/Table6[[#This Row],[cars]]</f>
        <v>9052.053248221855</v>
      </c>
      <c r="BA73" s="5"/>
      <c r="BB73" s="12"/>
      <c r="BC73" s="12"/>
      <c r="BD73" s="12">
        <f t="shared" ca="1" si="45"/>
        <v>0</v>
      </c>
      <c r="BE73" s="12"/>
      <c r="BF73" s="6"/>
      <c r="BG73" s="5"/>
      <c r="BH73" s="12"/>
      <c r="BI73" s="12"/>
      <c r="BJ73" s="12">
        <f t="shared" ca="1" si="46"/>
        <v>0.64284977010674516</v>
      </c>
      <c r="BK73" s="12">
        <f t="shared" ca="1" si="47"/>
        <v>1</v>
      </c>
      <c r="BL73" s="12"/>
      <c r="BM73" s="6"/>
    </row>
    <row r="74" spans="2:65" x14ac:dyDescent="0.35">
      <c r="B74">
        <f t="shared" ca="1" si="37"/>
        <v>9</v>
      </c>
      <c r="C74" t="str">
        <f t="shared" ca="1" si="33"/>
        <v>Men</v>
      </c>
      <c r="D74">
        <f t="shared" ca="1" si="28"/>
        <v>26</v>
      </c>
      <c r="E74">
        <f t="shared" ca="1" si="29"/>
        <v>4</v>
      </c>
      <c r="F74" t="str">
        <f ca="1">VLOOKUP(E74,$S$116:$T$121,2)</f>
        <v>it</v>
      </c>
      <c r="G74">
        <f t="shared" ca="1" si="30"/>
        <v>1</v>
      </c>
      <c r="H74" t="str">
        <f ca="1">VLOOKUP(G74,$P$116:$Q$120,2)</f>
        <v>Mba</v>
      </c>
      <c r="J74">
        <f t="shared" ca="1" si="31"/>
        <v>0</v>
      </c>
      <c r="K74">
        <f t="shared" ca="1" si="34"/>
        <v>3</v>
      </c>
      <c r="L74">
        <f t="shared" ca="1" si="32"/>
        <v>1</v>
      </c>
      <c r="M74" t="str">
        <f ca="1">VLOOKUP(Table6[[#This Row],[Column4]],$N$114:$O$123,2)</f>
        <v>a</v>
      </c>
      <c r="N74">
        <f t="shared" ca="1" si="35"/>
        <v>70840</v>
      </c>
      <c r="O74">
        <f t="shared" ca="1" si="36"/>
        <v>494684</v>
      </c>
      <c r="P74" s="11">
        <f ca="1">RAND()*Table6[[#This Row],[house value]]</f>
        <v>278404.68730875879</v>
      </c>
      <c r="Q74" s="11">
        <f ca="1">Table6[[#This Row],[cars]]*RAND()*Table6[[#This Row],[income]]</f>
        <v>200886.88563556565</v>
      </c>
      <c r="R74" s="11">
        <f ca="1">RAND()*Table6[[#This Row],[car value]]</f>
        <v>43892.375421156627</v>
      </c>
      <c r="S74" s="11">
        <f ca="1">RAND()*Table6[[#This Row],[income]]*2</f>
        <v>133191.36086214436</v>
      </c>
      <c r="T74" s="11">
        <f ca="1">RAND()*Table6[[#This Row],[income]]*1.5</f>
        <v>32644.618379973577</v>
      </c>
      <c r="U74" s="11">
        <f ca="1">Table6[[#This Row],[house value]]+Table6[[#This Row],[car value]]+Table6[[#This Row],[investments]]</f>
        <v>728215.50401553919</v>
      </c>
      <c r="V74" s="11">
        <f ca="1">Table6[[#This Row],[Mortgage left]]+Table6[[#This Row],[left amount to pay (car)]]+Table6[[#This Row],[debts]]</f>
        <v>455488.42359205976</v>
      </c>
      <c r="W74" s="11">
        <f ca="1">Table6[[#This Row],[value(person)]]-Table6[[#This Row],[value(debts)]]</f>
        <v>272727.08042347943</v>
      </c>
      <c r="AA74" s="5">
        <f t="shared" ca="1" si="38"/>
        <v>1</v>
      </c>
      <c r="AB74" s="12">
        <f t="shared" ca="1" si="39"/>
        <v>0</v>
      </c>
      <c r="AC74" s="12"/>
      <c r="AD74" s="6"/>
      <c r="AF74" s="5">
        <f t="shared" ca="1" si="40"/>
        <v>0</v>
      </c>
      <c r="AG74" s="12">
        <f t="shared" ca="1" si="41"/>
        <v>0</v>
      </c>
      <c r="AH74" s="12">
        <f t="shared" ca="1" si="42"/>
        <v>0</v>
      </c>
      <c r="AI74" s="12">
        <f t="shared" ca="1" si="43"/>
        <v>0</v>
      </c>
      <c r="AJ74" s="12">
        <f t="shared" ca="1" si="44"/>
        <v>1</v>
      </c>
      <c r="AK74" s="6">
        <f ca="1">IF(F73="custom",1,0)</f>
        <v>0</v>
      </c>
      <c r="AL74" s="12"/>
      <c r="AM74" s="5">
        <f ca="1">IF(M73="a",1,0)</f>
        <v>0</v>
      </c>
      <c r="AN74" s="12">
        <f ca="1">IF(M73="b",1,0)</f>
        <v>0</v>
      </c>
      <c r="AO74" s="12">
        <f ca="1">IF(M73="c",1,0)</f>
        <v>0</v>
      </c>
      <c r="AP74" s="12">
        <f ca="1">IF(M73="d",1,0)</f>
        <v>0</v>
      </c>
      <c r="AQ74" s="12">
        <f ca="1">IF(M73="e",1,0)</f>
        <v>0</v>
      </c>
      <c r="AR74" s="12">
        <f ca="1">IF(M73="f",1,0)</f>
        <v>0</v>
      </c>
      <c r="AS74" s="12">
        <f ca="1">IF(M73="g",1,0)</f>
        <v>1</v>
      </c>
      <c r="AT74" s="12">
        <f ca="1">IF(M73="h",1,0)</f>
        <v>0</v>
      </c>
      <c r="AU74" s="12">
        <f ca="1">IF(M73="i",1,0)</f>
        <v>0</v>
      </c>
      <c r="AV74" s="6">
        <f ca="1">IF(M73="j",1,0)</f>
        <v>0</v>
      </c>
      <c r="AY74" s="30">
        <f ca="1">Table6[[#This Row],[car value]]/Table6[[#This Row],[cars]]</f>
        <v>66962.29521185522</v>
      </c>
      <c r="BA74" s="5"/>
      <c r="BB74" s="12"/>
      <c r="BC74" s="12"/>
      <c r="BD74" s="12">
        <f t="shared" ca="1" si="45"/>
        <v>0</v>
      </c>
      <c r="BE74" s="12"/>
      <c r="BF74" s="6"/>
      <c r="BG74" s="5"/>
      <c r="BH74" s="12"/>
      <c r="BI74" s="12"/>
      <c r="BJ74" s="12">
        <f t="shared" ca="1" si="46"/>
        <v>0.59089577936516657</v>
      </c>
      <c r="BK74" s="12">
        <f t="shared" ca="1" si="47"/>
        <v>1</v>
      </c>
      <c r="BL74" s="12"/>
      <c r="BM74" s="6"/>
    </row>
    <row r="75" spans="2:65" x14ac:dyDescent="0.35">
      <c r="B75">
        <f t="shared" ca="1" si="37"/>
        <v>1</v>
      </c>
      <c r="C75" t="str">
        <f t="shared" ca="1" si="33"/>
        <v>Men</v>
      </c>
      <c r="D75">
        <f t="shared" ca="1" si="28"/>
        <v>43</v>
      </c>
      <c r="E75">
        <f t="shared" ca="1" si="29"/>
        <v>6</v>
      </c>
      <c r="F75" t="str">
        <f ca="1">VLOOKUP(E75,$S$116:$T$121,2)</f>
        <v>custom</v>
      </c>
      <c r="G75">
        <f t="shared" ca="1" si="30"/>
        <v>5</v>
      </c>
      <c r="H75" t="str">
        <f ca="1">VLOOKUP(G75,$P$116:$Q$120,2)</f>
        <v>arts</v>
      </c>
      <c r="J75">
        <f t="shared" ca="1" si="31"/>
        <v>3</v>
      </c>
      <c r="K75">
        <f t="shared" ca="1" si="34"/>
        <v>1</v>
      </c>
      <c r="L75">
        <f t="shared" ca="1" si="32"/>
        <v>9</v>
      </c>
      <c r="M75" t="str">
        <f ca="1">VLOOKUP(Table6[[#This Row],[Column4]],$N$114:$O$123,2)</f>
        <v>i</v>
      </c>
      <c r="N75">
        <f t="shared" ca="1" si="35"/>
        <v>95751</v>
      </c>
      <c r="O75">
        <f t="shared" ca="1" si="36"/>
        <v>168241</v>
      </c>
      <c r="P75" s="11">
        <f ca="1">RAND()*Table6[[#This Row],[house value]]</f>
        <v>106807.73210372617</v>
      </c>
      <c r="Q75" s="11">
        <f ca="1">Table6[[#This Row],[cars]]*RAND()*Table6[[#This Row],[income]]</f>
        <v>87333.165734085502</v>
      </c>
      <c r="R75" s="11">
        <f ca="1">RAND()*Table6[[#This Row],[car value]]</f>
        <v>46742.688255044239</v>
      </c>
      <c r="S75" s="11">
        <f ca="1">RAND()*Table6[[#This Row],[income]]*2</f>
        <v>43878.18763981315</v>
      </c>
      <c r="T75" s="11">
        <f ca="1">RAND()*Table6[[#This Row],[income]]*1.5</f>
        <v>117855.28196261897</v>
      </c>
      <c r="U75" s="11">
        <f ca="1">Table6[[#This Row],[house value]]+Table6[[#This Row],[car value]]+Table6[[#This Row],[investments]]</f>
        <v>373429.44769670448</v>
      </c>
      <c r="V75" s="11">
        <f ca="1">Table6[[#This Row],[Mortgage left]]+Table6[[#This Row],[left amount to pay (car)]]+Table6[[#This Row],[debts]]</f>
        <v>197428.60799858355</v>
      </c>
      <c r="W75" s="11">
        <f ca="1">Table6[[#This Row],[value(person)]]-Table6[[#This Row],[value(debts)]]</f>
        <v>176000.83969812092</v>
      </c>
      <c r="AA75" s="5">
        <f t="shared" ca="1" si="38"/>
        <v>1</v>
      </c>
      <c r="AB75" s="12">
        <f t="shared" ca="1" si="39"/>
        <v>0</v>
      </c>
      <c r="AC75" s="12"/>
      <c r="AD75" s="6"/>
      <c r="AF75" s="5">
        <f t="shared" ca="1" si="40"/>
        <v>0</v>
      </c>
      <c r="AG75" s="12">
        <f t="shared" ca="1" si="41"/>
        <v>0</v>
      </c>
      <c r="AH75" s="12">
        <f t="shared" ca="1" si="42"/>
        <v>0</v>
      </c>
      <c r="AI75" s="12">
        <f t="shared" ca="1" si="43"/>
        <v>1</v>
      </c>
      <c r="AJ75" s="12">
        <f t="shared" ca="1" si="44"/>
        <v>0</v>
      </c>
      <c r="AK75" s="6">
        <f ca="1">IF(F74="custom",1,0)</f>
        <v>0</v>
      </c>
      <c r="AL75" s="12"/>
      <c r="AM75" s="5">
        <f ca="1">IF(M74="a",1,0)</f>
        <v>1</v>
      </c>
      <c r="AN75" s="12">
        <f ca="1">IF(M74="b",1,0)</f>
        <v>0</v>
      </c>
      <c r="AO75" s="12">
        <f ca="1">IF(M74="c",1,0)</f>
        <v>0</v>
      </c>
      <c r="AP75" s="12">
        <f ca="1">IF(M74="d",1,0)</f>
        <v>0</v>
      </c>
      <c r="AQ75" s="12">
        <f ca="1">IF(M74="e",1,0)</f>
        <v>0</v>
      </c>
      <c r="AR75" s="12">
        <f ca="1">IF(M74="f",1,0)</f>
        <v>0</v>
      </c>
      <c r="AS75" s="12">
        <f ca="1">IF(M74="g",1,0)</f>
        <v>0</v>
      </c>
      <c r="AT75" s="12">
        <f ca="1">IF(M74="h",1,0)</f>
        <v>0</v>
      </c>
      <c r="AU75" s="12">
        <f ca="1">IF(M74="i",1,0)</f>
        <v>0</v>
      </c>
      <c r="AV75" s="6">
        <f ca="1">IF(M74="j",1,0)</f>
        <v>0</v>
      </c>
      <c r="AY75" s="30">
        <f ca="1">Table6[[#This Row],[car value]]/Table6[[#This Row],[cars]]</f>
        <v>87333.165734085502</v>
      </c>
      <c r="BA75" s="5"/>
      <c r="BB75" s="12"/>
      <c r="BC75" s="12"/>
      <c r="BD75" s="12">
        <f t="shared" ca="1" si="45"/>
        <v>1</v>
      </c>
      <c r="BE75" s="12"/>
      <c r="BF75" s="6"/>
      <c r="BG75" s="5"/>
      <c r="BH75" s="12"/>
      <c r="BI75" s="12"/>
      <c r="BJ75" s="12">
        <f t="shared" ca="1" si="46"/>
        <v>0.56279298968383618</v>
      </c>
      <c r="BK75" s="12">
        <f t="shared" ca="1" si="47"/>
        <v>1</v>
      </c>
      <c r="BL75" s="12"/>
      <c r="BM75" s="6"/>
    </row>
    <row r="76" spans="2:65" x14ac:dyDescent="0.35">
      <c r="B76">
        <f t="shared" ca="1" si="37"/>
        <v>3</v>
      </c>
      <c r="C76" t="str">
        <f t="shared" ca="1" si="33"/>
        <v>Men</v>
      </c>
      <c r="D76">
        <f t="shared" ref="D76:D102" ca="1" si="48">RANDBETWEEN(25,50)</f>
        <v>34</v>
      </c>
      <c r="E76">
        <f t="shared" ref="E76:E102" ca="1" si="49">RANDBETWEEN(1,6)</f>
        <v>3</v>
      </c>
      <c r="F76" t="str">
        <f ca="1">VLOOKUP(E76,$S$116:$T$121,2)</f>
        <v>agriculture</v>
      </c>
      <c r="G76">
        <f t="shared" ref="G76:G102" ca="1" si="50">RANDBETWEEN(1,5)</f>
        <v>2</v>
      </c>
      <c r="H76" t="str">
        <f ca="1">VLOOKUP(G76,$P$116:$Q$120,2)</f>
        <v>b-tech</v>
      </c>
      <c r="J76">
        <f t="shared" ref="J76:J102" ca="1" si="51">RANDBETWEEN(0,3)</f>
        <v>1</v>
      </c>
      <c r="K76">
        <f t="shared" ca="1" si="34"/>
        <v>1</v>
      </c>
      <c r="L76">
        <f t="shared" ref="L76:L102" ca="1" si="52">RANDBETWEEN(1,10)</f>
        <v>9</v>
      </c>
      <c r="M76" t="str">
        <f ca="1">VLOOKUP(Table6[[#This Row],[Column4]],$N$114:$O$123,2)</f>
        <v>i</v>
      </c>
      <c r="N76">
        <f t="shared" ca="1" si="35"/>
        <v>19988</v>
      </c>
      <c r="O76">
        <f t="shared" ca="1" si="36"/>
        <v>456006</v>
      </c>
      <c r="P76" s="11">
        <f ca="1">RAND()*Table6[[#This Row],[house value]]</f>
        <v>373926.09881465259</v>
      </c>
      <c r="Q76" s="11">
        <f ca="1">Table6[[#This Row],[cars]]*RAND()*Table6[[#This Row],[income]]</f>
        <v>3628.122529696489</v>
      </c>
      <c r="R76" s="11">
        <f ca="1">RAND()*Table6[[#This Row],[car value]]</f>
        <v>2987.1787692883045</v>
      </c>
      <c r="S76" s="11">
        <f ca="1">RAND()*Table6[[#This Row],[income]]*2</f>
        <v>26925.299080879711</v>
      </c>
      <c r="T76" s="11">
        <f ca="1">RAND()*Table6[[#This Row],[income]]*1.5</f>
        <v>14349.514728508442</v>
      </c>
      <c r="U76" s="11">
        <f ca="1">Table6[[#This Row],[house value]]+Table6[[#This Row],[car value]]+Table6[[#This Row],[investments]]</f>
        <v>473983.63725820492</v>
      </c>
      <c r="V76" s="11">
        <f ca="1">Table6[[#This Row],[Mortgage left]]+Table6[[#This Row],[left amount to pay (car)]]+Table6[[#This Row],[debts]]</f>
        <v>403838.5766648206</v>
      </c>
      <c r="W76" s="11">
        <f ca="1">Table6[[#This Row],[value(person)]]-Table6[[#This Row],[value(debts)]]</f>
        <v>70145.060593384318</v>
      </c>
      <c r="AA76" s="5">
        <f t="shared" ca="1" si="38"/>
        <v>1</v>
      </c>
      <c r="AB76" s="12">
        <f t="shared" ca="1" si="39"/>
        <v>0</v>
      </c>
      <c r="AC76" s="12"/>
      <c r="AD76" s="6"/>
      <c r="AF76" s="5">
        <f t="shared" ca="1" si="40"/>
        <v>0</v>
      </c>
      <c r="AG76" s="12">
        <f t="shared" ca="1" si="41"/>
        <v>0</v>
      </c>
      <c r="AH76" s="12">
        <f t="shared" ca="1" si="42"/>
        <v>0</v>
      </c>
      <c r="AI76" s="12">
        <f t="shared" ca="1" si="43"/>
        <v>0</v>
      </c>
      <c r="AJ76" s="12">
        <f t="shared" ca="1" si="44"/>
        <v>0</v>
      </c>
      <c r="AK76" s="6">
        <f ca="1">IF(F75="custom",1,0)</f>
        <v>1</v>
      </c>
      <c r="AL76" s="12"/>
      <c r="AM76" s="5">
        <f ca="1">IF(M75="a",1,0)</f>
        <v>0</v>
      </c>
      <c r="AN76" s="12">
        <f ca="1">IF(M75="b",1,0)</f>
        <v>0</v>
      </c>
      <c r="AO76" s="12">
        <f ca="1">IF(M75="c",1,0)</f>
        <v>0</v>
      </c>
      <c r="AP76" s="12">
        <f ca="1">IF(M75="d",1,0)</f>
        <v>0</v>
      </c>
      <c r="AQ76" s="12">
        <f ca="1">IF(M75="e",1,0)</f>
        <v>0</v>
      </c>
      <c r="AR76" s="12">
        <f ca="1">IF(M75="f",1,0)</f>
        <v>0</v>
      </c>
      <c r="AS76" s="12">
        <f ca="1">IF(M75="g",1,0)</f>
        <v>0</v>
      </c>
      <c r="AT76" s="12">
        <f ca="1">IF(M75="h",1,0)</f>
        <v>0</v>
      </c>
      <c r="AU76" s="12">
        <f ca="1">IF(M75="i",1,0)</f>
        <v>1</v>
      </c>
      <c r="AV76" s="6">
        <f ca="1">IF(M75="j",1,0)</f>
        <v>0</v>
      </c>
      <c r="AY76" s="30">
        <f ca="1">Table6[[#This Row],[car value]]/Table6[[#This Row],[cars]]</f>
        <v>3628.122529696489</v>
      </c>
      <c r="BA76" s="5"/>
      <c r="BB76" s="12"/>
      <c r="BC76" s="12"/>
      <c r="BD76" s="12">
        <f t="shared" ca="1" si="45"/>
        <v>0</v>
      </c>
      <c r="BE76" s="12"/>
      <c r="BF76" s="6"/>
      <c r="BG76" s="5"/>
      <c r="BH76" s="12"/>
      <c r="BI76" s="12"/>
      <c r="BJ76" s="12">
        <f t="shared" ca="1" si="46"/>
        <v>0.63484960326986983</v>
      </c>
      <c r="BK76" s="12">
        <f t="shared" ca="1" si="47"/>
        <v>1</v>
      </c>
      <c r="BL76" s="12"/>
      <c r="BM76" s="6"/>
    </row>
    <row r="77" spans="2:65" x14ac:dyDescent="0.35">
      <c r="B77">
        <f t="shared" ca="1" si="37"/>
        <v>2</v>
      </c>
      <c r="C77" t="str">
        <f t="shared" ca="1" si="33"/>
        <v>Women</v>
      </c>
      <c r="D77">
        <f t="shared" ca="1" si="48"/>
        <v>30</v>
      </c>
      <c r="E77">
        <f t="shared" ca="1" si="49"/>
        <v>2</v>
      </c>
      <c r="F77" t="str">
        <f ca="1">VLOOKUP(E77,$S$116:$T$121,2)</f>
        <v>education</v>
      </c>
      <c r="G77">
        <f t="shared" ca="1" si="50"/>
        <v>5</v>
      </c>
      <c r="H77" t="str">
        <f ca="1">VLOOKUP(G77,$P$116:$Q$120,2)</f>
        <v>arts</v>
      </c>
      <c r="J77">
        <f t="shared" ca="1" si="51"/>
        <v>1</v>
      </c>
      <c r="K77">
        <f t="shared" ca="1" si="34"/>
        <v>1</v>
      </c>
      <c r="L77">
        <f t="shared" ca="1" si="52"/>
        <v>8</v>
      </c>
      <c r="M77" t="str">
        <f ca="1">VLOOKUP(Table6[[#This Row],[Column4]],$N$114:$O$123,2)</f>
        <v>h</v>
      </c>
      <c r="N77">
        <f t="shared" ca="1" si="35"/>
        <v>65769</v>
      </c>
      <c r="O77">
        <f t="shared" ca="1" si="36"/>
        <v>355792</v>
      </c>
      <c r="P77" s="11">
        <f ca="1">RAND()*Table6[[#This Row],[house value]]</f>
        <v>154087.44299242005</v>
      </c>
      <c r="Q77" s="11">
        <f ca="1">Table6[[#This Row],[cars]]*RAND()*Table6[[#This Row],[income]]</f>
        <v>7635.9642611130475</v>
      </c>
      <c r="R77" s="11">
        <f ca="1">RAND()*Table6[[#This Row],[car value]]</f>
        <v>6776.6781382081726</v>
      </c>
      <c r="S77" s="11">
        <f ca="1">RAND()*Table6[[#This Row],[income]]*2</f>
        <v>70004.795632743495</v>
      </c>
      <c r="T77" s="11">
        <f ca="1">RAND()*Table6[[#This Row],[income]]*1.5</f>
        <v>34898.430115674346</v>
      </c>
      <c r="U77" s="11">
        <f ca="1">Table6[[#This Row],[house value]]+Table6[[#This Row],[car value]]+Table6[[#This Row],[investments]]</f>
        <v>398326.39437678736</v>
      </c>
      <c r="V77" s="11">
        <f ca="1">Table6[[#This Row],[Mortgage left]]+Table6[[#This Row],[left amount to pay (car)]]+Table6[[#This Row],[debts]]</f>
        <v>230868.91676337173</v>
      </c>
      <c r="W77" s="11">
        <f ca="1">Table6[[#This Row],[value(person)]]-Table6[[#This Row],[value(debts)]]</f>
        <v>167457.47761341563</v>
      </c>
      <c r="AA77" s="5">
        <f t="shared" ca="1" si="38"/>
        <v>1</v>
      </c>
      <c r="AB77" s="12">
        <f t="shared" ca="1" si="39"/>
        <v>0</v>
      </c>
      <c r="AC77" s="12"/>
      <c r="AD77" s="6"/>
      <c r="AF77" s="5">
        <f t="shared" ca="1" si="40"/>
        <v>0</v>
      </c>
      <c r="AG77" s="12">
        <f t="shared" ca="1" si="41"/>
        <v>0</v>
      </c>
      <c r="AH77" s="12">
        <f t="shared" ca="1" si="42"/>
        <v>1</v>
      </c>
      <c r="AI77" s="12">
        <f t="shared" ca="1" si="43"/>
        <v>0</v>
      </c>
      <c r="AJ77" s="12">
        <f t="shared" ca="1" si="44"/>
        <v>0</v>
      </c>
      <c r="AK77" s="6">
        <f ca="1">IF(F76="custom",1,0)</f>
        <v>0</v>
      </c>
      <c r="AL77" s="12"/>
      <c r="AM77" s="5">
        <f ca="1">IF(M76="a",1,0)</f>
        <v>0</v>
      </c>
      <c r="AN77" s="12">
        <f ca="1">IF(M76="b",1,0)</f>
        <v>0</v>
      </c>
      <c r="AO77" s="12">
        <f ca="1">IF(M76="c",1,0)</f>
        <v>0</v>
      </c>
      <c r="AP77" s="12">
        <f ca="1">IF(M76="d",1,0)</f>
        <v>0</v>
      </c>
      <c r="AQ77" s="12">
        <f ca="1">IF(M76="e",1,0)</f>
        <v>0</v>
      </c>
      <c r="AR77" s="12">
        <f ca="1">IF(M76="f",1,0)</f>
        <v>0</v>
      </c>
      <c r="AS77" s="12">
        <f ca="1">IF(M76="g",1,0)</f>
        <v>0</v>
      </c>
      <c r="AT77" s="12">
        <f ca="1">IF(M76="h",1,0)</f>
        <v>0</v>
      </c>
      <c r="AU77" s="12">
        <f ca="1">IF(M76="i",1,0)</f>
        <v>1</v>
      </c>
      <c r="AV77" s="6">
        <f ca="1">IF(M76="j",1,0)</f>
        <v>0</v>
      </c>
      <c r="AY77" s="30">
        <f ca="1">Table6[[#This Row],[car value]]/Table6[[#This Row],[cars]]</f>
        <v>7635.9642611130475</v>
      </c>
      <c r="BA77" s="5"/>
      <c r="BB77" s="12"/>
      <c r="BC77" s="12"/>
      <c r="BD77" s="12">
        <f t="shared" ca="1" si="45"/>
        <v>1</v>
      </c>
      <c r="BE77" s="12"/>
      <c r="BF77" s="6"/>
      <c r="BG77" s="5"/>
      <c r="BH77" s="12"/>
      <c r="BI77" s="12"/>
      <c r="BJ77" s="12">
        <f t="shared" ca="1" si="46"/>
        <v>0.8200025850858379</v>
      </c>
      <c r="BK77" s="12">
        <f t="shared" ca="1" si="47"/>
        <v>1</v>
      </c>
      <c r="BL77" s="12"/>
      <c r="BM77" s="6"/>
    </row>
    <row r="78" spans="2:65" x14ac:dyDescent="0.35">
      <c r="B78">
        <f t="shared" ca="1" si="37"/>
        <v>9</v>
      </c>
      <c r="C78" t="str">
        <f t="shared" ca="1" si="33"/>
        <v>Men</v>
      </c>
      <c r="D78">
        <f t="shared" ca="1" si="48"/>
        <v>37</v>
      </c>
      <c r="E78">
        <f t="shared" ca="1" si="49"/>
        <v>3</v>
      </c>
      <c r="F78" t="str">
        <f ca="1">VLOOKUP(E78,$S$116:$T$121,2)</f>
        <v>agriculture</v>
      </c>
      <c r="G78">
        <f t="shared" ca="1" si="50"/>
        <v>2</v>
      </c>
      <c r="H78" t="str">
        <f ca="1">VLOOKUP(G78,$P$116:$Q$120,2)</f>
        <v>b-tech</v>
      </c>
      <c r="J78">
        <f t="shared" ca="1" si="51"/>
        <v>0</v>
      </c>
      <c r="K78">
        <f t="shared" ca="1" si="34"/>
        <v>1</v>
      </c>
      <c r="L78">
        <f t="shared" ca="1" si="52"/>
        <v>3</v>
      </c>
      <c r="M78" t="str">
        <f ca="1">VLOOKUP(Table6[[#This Row],[Column4]],$N$114:$O$123,2)</f>
        <v>c</v>
      </c>
      <c r="N78">
        <f t="shared" ca="1" si="35"/>
        <v>30548</v>
      </c>
      <c r="O78">
        <f t="shared" ca="1" si="36"/>
        <v>491147</v>
      </c>
      <c r="P78" s="11">
        <f ca="1">RAND()*Table6[[#This Row],[house value]]</f>
        <v>89737.381563103714</v>
      </c>
      <c r="Q78" s="11">
        <f ca="1">Table6[[#This Row],[cars]]*RAND()*Table6[[#This Row],[income]]</f>
        <v>26165.381338287396</v>
      </c>
      <c r="R78" s="11">
        <f ca="1">RAND()*Table6[[#This Row],[car value]]</f>
        <v>16877.01328234707</v>
      </c>
      <c r="S78" s="11">
        <f ca="1">RAND()*Table6[[#This Row],[income]]*2</f>
        <v>32696.965295079095</v>
      </c>
      <c r="T78" s="11">
        <f ca="1">RAND()*Table6[[#This Row],[income]]*1.5</f>
        <v>36740.142063305022</v>
      </c>
      <c r="U78" s="11">
        <f ca="1">Table6[[#This Row],[house value]]+Table6[[#This Row],[car value]]+Table6[[#This Row],[investments]]</f>
        <v>554052.52340159239</v>
      </c>
      <c r="V78" s="11">
        <f ca="1">Table6[[#This Row],[Mortgage left]]+Table6[[#This Row],[left amount to pay (car)]]+Table6[[#This Row],[debts]]</f>
        <v>139311.3601405299</v>
      </c>
      <c r="W78" s="11">
        <f ca="1">Table6[[#This Row],[value(person)]]-Table6[[#This Row],[value(debts)]]</f>
        <v>414741.16326106247</v>
      </c>
      <c r="AA78" s="5">
        <f t="shared" ca="1" si="38"/>
        <v>0</v>
      </c>
      <c r="AB78" s="12">
        <f t="shared" ca="1" si="39"/>
        <v>1</v>
      </c>
      <c r="AC78" s="12"/>
      <c r="AD78" s="6"/>
      <c r="AF78" s="5">
        <f t="shared" ca="1" si="40"/>
        <v>0</v>
      </c>
      <c r="AG78" s="12">
        <f t="shared" ca="1" si="41"/>
        <v>1</v>
      </c>
      <c r="AH78" s="12">
        <f t="shared" ca="1" si="42"/>
        <v>0</v>
      </c>
      <c r="AI78" s="12">
        <f t="shared" ca="1" si="43"/>
        <v>0</v>
      </c>
      <c r="AJ78" s="12">
        <f t="shared" ca="1" si="44"/>
        <v>0</v>
      </c>
      <c r="AK78" s="6">
        <f ca="1">IF(F77="custom",1,0)</f>
        <v>0</v>
      </c>
      <c r="AL78" s="12"/>
      <c r="AM78" s="5">
        <f ca="1">IF(M77="a",1,0)</f>
        <v>0</v>
      </c>
      <c r="AN78" s="12">
        <f ca="1">IF(M77="b",1,0)</f>
        <v>0</v>
      </c>
      <c r="AO78" s="12">
        <f ca="1">IF(M77="c",1,0)</f>
        <v>0</v>
      </c>
      <c r="AP78" s="12">
        <f ca="1">IF(M77="d",1,0)</f>
        <v>0</v>
      </c>
      <c r="AQ78" s="12">
        <f ca="1">IF(M77="e",1,0)</f>
        <v>0</v>
      </c>
      <c r="AR78" s="12">
        <f ca="1">IF(M77="f",1,0)</f>
        <v>0</v>
      </c>
      <c r="AS78" s="12">
        <f ca="1">IF(M77="g",1,0)</f>
        <v>0</v>
      </c>
      <c r="AT78" s="12">
        <f ca="1">IF(M77="h",1,0)</f>
        <v>1</v>
      </c>
      <c r="AU78" s="12">
        <f ca="1">IF(M77="i",1,0)</f>
        <v>0</v>
      </c>
      <c r="AV78" s="6">
        <f ca="1">IF(M77="j",1,0)</f>
        <v>0</v>
      </c>
      <c r="AY78" s="30">
        <f ca="1">Table6[[#This Row],[car value]]/Table6[[#This Row],[cars]]</f>
        <v>26165.381338287396</v>
      </c>
      <c r="BA78" s="5"/>
      <c r="BB78" s="12"/>
      <c r="BC78" s="12"/>
      <c r="BD78" s="12">
        <f t="shared" ca="1" si="45"/>
        <v>0</v>
      </c>
      <c r="BE78" s="12"/>
      <c r="BF78" s="6"/>
      <c r="BG78" s="5"/>
      <c r="BH78" s="12"/>
      <c r="BI78" s="12"/>
      <c r="BJ78" s="12">
        <f t="shared" ca="1" si="46"/>
        <v>0.4330829332655598</v>
      </c>
      <c r="BK78" s="12">
        <f t="shared" ca="1" si="47"/>
        <v>0</v>
      </c>
      <c r="BL78" s="12"/>
      <c r="BM78" s="6"/>
    </row>
    <row r="79" spans="2:65" x14ac:dyDescent="0.35">
      <c r="B79">
        <f t="shared" ca="1" si="37"/>
        <v>3</v>
      </c>
      <c r="C79" t="str">
        <f t="shared" ca="1" si="33"/>
        <v>Men</v>
      </c>
      <c r="D79">
        <f t="shared" ca="1" si="48"/>
        <v>31</v>
      </c>
      <c r="E79">
        <f t="shared" ca="1" si="49"/>
        <v>6</v>
      </c>
      <c r="F79" t="str">
        <f ca="1">VLOOKUP(E79,$S$116:$T$121,2)</f>
        <v>custom</v>
      </c>
      <c r="G79">
        <f t="shared" ca="1" si="50"/>
        <v>5</v>
      </c>
      <c r="H79" t="str">
        <f ca="1">VLOOKUP(G79,$P$116:$Q$120,2)</f>
        <v>arts</v>
      </c>
      <c r="J79">
        <f t="shared" ca="1" si="51"/>
        <v>2</v>
      </c>
      <c r="K79">
        <f t="shared" ca="1" si="34"/>
        <v>3</v>
      </c>
      <c r="L79">
        <f t="shared" ca="1" si="52"/>
        <v>2</v>
      </c>
      <c r="M79" t="str">
        <f ca="1">VLOOKUP(Table6[[#This Row],[Column4]],$N$114:$O$123,2)</f>
        <v>b</v>
      </c>
      <c r="N79">
        <f t="shared" ca="1" si="35"/>
        <v>42975</v>
      </c>
      <c r="O79">
        <f t="shared" ca="1" si="36"/>
        <v>151071</v>
      </c>
      <c r="P79" s="11">
        <f ca="1">RAND()*Table6[[#This Row],[house value]]</f>
        <v>8511.0235566864067</v>
      </c>
      <c r="Q79" s="11">
        <f ca="1">Table6[[#This Row],[cars]]*RAND()*Table6[[#This Row],[income]]</f>
        <v>17737.483380035137</v>
      </c>
      <c r="R79" s="11">
        <f ca="1">RAND()*Table6[[#This Row],[car value]]</f>
        <v>15050.286047124664</v>
      </c>
      <c r="S79" s="11">
        <f ca="1">RAND()*Table6[[#This Row],[income]]*2</f>
        <v>29397.651554208791</v>
      </c>
      <c r="T79" s="11">
        <f ca="1">RAND()*Table6[[#This Row],[income]]*1.5</f>
        <v>20244.315108228719</v>
      </c>
      <c r="U79" s="11">
        <f ca="1">Table6[[#This Row],[house value]]+Table6[[#This Row],[car value]]+Table6[[#This Row],[investments]]</f>
        <v>189052.79848826386</v>
      </c>
      <c r="V79" s="11">
        <f ca="1">Table6[[#This Row],[Mortgage left]]+Table6[[#This Row],[left amount to pay (car)]]+Table6[[#This Row],[debts]]</f>
        <v>52958.961158019862</v>
      </c>
      <c r="W79" s="11">
        <f ca="1">Table6[[#This Row],[value(person)]]-Table6[[#This Row],[value(debts)]]</f>
        <v>136093.83733024399</v>
      </c>
      <c r="AA79" s="5">
        <f t="shared" ca="1" si="38"/>
        <v>1</v>
      </c>
      <c r="AB79" s="12">
        <f t="shared" ca="1" si="39"/>
        <v>0</v>
      </c>
      <c r="AC79" s="12"/>
      <c r="AD79" s="6"/>
      <c r="AF79" s="5">
        <f t="shared" ca="1" si="40"/>
        <v>0</v>
      </c>
      <c r="AG79" s="12">
        <f t="shared" ca="1" si="41"/>
        <v>0</v>
      </c>
      <c r="AH79" s="12">
        <f t="shared" ca="1" si="42"/>
        <v>1</v>
      </c>
      <c r="AI79" s="12">
        <f t="shared" ca="1" si="43"/>
        <v>0</v>
      </c>
      <c r="AJ79" s="12">
        <f t="shared" ca="1" si="44"/>
        <v>0</v>
      </c>
      <c r="AK79" s="6">
        <f ca="1">IF(F78="custom",1,0)</f>
        <v>0</v>
      </c>
      <c r="AL79" s="12"/>
      <c r="AM79" s="5">
        <f ca="1">IF(M78="a",1,0)</f>
        <v>0</v>
      </c>
      <c r="AN79" s="12">
        <f ca="1">IF(M78="b",1,0)</f>
        <v>0</v>
      </c>
      <c r="AO79" s="12">
        <f ca="1">IF(M78="c",1,0)</f>
        <v>1</v>
      </c>
      <c r="AP79" s="12">
        <f ca="1">IF(M78="d",1,0)</f>
        <v>0</v>
      </c>
      <c r="AQ79" s="12">
        <f ca="1">IF(M78="e",1,0)</f>
        <v>0</v>
      </c>
      <c r="AR79" s="12">
        <f ca="1">IF(M78="f",1,0)</f>
        <v>0</v>
      </c>
      <c r="AS79" s="12">
        <f ca="1">IF(M78="g",1,0)</f>
        <v>0</v>
      </c>
      <c r="AT79" s="12">
        <f ca="1">IF(M78="h",1,0)</f>
        <v>0</v>
      </c>
      <c r="AU79" s="12">
        <f ca="1">IF(M78="i",1,0)</f>
        <v>0</v>
      </c>
      <c r="AV79" s="6">
        <f ca="1">IF(M78="j",1,0)</f>
        <v>0</v>
      </c>
      <c r="AY79" s="30">
        <f ca="1">Table6[[#This Row],[car value]]/Table6[[#This Row],[cars]]</f>
        <v>5912.4944600117124</v>
      </c>
      <c r="BA79" s="5"/>
      <c r="BB79" s="12"/>
      <c r="BC79" s="12"/>
      <c r="BD79" s="12">
        <f t="shared" ca="1" si="45"/>
        <v>0</v>
      </c>
      <c r="BE79" s="12"/>
      <c r="BF79" s="6"/>
      <c r="BG79" s="5"/>
      <c r="BH79" s="12"/>
      <c r="BI79" s="12"/>
      <c r="BJ79" s="12">
        <f t="shared" ca="1" si="46"/>
        <v>0.18270982325679219</v>
      </c>
      <c r="BK79" s="12">
        <f t="shared" ca="1" si="47"/>
        <v>0</v>
      </c>
      <c r="BL79" s="12"/>
      <c r="BM79" s="6"/>
    </row>
    <row r="80" spans="2:65" x14ac:dyDescent="0.35">
      <c r="B80">
        <f t="shared" ca="1" si="37"/>
        <v>2</v>
      </c>
      <c r="C80" t="str">
        <f t="shared" ca="1" si="33"/>
        <v>Women</v>
      </c>
      <c r="D80">
        <f t="shared" ca="1" si="48"/>
        <v>46</v>
      </c>
      <c r="E80">
        <f t="shared" ca="1" si="49"/>
        <v>6</v>
      </c>
      <c r="F80" t="str">
        <f ca="1">VLOOKUP(E80,$S$116:$T$121,2)</f>
        <v>custom</v>
      </c>
      <c r="G80">
        <f t="shared" ca="1" si="50"/>
        <v>2</v>
      </c>
      <c r="H80" t="str">
        <f ca="1">VLOOKUP(G80,$P$116:$Q$120,2)</f>
        <v>b-tech</v>
      </c>
      <c r="J80">
        <f t="shared" ca="1" si="51"/>
        <v>3</v>
      </c>
      <c r="K80">
        <f t="shared" ca="1" si="34"/>
        <v>1</v>
      </c>
      <c r="L80">
        <f t="shared" ca="1" si="52"/>
        <v>9</v>
      </c>
      <c r="M80" t="str">
        <f ca="1">VLOOKUP(Table6[[#This Row],[Column4]],$N$114:$O$123,2)</f>
        <v>i</v>
      </c>
      <c r="N80">
        <f t="shared" ca="1" si="35"/>
        <v>21650</v>
      </c>
      <c r="O80">
        <f t="shared" ca="1" si="36"/>
        <v>483036</v>
      </c>
      <c r="P80" s="11">
        <f ca="1">RAND()*Table6[[#This Row],[house value]]</f>
        <v>111347.78043916775</v>
      </c>
      <c r="Q80" s="11">
        <f ca="1">Table6[[#This Row],[cars]]*RAND()*Table6[[#This Row],[income]]</f>
        <v>2400.6525237164014</v>
      </c>
      <c r="R80" s="11">
        <f ca="1">RAND()*Table6[[#This Row],[car value]]</f>
        <v>896.67991595422734</v>
      </c>
      <c r="S80" s="11">
        <f ca="1">RAND()*Table6[[#This Row],[income]]*2</f>
        <v>4349.2737273561288</v>
      </c>
      <c r="T80" s="11">
        <f ca="1">RAND()*Table6[[#This Row],[income]]*1.5</f>
        <v>29420.058240607759</v>
      </c>
      <c r="U80" s="11">
        <f ca="1">Table6[[#This Row],[house value]]+Table6[[#This Row],[car value]]+Table6[[#This Row],[investments]]</f>
        <v>514856.71076432418</v>
      </c>
      <c r="V80" s="11">
        <f ca="1">Table6[[#This Row],[Mortgage left]]+Table6[[#This Row],[left amount to pay (car)]]+Table6[[#This Row],[debts]]</f>
        <v>116593.7340824781</v>
      </c>
      <c r="W80" s="11">
        <f ca="1">Table6[[#This Row],[value(person)]]-Table6[[#This Row],[value(debts)]]</f>
        <v>398262.97668184608</v>
      </c>
      <c r="AA80" s="5">
        <f t="shared" ca="1" si="38"/>
        <v>1</v>
      </c>
      <c r="AB80" s="12">
        <f t="shared" ca="1" si="39"/>
        <v>0</v>
      </c>
      <c r="AC80" s="12"/>
      <c r="AD80" s="6"/>
      <c r="AF80" s="5">
        <f t="shared" ca="1" si="40"/>
        <v>0</v>
      </c>
      <c r="AG80" s="12">
        <f t="shared" ca="1" si="41"/>
        <v>0</v>
      </c>
      <c r="AH80" s="12">
        <f t="shared" ca="1" si="42"/>
        <v>0</v>
      </c>
      <c r="AI80" s="12">
        <f t="shared" ca="1" si="43"/>
        <v>0</v>
      </c>
      <c r="AJ80" s="12">
        <f t="shared" ca="1" si="44"/>
        <v>0</v>
      </c>
      <c r="AK80" s="6">
        <f ca="1">IF(F79="custom",1,0)</f>
        <v>1</v>
      </c>
      <c r="AL80" s="12"/>
      <c r="AM80" s="5">
        <f ca="1">IF(M79="a",1,0)</f>
        <v>0</v>
      </c>
      <c r="AN80" s="12">
        <f ca="1">IF(M79="b",1,0)</f>
        <v>1</v>
      </c>
      <c r="AO80" s="12">
        <f ca="1">IF(M79="c",1,0)</f>
        <v>0</v>
      </c>
      <c r="AP80" s="12">
        <f ca="1">IF(M79="d",1,0)</f>
        <v>0</v>
      </c>
      <c r="AQ80" s="12">
        <f ca="1">IF(M79="e",1,0)</f>
        <v>0</v>
      </c>
      <c r="AR80" s="12">
        <f ca="1">IF(M79="f",1,0)</f>
        <v>0</v>
      </c>
      <c r="AS80" s="12">
        <f ca="1">IF(M79="g",1,0)</f>
        <v>0</v>
      </c>
      <c r="AT80" s="12">
        <f ca="1">IF(M79="h",1,0)</f>
        <v>0</v>
      </c>
      <c r="AU80" s="12">
        <f ca="1">IF(M79="i",1,0)</f>
        <v>0</v>
      </c>
      <c r="AV80" s="6">
        <f ca="1">IF(M79="j",1,0)</f>
        <v>0</v>
      </c>
      <c r="AY80" s="30">
        <f ca="1">Table6[[#This Row],[car value]]/Table6[[#This Row],[cars]]</f>
        <v>2400.6525237164014</v>
      </c>
      <c r="BA80" s="5"/>
      <c r="BB80" s="12"/>
      <c r="BC80" s="12"/>
      <c r="BD80" s="12">
        <f t="shared" ca="1" si="45"/>
        <v>0</v>
      </c>
      <c r="BE80" s="12"/>
      <c r="BF80" s="6"/>
      <c r="BG80" s="5"/>
      <c r="BH80" s="12"/>
      <c r="BI80" s="12"/>
      <c r="BJ80" s="12">
        <f t="shared" ca="1" si="46"/>
        <v>5.6337904407109285E-2</v>
      </c>
      <c r="BK80" s="12">
        <f t="shared" ca="1" si="47"/>
        <v>0</v>
      </c>
      <c r="BL80" s="12"/>
      <c r="BM80" s="6"/>
    </row>
    <row r="81" spans="2:65" x14ac:dyDescent="0.35">
      <c r="B81">
        <f t="shared" ca="1" si="37"/>
        <v>3</v>
      </c>
      <c r="C81" t="str">
        <f t="shared" ca="1" si="33"/>
        <v>Men</v>
      </c>
      <c r="D81">
        <f t="shared" ca="1" si="48"/>
        <v>39</v>
      </c>
      <c r="E81">
        <f t="shared" ca="1" si="49"/>
        <v>2</v>
      </c>
      <c r="F81" t="str">
        <f ca="1">VLOOKUP(E81,$S$116:$T$121,2)</f>
        <v>education</v>
      </c>
      <c r="G81">
        <f t="shared" ca="1" si="50"/>
        <v>4</v>
      </c>
      <c r="H81" t="str">
        <f ca="1">VLOOKUP(G81,$P$116:$Q$120,2)</f>
        <v>commerce</v>
      </c>
      <c r="J81">
        <f t="shared" ca="1" si="51"/>
        <v>0</v>
      </c>
      <c r="K81">
        <f t="shared" ca="1" si="34"/>
        <v>1</v>
      </c>
      <c r="L81">
        <f t="shared" ca="1" si="52"/>
        <v>9</v>
      </c>
      <c r="M81" t="str">
        <f ca="1">VLOOKUP(Table6[[#This Row],[Column4]],$N$114:$O$123,2)</f>
        <v>i</v>
      </c>
      <c r="N81">
        <f t="shared" ca="1" si="35"/>
        <v>21814</v>
      </c>
      <c r="O81">
        <f t="shared" ca="1" si="36"/>
        <v>343082</v>
      </c>
      <c r="P81" s="11">
        <f ca="1">RAND()*Table6[[#This Row],[house value]]</f>
        <v>201649.27706920751</v>
      </c>
      <c r="Q81" s="11">
        <f ca="1">Table6[[#This Row],[cars]]*RAND()*Table6[[#This Row],[income]]</f>
        <v>21375.891894539844</v>
      </c>
      <c r="R81" s="11">
        <f ca="1">RAND()*Table6[[#This Row],[car value]]</f>
        <v>17009.831191113248</v>
      </c>
      <c r="S81" s="11">
        <f ca="1">RAND()*Table6[[#This Row],[income]]*2</f>
        <v>22356.452327669842</v>
      </c>
      <c r="T81" s="11">
        <f ca="1">RAND()*Table6[[#This Row],[income]]*1.5</f>
        <v>4397.1329981704384</v>
      </c>
      <c r="U81" s="11">
        <f ca="1">Table6[[#This Row],[house value]]+Table6[[#This Row],[car value]]+Table6[[#This Row],[investments]]</f>
        <v>368855.02489271027</v>
      </c>
      <c r="V81" s="11">
        <f ca="1">Table6[[#This Row],[Mortgage left]]+Table6[[#This Row],[left amount to pay (car)]]+Table6[[#This Row],[debts]]</f>
        <v>241015.56058799059</v>
      </c>
      <c r="W81" s="11">
        <f ca="1">Table6[[#This Row],[value(person)]]-Table6[[#This Row],[value(debts)]]</f>
        <v>127839.46430471967</v>
      </c>
      <c r="AA81" s="5">
        <f t="shared" ca="1" si="38"/>
        <v>0</v>
      </c>
      <c r="AB81" s="12">
        <f t="shared" ca="1" si="39"/>
        <v>1</v>
      </c>
      <c r="AC81" s="12"/>
      <c r="AD81" s="6"/>
      <c r="AF81" s="5">
        <f t="shared" ca="1" si="40"/>
        <v>0</v>
      </c>
      <c r="AG81" s="12">
        <f t="shared" ca="1" si="41"/>
        <v>0</v>
      </c>
      <c r="AH81" s="12">
        <f t="shared" ca="1" si="42"/>
        <v>0</v>
      </c>
      <c r="AI81" s="12">
        <f t="shared" ca="1" si="43"/>
        <v>0</v>
      </c>
      <c r="AJ81" s="12">
        <f t="shared" ca="1" si="44"/>
        <v>0</v>
      </c>
      <c r="AK81" s="6">
        <f ca="1">IF(F80="custom",1,0)</f>
        <v>1</v>
      </c>
      <c r="AL81" s="12"/>
      <c r="AM81" s="5">
        <f ca="1">IF(M80="a",1,0)</f>
        <v>0</v>
      </c>
      <c r="AN81" s="12">
        <f ca="1">IF(M80="b",1,0)</f>
        <v>0</v>
      </c>
      <c r="AO81" s="12">
        <f ca="1">IF(M80="c",1,0)</f>
        <v>0</v>
      </c>
      <c r="AP81" s="12">
        <f ca="1">IF(M80="d",1,0)</f>
        <v>0</v>
      </c>
      <c r="AQ81" s="12">
        <f ca="1">IF(M80="e",1,0)</f>
        <v>0</v>
      </c>
      <c r="AR81" s="12">
        <f ca="1">IF(M80="f",1,0)</f>
        <v>0</v>
      </c>
      <c r="AS81" s="12">
        <f ca="1">IF(M80="g",1,0)</f>
        <v>0</v>
      </c>
      <c r="AT81" s="12">
        <f ca="1">IF(M80="h",1,0)</f>
        <v>0</v>
      </c>
      <c r="AU81" s="12">
        <f ca="1">IF(M80="i",1,0)</f>
        <v>1</v>
      </c>
      <c r="AV81" s="6">
        <f ca="1">IF(M80="j",1,0)</f>
        <v>0</v>
      </c>
      <c r="AY81" s="30">
        <f ca="1">Table6[[#This Row],[car value]]/Table6[[#This Row],[cars]]</f>
        <v>21375.891894539844</v>
      </c>
      <c r="BA81" s="5"/>
      <c r="BB81" s="12"/>
      <c r="BC81" s="12"/>
      <c r="BD81" s="12">
        <f t="shared" ca="1" si="45"/>
        <v>0</v>
      </c>
      <c r="BE81" s="12"/>
      <c r="BF81" s="6"/>
      <c r="BG81" s="5"/>
      <c r="BH81" s="12"/>
      <c r="BI81" s="12"/>
      <c r="BJ81" s="12">
        <f t="shared" ca="1" si="46"/>
        <v>0.23051652555744861</v>
      </c>
      <c r="BK81" s="12">
        <f t="shared" ca="1" si="47"/>
        <v>0</v>
      </c>
      <c r="BL81" s="12"/>
      <c r="BM81" s="6"/>
    </row>
    <row r="82" spans="2:65" x14ac:dyDescent="0.35">
      <c r="B82">
        <f t="shared" ca="1" si="37"/>
        <v>7</v>
      </c>
      <c r="C82" t="str">
        <f t="shared" ca="1" si="33"/>
        <v>Men</v>
      </c>
      <c r="D82">
        <f t="shared" ca="1" si="48"/>
        <v>35</v>
      </c>
      <c r="E82">
        <f t="shared" ca="1" si="49"/>
        <v>5</v>
      </c>
      <c r="F82" t="str">
        <f ca="1">VLOOKUP(E82,$S$116:$T$121,2)</f>
        <v>e-commerce</v>
      </c>
      <c r="G82">
        <f t="shared" ca="1" si="50"/>
        <v>5</v>
      </c>
      <c r="H82" t="str">
        <f ca="1">VLOOKUP(G82,$P$116:$Q$120,2)</f>
        <v>arts</v>
      </c>
      <c r="J82">
        <f t="shared" ca="1" si="51"/>
        <v>2</v>
      </c>
      <c r="K82">
        <f t="shared" ca="1" si="34"/>
        <v>3</v>
      </c>
      <c r="L82">
        <f t="shared" ca="1" si="52"/>
        <v>4</v>
      </c>
      <c r="M82" t="str">
        <f ca="1">VLOOKUP(Table6[[#This Row],[Column4]],$N$114:$O$123,2)</f>
        <v>d</v>
      </c>
      <c r="N82">
        <f t="shared" ca="1" si="35"/>
        <v>48230</v>
      </c>
      <c r="O82">
        <f t="shared" ca="1" si="36"/>
        <v>124083</v>
      </c>
      <c r="P82" s="11">
        <f ca="1">RAND()*Table6[[#This Row],[house value]]</f>
        <v>88651.652658682462</v>
      </c>
      <c r="Q82" s="11">
        <f ca="1">Table6[[#This Row],[cars]]*RAND()*Table6[[#This Row],[income]]</f>
        <v>52163.154604692201</v>
      </c>
      <c r="R82" s="11">
        <f ca="1">RAND()*Table6[[#This Row],[car value]]</f>
        <v>37642.730956548934</v>
      </c>
      <c r="S82" s="11">
        <f ca="1">RAND()*Table6[[#This Row],[income]]*2</f>
        <v>4079.5613870971833</v>
      </c>
      <c r="T82" s="11">
        <f ca="1">RAND()*Table6[[#This Row],[income]]*1.5</f>
        <v>70660.738236551857</v>
      </c>
      <c r="U82" s="11">
        <f ca="1">Table6[[#This Row],[house value]]+Table6[[#This Row],[car value]]+Table6[[#This Row],[investments]]</f>
        <v>246906.89284124406</v>
      </c>
      <c r="V82" s="11">
        <f ca="1">Table6[[#This Row],[Mortgage left]]+Table6[[#This Row],[left amount to pay (car)]]+Table6[[#This Row],[debts]]</f>
        <v>130373.94500232859</v>
      </c>
      <c r="W82" s="11">
        <f ca="1">Table6[[#This Row],[value(person)]]-Table6[[#This Row],[value(debts)]]</f>
        <v>116532.94783891547</v>
      </c>
      <c r="AA82" s="5">
        <f t="shared" ca="1" si="38"/>
        <v>1</v>
      </c>
      <c r="AB82" s="12">
        <f t="shared" ca="1" si="39"/>
        <v>0</v>
      </c>
      <c r="AC82" s="12"/>
      <c r="AD82" s="6"/>
      <c r="AF82" s="5">
        <f t="shared" ca="1" si="40"/>
        <v>0</v>
      </c>
      <c r="AG82" s="12">
        <f t="shared" ca="1" si="41"/>
        <v>1</v>
      </c>
      <c r="AH82" s="12">
        <f t="shared" ca="1" si="42"/>
        <v>0</v>
      </c>
      <c r="AI82" s="12">
        <f t="shared" ca="1" si="43"/>
        <v>0</v>
      </c>
      <c r="AJ82" s="12">
        <f t="shared" ca="1" si="44"/>
        <v>0</v>
      </c>
      <c r="AK82" s="6">
        <f ca="1">IF(F81="custom",1,0)</f>
        <v>0</v>
      </c>
      <c r="AL82" s="12"/>
      <c r="AM82" s="5">
        <f ca="1">IF(M81="a",1,0)</f>
        <v>0</v>
      </c>
      <c r="AN82" s="12">
        <f ca="1">IF(M81="b",1,0)</f>
        <v>0</v>
      </c>
      <c r="AO82" s="12">
        <f ca="1">IF(M81="c",1,0)</f>
        <v>0</v>
      </c>
      <c r="AP82" s="12">
        <f ca="1">IF(M81="d",1,0)</f>
        <v>0</v>
      </c>
      <c r="AQ82" s="12">
        <f ca="1">IF(M81="e",1,0)</f>
        <v>0</v>
      </c>
      <c r="AR82" s="12">
        <f ca="1">IF(M81="f",1,0)</f>
        <v>0</v>
      </c>
      <c r="AS82" s="12">
        <f ca="1">IF(M81="g",1,0)</f>
        <v>0</v>
      </c>
      <c r="AT82" s="12">
        <f ca="1">IF(M81="h",1,0)</f>
        <v>0</v>
      </c>
      <c r="AU82" s="12">
        <f ca="1">IF(M81="i",1,0)</f>
        <v>1</v>
      </c>
      <c r="AV82" s="6">
        <f ca="1">IF(M81="j",1,0)</f>
        <v>0</v>
      </c>
      <c r="AY82" s="30">
        <f ca="1">Table6[[#This Row],[car value]]/Table6[[#This Row],[cars]]</f>
        <v>17387.718201564068</v>
      </c>
      <c r="BA82" s="5"/>
      <c r="BB82" s="12"/>
      <c r="BC82" s="12"/>
      <c r="BD82" s="12">
        <f t="shared" ca="1" si="45"/>
        <v>0</v>
      </c>
      <c r="BE82" s="12"/>
      <c r="BF82" s="6"/>
      <c r="BG82" s="5"/>
      <c r="BH82" s="12"/>
      <c r="BI82" s="12"/>
      <c r="BJ82" s="12">
        <f t="shared" ca="1" si="46"/>
        <v>0.58775825333071252</v>
      </c>
      <c r="BK82" s="12">
        <f t="shared" ca="1" si="47"/>
        <v>1</v>
      </c>
      <c r="BL82" s="12"/>
      <c r="BM82" s="6"/>
    </row>
    <row r="83" spans="2:65" x14ac:dyDescent="0.35">
      <c r="B83">
        <f t="shared" ca="1" si="37"/>
        <v>6</v>
      </c>
      <c r="C83" t="str">
        <f t="shared" ca="1" si="33"/>
        <v>Women</v>
      </c>
      <c r="D83">
        <f t="shared" ca="1" si="48"/>
        <v>34</v>
      </c>
      <c r="E83">
        <f t="shared" ca="1" si="49"/>
        <v>4</v>
      </c>
      <c r="F83" t="str">
        <f ca="1">VLOOKUP(E83,$S$116:$T$121,2)</f>
        <v>it</v>
      </c>
      <c r="G83">
        <f t="shared" ca="1" si="50"/>
        <v>3</v>
      </c>
      <c r="H83" t="str">
        <f ca="1">VLOOKUP(G83,$P$116:$Q$120,2)</f>
        <v>diploma</v>
      </c>
      <c r="J83">
        <f t="shared" ca="1" si="51"/>
        <v>2</v>
      </c>
      <c r="K83">
        <f t="shared" ca="1" si="34"/>
        <v>3</v>
      </c>
      <c r="L83">
        <f t="shared" ca="1" si="52"/>
        <v>2</v>
      </c>
      <c r="M83" t="str">
        <f ca="1">VLOOKUP(Table6[[#This Row],[Column4]],$N$114:$O$123,2)</f>
        <v>b</v>
      </c>
      <c r="N83">
        <f t="shared" ca="1" si="35"/>
        <v>65675</v>
      </c>
      <c r="O83">
        <f t="shared" ca="1" si="36"/>
        <v>446920</v>
      </c>
      <c r="P83" s="11">
        <f ca="1">RAND()*Table6[[#This Row],[house value]]</f>
        <v>429053.44852471253</v>
      </c>
      <c r="Q83" s="11">
        <f ca="1">Table6[[#This Row],[cars]]*RAND()*Table6[[#This Row],[income]]</f>
        <v>43612.512263488075</v>
      </c>
      <c r="R83" s="11">
        <f ca="1">RAND()*Table6[[#This Row],[car value]]</f>
        <v>3009.6471747215196</v>
      </c>
      <c r="S83" s="11">
        <f ca="1">RAND()*Table6[[#This Row],[income]]*2</f>
        <v>25604.576542577317</v>
      </c>
      <c r="T83" s="11">
        <f ca="1">RAND()*Table6[[#This Row],[income]]*1.5</f>
        <v>33218.206095541398</v>
      </c>
      <c r="U83" s="11">
        <f ca="1">Table6[[#This Row],[house value]]+Table6[[#This Row],[car value]]+Table6[[#This Row],[investments]]</f>
        <v>523750.7183590295</v>
      </c>
      <c r="V83" s="11">
        <f ca="1">Table6[[#This Row],[Mortgage left]]+Table6[[#This Row],[left amount to pay (car)]]+Table6[[#This Row],[debts]]</f>
        <v>457667.67224201135</v>
      </c>
      <c r="W83" s="11">
        <f ca="1">Table6[[#This Row],[value(person)]]-Table6[[#This Row],[value(debts)]]</f>
        <v>66083.046117018152</v>
      </c>
      <c r="AA83" s="5">
        <f t="shared" ca="1" si="38"/>
        <v>1</v>
      </c>
      <c r="AB83" s="12">
        <f t="shared" ca="1" si="39"/>
        <v>0</v>
      </c>
      <c r="AC83" s="12"/>
      <c r="AD83" s="6"/>
      <c r="AF83" s="5">
        <f t="shared" ca="1" si="40"/>
        <v>0</v>
      </c>
      <c r="AG83" s="12">
        <f t="shared" ca="1" si="41"/>
        <v>0</v>
      </c>
      <c r="AH83" s="12">
        <f t="shared" ca="1" si="42"/>
        <v>0</v>
      </c>
      <c r="AI83" s="12">
        <f t="shared" ca="1" si="43"/>
        <v>0</v>
      </c>
      <c r="AJ83" s="12">
        <f t="shared" ca="1" si="44"/>
        <v>1</v>
      </c>
      <c r="AK83" s="6">
        <f ca="1">IF(F82="custom",1,0)</f>
        <v>0</v>
      </c>
      <c r="AL83" s="12"/>
      <c r="AM83" s="5">
        <f ca="1">IF(M82="a",1,0)</f>
        <v>0</v>
      </c>
      <c r="AN83" s="12">
        <f ca="1">IF(M82="b",1,0)</f>
        <v>0</v>
      </c>
      <c r="AO83" s="12">
        <f ca="1">IF(M82="c",1,0)</f>
        <v>0</v>
      </c>
      <c r="AP83" s="12">
        <f ca="1">IF(M82="d",1,0)</f>
        <v>1</v>
      </c>
      <c r="AQ83" s="12">
        <f ca="1">IF(M82="e",1,0)</f>
        <v>0</v>
      </c>
      <c r="AR83" s="12">
        <f ca="1">IF(M82="f",1,0)</f>
        <v>0</v>
      </c>
      <c r="AS83" s="12">
        <f ca="1">IF(M82="g",1,0)</f>
        <v>0</v>
      </c>
      <c r="AT83" s="12">
        <f ca="1">IF(M82="h",1,0)</f>
        <v>0</v>
      </c>
      <c r="AU83" s="12">
        <f ca="1">IF(M82="i",1,0)</f>
        <v>0</v>
      </c>
      <c r="AV83" s="6">
        <f ca="1">IF(M82="j",1,0)</f>
        <v>0</v>
      </c>
      <c r="AY83" s="30">
        <f ca="1">Table6[[#This Row],[car value]]/Table6[[#This Row],[cars]]</f>
        <v>14537.504087829358</v>
      </c>
      <c r="BA83" s="5"/>
      <c r="BB83" s="12"/>
      <c r="BC83" s="12"/>
      <c r="BD83" s="12">
        <f t="shared" ca="1" si="45"/>
        <v>0</v>
      </c>
      <c r="BE83" s="12"/>
      <c r="BF83" s="6"/>
      <c r="BG83" s="5"/>
      <c r="BH83" s="12"/>
      <c r="BI83" s="12"/>
      <c r="BJ83" s="12">
        <f t="shared" ca="1" si="46"/>
        <v>0.714454459182019</v>
      </c>
      <c r="BK83" s="12">
        <f t="shared" ca="1" si="47"/>
        <v>1</v>
      </c>
      <c r="BL83" s="12"/>
      <c r="BM83" s="6"/>
    </row>
    <row r="84" spans="2:65" x14ac:dyDescent="0.35">
      <c r="B84">
        <f t="shared" ca="1" si="37"/>
        <v>8</v>
      </c>
      <c r="C84" t="str">
        <f t="shared" ca="1" si="33"/>
        <v>Women</v>
      </c>
      <c r="D84">
        <f t="shared" ca="1" si="48"/>
        <v>31</v>
      </c>
      <c r="E84">
        <f t="shared" ca="1" si="49"/>
        <v>1</v>
      </c>
      <c r="F84" t="str">
        <f ca="1">VLOOKUP(E84,$S$116:$T$121,2)</f>
        <v>health</v>
      </c>
      <c r="G84">
        <f t="shared" ca="1" si="50"/>
        <v>1</v>
      </c>
      <c r="H84" t="str">
        <f ca="1">VLOOKUP(G84,$P$116:$Q$120,2)</f>
        <v>Mba</v>
      </c>
      <c r="J84">
        <f t="shared" ca="1" si="51"/>
        <v>0</v>
      </c>
      <c r="K84">
        <f t="shared" ca="1" si="34"/>
        <v>3</v>
      </c>
      <c r="L84">
        <f t="shared" ca="1" si="52"/>
        <v>1</v>
      </c>
      <c r="M84" t="str">
        <f ca="1">VLOOKUP(Table6[[#This Row],[Column4]],$N$114:$O$123,2)</f>
        <v>a</v>
      </c>
      <c r="N84">
        <f t="shared" ca="1" si="35"/>
        <v>85800</v>
      </c>
      <c r="O84">
        <f t="shared" ca="1" si="36"/>
        <v>281763</v>
      </c>
      <c r="P84" s="11">
        <f ca="1">RAND()*Table6[[#This Row],[house value]]</f>
        <v>261814.70665371986</v>
      </c>
      <c r="Q84" s="11">
        <f ca="1">Table6[[#This Row],[cars]]*RAND()*Table6[[#This Row],[income]]</f>
        <v>45401.080313566104</v>
      </c>
      <c r="R84" s="11">
        <f ca="1">RAND()*Table6[[#This Row],[car value]]</f>
        <v>16907.725542553646</v>
      </c>
      <c r="S84" s="11">
        <f ca="1">RAND()*Table6[[#This Row],[income]]*2</f>
        <v>64921.667507953258</v>
      </c>
      <c r="T84" s="11">
        <f ca="1">RAND()*Table6[[#This Row],[income]]*1.5</f>
        <v>59717.97612887733</v>
      </c>
      <c r="U84" s="11">
        <f ca="1">Table6[[#This Row],[house value]]+Table6[[#This Row],[car value]]+Table6[[#This Row],[investments]]</f>
        <v>386882.0564424434</v>
      </c>
      <c r="V84" s="11">
        <f ca="1">Table6[[#This Row],[Mortgage left]]+Table6[[#This Row],[left amount to pay (car)]]+Table6[[#This Row],[debts]]</f>
        <v>343644.09970422677</v>
      </c>
      <c r="W84" s="11">
        <f ca="1">Table6[[#This Row],[value(person)]]-Table6[[#This Row],[value(debts)]]</f>
        <v>43237.956738216628</v>
      </c>
      <c r="AA84" s="5">
        <f t="shared" ca="1" si="38"/>
        <v>0</v>
      </c>
      <c r="AB84" s="12">
        <f t="shared" ca="1" si="39"/>
        <v>1</v>
      </c>
      <c r="AC84" s="12"/>
      <c r="AD84" s="6"/>
      <c r="AF84" s="5">
        <f t="shared" ca="1" si="40"/>
        <v>0</v>
      </c>
      <c r="AG84" s="12">
        <f t="shared" ca="1" si="41"/>
        <v>0</v>
      </c>
      <c r="AH84" s="12">
        <f t="shared" ca="1" si="42"/>
        <v>0</v>
      </c>
      <c r="AI84" s="12">
        <f t="shared" ca="1" si="43"/>
        <v>1</v>
      </c>
      <c r="AJ84" s="12">
        <f t="shared" ca="1" si="44"/>
        <v>0</v>
      </c>
      <c r="AK84" s="6">
        <f ca="1">IF(F83="custom",1,0)</f>
        <v>0</v>
      </c>
      <c r="AL84" s="12"/>
      <c r="AM84" s="5">
        <f ca="1">IF(M83="a",1,0)</f>
        <v>0</v>
      </c>
      <c r="AN84" s="12">
        <f ca="1">IF(M83="b",1,0)</f>
        <v>1</v>
      </c>
      <c r="AO84" s="12">
        <f ca="1">IF(M83="c",1,0)</f>
        <v>0</v>
      </c>
      <c r="AP84" s="12">
        <f ca="1">IF(M83="d",1,0)</f>
        <v>0</v>
      </c>
      <c r="AQ84" s="12">
        <f ca="1">IF(M83="e",1,0)</f>
        <v>0</v>
      </c>
      <c r="AR84" s="12">
        <f ca="1">IF(M83="f",1,0)</f>
        <v>0</v>
      </c>
      <c r="AS84" s="12">
        <f ca="1">IF(M83="g",1,0)</f>
        <v>0</v>
      </c>
      <c r="AT84" s="12">
        <f ca="1">IF(M83="h",1,0)</f>
        <v>0</v>
      </c>
      <c r="AU84" s="12">
        <f ca="1">IF(M83="i",1,0)</f>
        <v>0</v>
      </c>
      <c r="AV84" s="6">
        <f ca="1">IF(M83="j",1,0)</f>
        <v>0</v>
      </c>
      <c r="AY84" s="30">
        <f ca="1">Table6[[#This Row],[car value]]/Table6[[#This Row],[cars]]</f>
        <v>15133.693437855369</v>
      </c>
      <c r="BA84" s="5"/>
      <c r="BB84" s="12"/>
      <c r="BC84" s="12"/>
      <c r="BD84" s="12">
        <f t="shared" ca="1" si="45"/>
        <v>1</v>
      </c>
      <c r="BE84" s="12"/>
      <c r="BF84" s="6"/>
      <c r="BG84" s="5"/>
      <c r="BH84" s="12"/>
      <c r="BI84" s="12"/>
      <c r="BJ84" s="12">
        <f t="shared" ca="1" si="46"/>
        <v>0.96002293145241324</v>
      </c>
      <c r="BK84" s="12">
        <f t="shared" ca="1" si="47"/>
        <v>1</v>
      </c>
      <c r="BL84" s="12"/>
      <c r="BM84" s="6"/>
    </row>
    <row r="85" spans="2:65" x14ac:dyDescent="0.35">
      <c r="B85">
        <f t="shared" ca="1" si="37"/>
        <v>8</v>
      </c>
      <c r="C85" t="str">
        <f t="shared" ca="1" si="33"/>
        <v>Women</v>
      </c>
      <c r="D85">
        <f t="shared" ca="1" si="48"/>
        <v>30</v>
      </c>
      <c r="E85">
        <f t="shared" ca="1" si="49"/>
        <v>3</v>
      </c>
      <c r="F85" t="str">
        <f ca="1">VLOOKUP(E85,$S$116:$T$121,2)</f>
        <v>agriculture</v>
      </c>
      <c r="G85">
        <f t="shared" ca="1" si="50"/>
        <v>1</v>
      </c>
      <c r="H85" t="str">
        <f ca="1">VLOOKUP(G85,$P$116:$Q$120,2)</f>
        <v>Mba</v>
      </c>
      <c r="J85">
        <f t="shared" ca="1" si="51"/>
        <v>2</v>
      </c>
      <c r="K85">
        <f t="shared" ca="1" si="34"/>
        <v>1</v>
      </c>
      <c r="L85">
        <f t="shared" ca="1" si="52"/>
        <v>3</v>
      </c>
      <c r="M85" t="str">
        <f ca="1">VLOOKUP(Table6[[#This Row],[Column4]],$N$114:$O$123,2)</f>
        <v>c</v>
      </c>
      <c r="N85">
        <f t="shared" ca="1" si="35"/>
        <v>70145</v>
      </c>
      <c r="O85">
        <f t="shared" ca="1" si="36"/>
        <v>367886</v>
      </c>
      <c r="P85" s="11">
        <f ca="1">RAND()*Table6[[#This Row],[house value]]</f>
        <v>170326.07986771959</v>
      </c>
      <c r="Q85" s="11">
        <f ca="1">Table6[[#This Row],[cars]]*RAND()*Table6[[#This Row],[income]]</f>
        <v>14261.683550350619</v>
      </c>
      <c r="R85" s="11">
        <f ca="1">RAND()*Table6[[#This Row],[car value]]</f>
        <v>2622.0041426448665</v>
      </c>
      <c r="S85" s="11">
        <f ca="1">RAND()*Table6[[#This Row],[income]]*2</f>
        <v>771.20418318156248</v>
      </c>
      <c r="T85" s="11">
        <f ca="1">RAND()*Table6[[#This Row],[income]]*1.5</f>
        <v>8557.0531942197413</v>
      </c>
      <c r="U85" s="11">
        <f ca="1">Table6[[#This Row],[house value]]+Table6[[#This Row],[car value]]+Table6[[#This Row],[investments]]</f>
        <v>390704.73674457031</v>
      </c>
      <c r="V85" s="11">
        <f ca="1">Table6[[#This Row],[Mortgage left]]+Table6[[#This Row],[left amount to pay (car)]]+Table6[[#This Row],[debts]]</f>
        <v>173719.28819354603</v>
      </c>
      <c r="W85" s="11">
        <f ca="1">Table6[[#This Row],[value(person)]]-Table6[[#This Row],[value(debts)]]</f>
        <v>216985.44855102428</v>
      </c>
      <c r="AA85" s="5">
        <f t="shared" ca="1" si="38"/>
        <v>0</v>
      </c>
      <c r="AB85" s="12">
        <f t="shared" ca="1" si="39"/>
        <v>1</v>
      </c>
      <c r="AC85" s="12"/>
      <c r="AD85" s="6"/>
      <c r="AF85" s="5">
        <f t="shared" ca="1" si="40"/>
        <v>1</v>
      </c>
      <c r="AG85" s="12">
        <f t="shared" ca="1" si="41"/>
        <v>0</v>
      </c>
      <c r="AH85" s="12">
        <f t="shared" ca="1" si="42"/>
        <v>0</v>
      </c>
      <c r="AI85" s="12">
        <f t="shared" ca="1" si="43"/>
        <v>0</v>
      </c>
      <c r="AJ85" s="12">
        <f t="shared" ca="1" si="44"/>
        <v>0</v>
      </c>
      <c r="AK85" s="6">
        <f ca="1">IF(F84="custom",1,0)</f>
        <v>0</v>
      </c>
      <c r="AL85" s="12"/>
      <c r="AM85" s="5">
        <f ca="1">IF(M84="a",1,0)</f>
        <v>1</v>
      </c>
      <c r="AN85" s="12">
        <f ca="1">IF(M84="b",1,0)</f>
        <v>0</v>
      </c>
      <c r="AO85" s="12">
        <f ca="1">IF(M84="c",1,0)</f>
        <v>0</v>
      </c>
      <c r="AP85" s="12">
        <f ca="1">IF(M84="d",1,0)</f>
        <v>0</v>
      </c>
      <c r="AQ85" s="12">
        <f ca="1">IF(M84="e",1,0)</f>
        <v>0</v>
      </c>
      <c r="AR85" s="12">
        <f ca="1">IF(M84="f",1,0)</f>
        <v>0</v>
      </c>
      <c r="AS85" s="12">
        <f ca="1">IF(M84="g",1,0)</f>
        <v>0</v>
      </c>
      <c r="AT85" s="12">
        <f ca="1">IF(M84="h",1,0)</f>
        <v>0</v>
      </c>
      <c r="AU85" s="12">
        <f ca="1">IF(M84="i",1,0)</f>
        <v>0</v>
      </c>
      <c r="AV85" s="6">
        <f ca="1">IF(M84="j",1,0)</f>
        <v>0</v>
      </c>
      <c r="AY85" s="30">
        <f ca="1">Table6[[#This Row],[car value]]/Table6[[#This Row],[cars]]</f>
        <v>14261.683550350619</v>
      </c>
      <c r="BA85" s="5"/>
      <c r="BB85" s="12"/>
      <c r="BC85" s="12"/>
      <c r="BD85" s="12">
        <f t="shared" ca="1" si="45"/>
        <v>1</v>
      </c>
      <c r="BE85" s="12"/>
      <c r="BF85" s="6"/>
      <c r="BG85" s="5"/>
      <c r="BH85" s="12"/>
      <c r="BI85" s="12"/>
      <c r="BJ85" s="12">
        <f t="shared" ca="1" si="46"/>
        <v>0.92920187055688597</v>
      </c>
      <c r="BK85" s="12">
        <f t="shared" ca="1" si="47"/>
        <v>1</v>
      </c>
      <c r="BL85" s="12"/>
      <c r="BM85" s="6"/>
    </row>
    <row r="86" spans="2:65" x14ac:dyDescent="0.35">
      <c r="B86">
        <f t="shared" ca="1" si="37"/>
        <v>9</v>
      </c>
      <c r="C86" t="str">
        <f t="shared" ca="1" si="33"/>
        <v>Men</v>
      </c>
      <c r="D86">
        <f t="shared" ca="1" si="48"/>
        <v>42</v>
      </c>
      <c r="E86">
        <f t="shared" ca="1" si="49"/>
        <v>3</v>
      </c>
      <c r="F86" t="str">
        <f ca="1">VLOOKUP(E86,$S$116:$T$121,2)</f>
        <v>agriculture</v>
      </c>
      <c r="G86">
        <f t="shared" ca="1" si="50"/>
        <v>3</v>
      </c>
      <c r="H86" t="str">
        <f ca="1">VLOOKUP(G86,$P$116:$Q$120,2)</f>
        <v>diploma</v>
      </c>
      <c r="J86">
        <f t="shared" ca="1" si="51"/>
        <v>0</v>
      </c>
      <c r="K86">
        <f t="shared" ca="1" si="34"/>
        <v>1</v>
      </c>
      <c r="L86">
        <f t="shared" ca="1" si="52"/>
        <v>5</v>
      </c>
      <c r="M86" t="str">
        <f ca="1">VLOOKUP(Table6[[#This Row],[Column4]],$N$114:$O$123,2)</f>
        <v>e</v>
      </c>
      <c r="N86">
        <f t="shared" ca="1" si="35"/>
        <v>50562</v>
      </c>
      <c r="O86">
        <f t="shared" ca="1" si="36"/>
        <v>296505</v>
      </c>
      <c r="P86" s="11">
        <f ca="1">RAND()*Table6[[#This Row],[house value]]</f>
        <v>291093.20367279858</v>
      </c>
      <c r="Q86" s="11">
        <f ca="1">Table6[[#This Row],[cars]]*RAND()*Table6[[#This Row],[income]]</f>
        <v>30560.500985494746</v>
      </c>
      <c r="R86" s="11">
        <f ca="1">RAND()*Table6[[#This Row],[car value]]</f>
        <v>23658.137874300897</v>
      </c>
      <c r="S86" s="11">
        <f ca="1">RAND()*Table6[[#This Row],[income]]*2</f>
        <v>29637.028649295429</v>
      </c>
      <c r="T86" s="11">
        <f ca="1">RAND()*Table6[[#This Row],[income]]*1.5</f>
        <v>15457.936544228096</v>
      </c>
      <c r="U86" s="11">
        <f ca="1">Table6[[#This Row],[house value]]+Table6[[#This Row],[car value]]+Table6[[#This Row],[investments]]</f>
        <v>342523.43752972287</v>
      </c>
      <c r="V86" s="11">
        <f ca="1">Table6[[#This Row],[Mortgage left]]+Table6[[#This Row],[left amount to pay (car)]]+Table6[[#This Row],[debts]]</f>
        <v>344388.37019639491</v>
      </c>
      <c r="W86" s="11">
        <f ca="1">Table6[[#This Row],[value(person)]]-Table6[[#This Row],[value(debts)]]</f>
        <v>-1864.9326666720444</v>
      </c>
      <c r="AA86" s="5">
        <f t="shared" ca="1" si="38"/>
        <v>0</v>
      </c>
      <c r="AB86" s="12">
        <f t="shared" ca="1" si="39"/>
        <v>1</v>
      </c>
      <c r="AC86" s="12"/>
      <c r="AD86" s="6"/>
      <c r="AF86" s="5">
        <f t="shared" ca="1" si="40"/>
        <v>0</v>
      </c>
      <c r="AG86" s="12">
        <f t="shared" ca="1" si="41"/>
        <v>0</v>
      </c>
      <c r="AH86" s="12">
        <f t="shared" ca="1" si="42"/>
        <v>1</v>
      </c>
      <c r="AI86" s="12">
        <f t="shared" ca="1" si="43"/>
        <v>0</v>
      </c>
      <c r="AJ86" s="12">
        <f t="shared" ca="1" si="44"/>
        <v>0</v>
      </c>
      <c r="AK86" s="6">
        <f ca="1">IF(F85="custom",1,0)</f>
        <v>0</v>
      </c>
      <c r="AL86" s="12"/>
      <c r="AM86" s="5">
        <f ca="1">IF(M85="a",1,0)</f>
        <v>0</v>
      </c>
      <c r="AN86" s="12">
        <f ca="1">IF(M85="b",1,0)</f>
        <v>0</v>
      </c>
      <c r="AO86" s="12">
        <f ca="1">IF(M85="c",1,0)</f>
        <v>1</v>
      </c>
      <c r="AP86" s="12">
        <f ca="1">IF(M85="d",1,0)</f>
        <v>0</v>
      </c>
      <c r="AQ86" s="12">
        <f ca="1">IF(M85="e",1,0)</f>
        <v>0</v>
      </c>
      <c r="AR86" s="12">
        <f ca="1">IF(M85="f",1,0)</f>
        <v>0</v>
      </c>
      <c r="AS86" s="12">
        <f ca="1">IF(M85="g",1,0)</f>
        <v>0</v>
      </c>
      <c r="AT86" s="12">
        <f ca="1">IF(M85="h",1,0)</f>
        <v>0</v>
      </c>
      <c r="AU86" s="12">
        <f ca="1">IF(M85="i",1,0)</f>
        <v>0</v>
      </c>
      <c r="AV86" s="6">
        <f ca="1">IF(M85="j",1,0)</f>
        <v>0</v>
      </c>
      <c r="AY86" s="30">
        <f ca="1">Table6[[#This Row],[car value]]/Table6[[#This Row],[cars]]</f>
        <v>30560.500985494746</v>
      </c>
      <c r="BA86" s="5"/>
      <c r="BB86" s="12"/>
      <c r="BC86" s="12"/>
      <c r="BD86" s="12">
        <f t="shared" ca="1" si="45"/>
        <v>0</v>
      </c>
      <c r="BE86" s="12"/>
      <c r="BF86" s="6"/>
      <c r="BG86" s="5"/>
      <c r="BH86" s="12"/>
      <c r="BI86" s="12"/>
      <c r="BJ86" s="12">
        <f t="shared" ca="1" si="46"/>
        <v>0.46298603335739763</v>
      </c>
      <c r="BK86" s="12">
        <f t="shared" ca="1" si="47"/>
        <v>1</v>
      </c>
      <c r="BL86" s="12"/>
      <c r="BM86" s="6"/>
    </row>
    <row r="87" spans="2:65" x14ac:dyDescent="0.35">
      <c r="B87">
        <f t="shared" ca="1" si="37"/>
        <v>1</v>
      </c>
      <c r="C87" t="str">
        <f t="shared" ca="1" si="33"/>
        <v>Men</v>
      </c>
      <c r="D87">
        <f t="shared" ca="1" si="48"/>
        <v>47</v>
      </c>
      <c r="E87">
        <f t="shared" ca="1" si="49"/>
        <v>5</v>
      </c>
      <c r="F87" t="str">
        <f ca="1">VLOOKUP(E87,$S$116:$T$121,2)</f>
        <v>e-commerce</v>
      </c>
      <c r="G87">
        <f t="shared" ca="1" si="50"/>
        <v>1</v>
      </c>
      <c r="H87" t="str">
        <f ca="1">VLOOKUP(G87,$P$116:$Q$120,2)</f>
        <v>Mba</v>
      </c>
      <c r="J87">
        <f t="shared" ca="1" si="51"/>
        <v>0</v>
      </c>
      <c r="K87">
        <f t="shared" ca="1" si="34"/>
        <v>1</v>
      </c>
      <c r="L87">
        <f t="shared" ca="1" si="52"/>
        <v>4</v>
      </c>
      <c r="M87" t="str">
        <f ca="1">VLOOKUP(Table6[[#This Row],[Column4]],$N$114:$O$123,2)</f>
        <v>d</v>
      </c>
      <c r="N87">
        <f t="shared" ca="1" si="35"/>
        <v>51401</v>
      </c>
      <c r="O87">
        <f t="shared" ca="1" si="36"/>
        <v>205990</v>
      </c>
      <c r="P87" s="11">
        <f ca="1">RAND()*Table6[[#This Row],[house value]]</f>
        <v>126989.96088463005</v>
      </c>
      <c r="Q87" s="11">
        <f ca="1">Table6[[#This Row],[cars]]*RAND()*Table6[[#This Row],[income]]</f>
        <v>8315.6712506007389</v>
      </c>
      <c r="R87" s="11">
        <f ca="1">RAND()*Table6[[#This Row],[car value]]</f>
        <v>6396.2142660969776</v>
      </c>
      <c r="S87" s="11">
        <f ca="1">RAND()*Table6[[#This Row],[income]]*2</f>
        <v>72024.076874746068</v>
      </c>
      <c r="T87" s="11">
        <f ca="1">RAND()*Table6[[#This Row],[income]]*1.5</f>
        <v>37465.13076612282</v>
      </c>
      <c r="U87" s="11">
        <f ca="1">Table6[[#This Row],[house value]]+Table6[[#This Row],[car value]]+Table6[[#This Row],[investments]]</f>
        <v>251770.80201672355</v>
      </c>
      <c r="V87" s="11">
        <f ca="1">Table6[[#This Row],[Mortgage left]]+Table6[[#This Row],[left amount to pay (car)]]+Table6[[#This Row],[debts]]</f>
        <v>205410.25202547311</v>
      </c>
      <c r="W87" s="11">
        <f ca="1">Table6[[#This Row],[value(person)]]-Table6[[#This Row],[value(debts)]]</f>
        <v>46360.549991250446</v>
      </c>
      <c r="AA87" s="5">
        <f t="shared" ca="1" si="38"/>
        <v>1</v>
      </c>
      <c r="AB87" s="12">
        <f t="shared" ca="1" si="39"/>
        <v>0</v>
      </c>
      <c r="AC87" s="12"/>
      <c r="AD87" s="6"/>
      <c r="AF87" s="5">
        <f t="shared" ca="1" si="40"/>
        <v>0</v>
      </c>
      <c r="AG87" s="12">
        <f t="shared" ca="1" si="41"/>
        <v>0</v>
      </c>
      <c r="AH87" s="12">
        <f t="shared" ca="1" si="42"/>
        <v>1</v>
      </c>
      <c r="AI87" s="12">
        <f t="shared" ca="1" si="43"/>
        <v>0</v>
      </c>
      <c r="AJ87" s="12">
        <f t="shared" ca="1" si="44"/>
        <v>0</v>
      </c>
      <c r="AK87" s="6">
        <f ca="1">IF(F86="custom",1,0)</f>
        <v>0</v>
      </c>
      <c r="AL87" s="12"/>
      <c r="AM87" s="5">
        <f ca="1">IF(M86="a",1,0)</f>
        <v>0</v>
      </c>
      <c r="AN87" s="12">
        <f ca="1">IF(M86="b",1,0)</f>
        <v>0</v>
      </c>
      <c r="AO87" s="12">
        <f ca="1">IF(M86="c",1,0)</f>
        <v>0</v>
      </c>
      <c r="AP87" s="12">
        <f ca="1">IF(M86="d",1,0)</f>
        <v>0</v>
      </c>
      <c r="AQ87" s="12">
        <f ca="1">IF(M86="e",1,0)</f>
        <v>1</v>
      </c>
      <c r="AR87" s="12">
        <f ca="1">IF(M86="f",1,0)</f>
        <v>0</v>
      </c>
      <c r="AS87" s="12">
        <f ca="1">IF(M86="g",1,0)</f>
        <v>0</v>
      </c>
      <c r="AT87" s="12">
        <f ca="1">IF(M86="h",1,0)</f>
        <v>0</v>
      </c>
      <c r="AU87" s="12">
        <f ca="1">IF(M86="i",1,0)</f>
        <v>0</v>
      </c>
      <c r="AV87" s="6">
        <f ca="1">IF(M86="j",1,0)</f>
        <v>0</v>
      </c>
      <c r="AY87" s="30">
        <f ca="1">Table6[[#This Row],[car value]]/Table6[[#This Row],[cars]]</f>
        <v>8315.6712506007389</v>
      </c>
      <c r="BA87" s="5"/>
      <c r="BB87" s="12"/>
      <c r="BC87" s="12"/>
      <c r="BD87" s="12">
        <f t="shared" ca="1" si="45"/>
        <v>1</v>
      </c>
      <c r="BE87" s="12"/>
      <c r="BF87" s="6"/>
      <c r="BG87" s="5"/>
      <c r="BH87" s="12"/>
      <c r="BI87" s="12"/>
      <c r="BJ87" s="12">
        <f t="shared" ca="1" si="46"/>
        <v>0.98174804361747214</v>
      </c>
      <c r="BK87" s="12">
        <f t="shared" ca="1" si="47"/>
        <v>1</v>
      </c>
      <c r="BL87" s="12"/>
      <c r="BM87" s="6"/>
    </row>
    <row r="88" spans="2:65" x14ac:dyDescent="0.35">
      <c r="B88">
        <f t="shared" ca="1" si="37"/>
        <v>9</v>
      </c>
      <c r="C88" t="str">
        <f t="shared" ca="1" si="33"/>
        <v>Men</v>
      </c>
      <c r="D88">
        <f t="shared" ca="1" si="48"/>
        <v>50</v>
      </c>
      <c r="E88">
        <f t="shared" ca="1" si="49"/>
        <v>5</v>
      </c>
      <c r="F88" t="str">
        <f ca="1">VLOOKUP(E88,$S$116:$T$121,2)</f>
        <v>e-commerce</v>
      </c>
      <c r="G88">
        <f t="shared" ca="1" si="50"/>
        <v>3</v>
      </c>
      <c r="H88" t="str">
        <f ca="1">VLOOKUP(G88,$P$116:$Q$120,2)</f>
        <v>diploma</v>
      </c>
      <c r="J88">
        <f t="shared" ca="1" si="51"/>
        <v>2</v>
      </c>
      <c r="K88">
        <f t="shared" ca="1" si="34"/>
        <v>3</v>
      </c>
      <c r="L88">
        <f t="shared" ca="1" si="52"/>
        <v>3</v>
      </c>
      <c r="M88" t="str">
        <f ca="1">VLOOKUP(Table6[[#This Row],[Column4]],$N$114:$O$123,2)</f>
        <v>c</v>
      </c>
      <c r="N88">
        <f t="shared" ca="1" si="35"/>
        <v>31579</v>
      </c>
      <c r="O88">
        <f t="shared" ca="1" si="36"/>
        <v>166534</v>
      </c>
      <c r="P88" s="11">
        <f ca="1">RAND()*Table6[[#This Row],[house value]]</f>
        <v>141635.09169849788</v>
      </c>
      <c r="Q88" s="11">
        <f ca="1">Table6[[#This Row],[cars]]*RAND()*Table6[[#This Row],[income]]</f>
        <v>14059.559253583524</v>
      </c>
      <c r="R88" s="11">
        <f ca="1">RAND()*Table6[[#This Row],[car value]]</f>
        <v>10141.323675049636</v>
      </c>
      <c r="S88" s="11">
        <f ca="1">RAND()*Table6[[#This Row],[income]]*2</f>
        <v>47383.142368477573</v>
      </c>
      <c r="T88" s="11">
        <f ca="1">RAND()*Table6[[#This Row],[income]]*1.5</f>
        <v>28057.006240456787</v>
      </c>
      <c r="U88" s="11">
        <f ca="1">Table6[[#This Row],[house value]]+Table6[[#This Row],[car value]]+Table6[[#This Row],[investments]]</f>
        <v>208650.56549404032</v>
      </c>
      <c r="V88" s="11">
        <f ca="1">Table6[[#This Row],[Mortgage left]]+Table6[[#This Row],[left amount to pay (car)]]+Table6[[#This Row],[debts]]</f>
        <v>199159.55774202509</v>
      </c>
      <c r="W88" s="11">
        <f ca="1">Table6[[#This Row],[value(person)]]-Table6[[#This Row],[value(debts)]]</f>
        <v>9491.0077520152263</v>
      </c>
      <c r="AA88" s="5">
        <f t="shared" ca="1" si="38"/>
        <v>1</v>
      </c>
      <c r="AB88" s="12">
        <f t="shared" ca="1" si="39"/>
        <v>0</v>
      </c>
      <c r="AC88" s="12"/>
      <c r="AD88" s="6"/>
      <c r="AF88" s="5">
        <f t="shared" ca="1" si="40"/>
        <v>0</v>
      </c>
      <c r="AG88" s="12">
        <f t="shared" ca="1" si="41"/>
        <v>0</v>
      </c>
      <c r="AH88" s="12">
        <f t="shared" ca="1" si="42"/>
        <v>0</v>
      </c>
      <c r="AI88" s="12">
        <f t="shared" ca="1" si="43"/>
        <v>0</v>
      </c>
      <c r="AJ88" s="12">
        <f t="shared" ca="1" si="44"/>
        <v>1</v>
      </c>
      <c r="AK88" s="6">
        <f ca="1">IF(F87="custom",1,0)</f>
        <v>0</v>
      </c>
      <c r="AL88" s="12"/>
      <c r="AM88" s="5">
        <f ca="1">IF(M87="a",1,0)</f>
        <v>0</v>
      </c>
      <c r="AN88" s="12">
        <f ca="1">IF(M87="b",1,0)</f>
        <v>0</v>
      </c>
      <c r="AO88" s="12">
        <f ca="1">IF(M87="c",1,0)</f>
        <v>0</v>
      </c>
      <c r="AP88" s="12">
        <f ca="1">IF(M87="d",1,0)</f>
        <v>1</v>
      </c>
      <c r="AQ88" s="12">
        <f ca="1">IF(M87="e",1,0)</f>
        <v>0</v>
      </c>
      <c r="AR88" s="12">
        <f ca="1">IF(M87="f",1,0)</f>
        <v>0</v>
      </c>
      <c r="AS88" s="12">
        <f ca="1">IF(M87="g",1,0)</f>
        <v>0</v>
      </c>
      <c r="AT88" s="12">
        <f ca="1">IF(M87="h",1,0)</f>
        <v>0</v>
      </c>
      <c r="AU88" s="12">
        <f ca="1">IF(M87="i",1,0)</f>
        <v>0</v>
      </c>
      <c r="AV88" s="6">
        <f ca="1">IF(M87="j",1,0)</f>
        <v>0</v>
      </c>
      <c r="AY88" s="30">
        <f ca="1">Table6[[#This Row],[car value]]/Table6[[#This Row],[cars]]</f>
        <v>4686.519751194508</v>
      </c>
      <c r="BA88" s="5"/>
      <c r="BB88" s="12"/>
      <c r="BC88" s="12"/>
      <c r="BD88" s="12">
        <f t="shared" ca="1" si="45"/>
        <v>0</v>
      </c>
      <c r="BE88" s="12"/>
      <c r="BF88" s="6"/>
      <c r="BG88" s="5"/>
      <c r="BH88" s="12"/>
      <c r="BI88" s="12"/>
      <c r="BJ88" s="12">
        <f t="shared" ca="1" si="46"/>
        <v>0.61648604730632584</v>
      </c>
      <c r="BK88" s="12">
        <f t="shared" ca="1" si="47"/>
        <v>1</v>
      </c>
      <c r="BL88" s="12"/>
      <c r="BM88" s="6"/>
    </row>
    <row r="89" spans="2:65" x14ac:dyDescent="0.35">
      <c r="B89">
        <f t="shared" ca="1" si="37"/>
        <v>1</v>
      </c>
      <c r="C89" t="str">
        <f t="shared" ca="1" si="33"/>
        <v>Men</v>
      </c>
      <c r="D89">
        <f t="shared" ca="1" si="48"/>
        <v>33</v>
      </c>
      <c r="E89">
        <f t="shared" ca="1" si="49"/>
        <v>4</v>
      </c>
      <c r="F89" t="str">
        <f ca="1">VLOOKUP(E89,$S$116:$T$121,2)</f>
        <v>it</v>
      </c>
      <c r="G89">
        <f t="shared" ca="1" si="50"/>
        <v>5</v>
      </c>
      <c r="H89" t="str">
        <f ca="1">VLOOKUP(G89,$P$116:$Q$120,2)</f>
        <v>arts</v>
      </c>
      <c r="J89">
        <f t="shared" ca="1" si="51"/>
        <v>0</v>
      </c>
      <c r="K89">
        <f t="shared" ca="1" si="34"/>
        <v>2</v>
      </c>
      <c r="L89">
        <f t="shared" ca="1" si="52"/>
        <v>10</v>
      </c>
      <c r="M89" t="str">
        <f ca="1">VLOOKUP(Table6[[#This Row],[Column4]],$N$114:$O$123,2)</f>
        <v>j</v>
      </c>
      <c r="N89">
        <f t="shared" ca="1" si="35"/>
        <v>81146</v>
      </c>
      <c r="O89">
        <f t="shared" ca="1" si="36"/>
        <v>321087</v>
      </c>
      <c r="P89" s="11">
        <f ca="1">RAND()*Table6[[#This Row],[house value]]</f>
        <v>35335.582188364402</v>
      </c>
      <c r="Q89" s="11">
        <f ca="1">Table6[[#This Row],[cars]]*RAND()*Table6[[#This Row],[income]]</f>
        <v>79253.387668274692</v>
      </c>
      <c r="R89" s="11">
        <f ca="1">RAND()*Table6[[#This Row],[car value]]</f>
        <v>51884.203879736502</v>
      </c>
      <c r="S89" s="11">
        <f ca="1">RAND()*Table6[[#This Row],[income]]*2</f>
        <v>101988.46494620857</v>
      </c>
      <c r="T89" s="11">
        <f ca="1">RAND()*Table6[[#This Row],[income]]*1.5</f>
        <v>8705.8035016905305</v>
      </c>
      <c r="U89" s="11">
        <f ca="1">Table6[[#This Row],[house value]]+Table6[[#This Row],[car value]]+Table6[[#This Row],[investments]]</f>
        <v>409046.1911699652</v>
      </c>
      <c r="V89" s="11">
        <f ca="1">Table6[[#This Row],[Mortgage left]]+Table6[[#This Row],[left amount to pay (car)]]+Table6[[#This Row],[debts]]</f>
        <v>189208.25101430947</v>
      </c>
      <c r="W89" s="11">
        <f ca="1">Table6[[#This Row],[value(person)]]-Table6[[#This Row],[value(debts)]]</f>
        <v>219837.94015565573</v>
      </c>
      <c r="AA89" s="5">
        <f t="shared" ca="1" si="38"/>
        <v>1</v>
      </c>
      <c r="AB89" s="12">
        <f t="shared" ca="1" si="39"/>
        <v>0</v>
      </c>
      <c r="AC89" s="12"/>
      <c r="AD89" s="6"/>
      <c r="AF89" s="5">
        <f t="shared" ca="1" si="40"/>
        <v>0</v>
      </c>
      <c r="AG89" s="12">
        <f t="shared" ca="1" si="41"/>
        <v>0</v>
      </c>
      <c r="AH89" s="12">
        <f t="shared" ca="1" si="42"/>
        <v>0</v>
      </c>
      <c r="AI89" s="12">
        <f t="shared" ca="1" si="43"/>
        <v>0</v>
      </c>
      <c r="AJ89" s="12">
        <f t="shared" ca="1" si="44"/>
        <v>1</v>
      </c>
      <c r="AK89" s="6">
        <f ca="1">IF(F88="custom",1,0)</f>
        <v>0</v>
      </c>
      <c r="AL89" s="12"/>
      <c r="AM89" s="5">
        <f ca="1">IF(M88="a",1,0)</f>
        <v>0</v>
      </c>
      <c r="AN89" s="12">
        <f ca="1">IF(M88="b",1,0)</f>
        <v>0</v>
      </c>
      <c r="AO89" s="12">
        <f ca="1">IF(M88="c",1,0)</f>
        <v>1</v>
      </c>
      <c r="AP89" s="12">
        <f ca="1">IF(M88="d",1,0)</f>
        <v>0</v>
      </c>
      <c r="AQ89" s="12">
        <f ca="1">IF(M88="e",1,0)</f>
        <v>0</v>
      </c>
      <c r="AR89" s="12">
        <f ca="1">IF(M88="f",1,0)</f>
        <v>0</v>
      </c>
      <c r="AS89" s="12">
        <f ca="1">IF(M88="g",1,0)</f>
        <v>0</v>
      </c>
      <c r="AT89" s="12">
        <f ca="1">IF(M88="h",1,0)</f>
        <v>0</v>
      </c>
      <c r="AU89" s="12">
        <f ca="1">IF(M88="i",1,0)</f>
        <v>0</v>
      </c>
      <c r="AV89" s="6">
        <f ca="1">IF(M88="j",1,0)</f>
        <v>0</v>
      </c>
      <c r="AY89" s="30">
        <f ca="1">Table6[[#This Row],[car value]]/Table6[[#This Row],[cars]]</f>
        <v>39626.693834137346</v>
      </c>
      <c r="BA89" s="5"/>
      <c r="BB89" s="12"/>
      <c r="BC89" s="12"/>
      <c r="BD89" s="12">
        <f t="shared" ca="1" si="45"/>
        <v>0</v>
      </c>
      <c r="BE89" s="12"/>
      <c r="BF89" s="6"/>
      <c r="BG89" s="5"/>
      <c r="BH89" s="12"/>
      <c r="BI89" s="12"/>
      <c r="BJ89" s="12">
        <f t="shared" ca="1" si="46"/>
        <v>0.8504875382714514</v>
      </c>
      <c r="BK89" s="12">
        <f t="shared" ca="1" si="47"/>
        <v>1</v>
      </c>
      <c r="BL89" s="12"/>
      <c r="BM89" s="6"/>
    </row>
    <row r="90" spans="2:65" x14ac:dyDescent="0.35">
      <c r="B90">
        <f t="shared" ca="1" si="37"/>
        <v>2</v>
      </c>
      <c r="C90" t="str">
        <f t="shared" ca="1" si="33"/>
        <v>Women</v>
      </c>
      <c r="D90">
        <f t="shared" ca="1" si="48"/>
        <v>46</v>
      </c>
      <c r="E90">
        <f t="shared" ca="1" si="49"/>
        <v>3</v>
      </c>
      <c r="F90" t="str">
        <f ca="1">VLOOKUP(E90,$S$116:$T$121,2)</f>
        <v>agriculture</v>
      </c>
      <c r="G90">
        <f t="shared" ca="1" si="50"/>
        <v>4</v>
      </c>
      <c r="H90" t="str">
        <f ca="1">VLOOKUP(G90,$P$116:$Q$120,2)</f>
        <v>commerce</v>
      </c>
      <c r="J90">
        <f t="shared" ca="1" si="51"/>
        <v>0</v>
      </c>
      <c r="K90">
        <f t="shared" ca="1" si="34"/>
        <v>1</v>
      </c>
      <c r="L90">
        <f t="shared" ca="1" si="52"/>
        <v>3</v>
      </c>
      <c r="M90" t="str">
        <f ca="1">VLOOKUP(Table6[[#This Row],[Column4]],$N$114:$O$123,2)</f>
        <v>c</v>
      </c>
      <c r="N90">
        <f t="shared" ca="1" si="35"/>
        <v>50825</v>
      </c>
      <c r="O90">
        <f t="shared" ca="1" si="36"/>
        <v>199743</v>
      </c>
      <c r="P90" s="11">
        <f ca="1">RAND()*Table6[[#This Row],[house value]]</f>
        <v>84262.77464982224</v>
      </c>
      <c r="Q90" s="11">
        <f ca="1">Table6[[#This Row],[cars]]*RAND()*Table6[[#This Row],[income]]</f>
        <v>23773.365026985157</v>
      </c>
      <c r="R90" s="11">
        <f ca="1">RAND()*Table6[[#This Row],[car value]]</f>
        <v>12788.696319406059</v>
      </c>
      <c r="S90" s="11">
        <f ca="1">RAND()*Table6[[#This Row],[income]]*2</f>
        <v>43301.745640321453</v>
      </c>
      <c r="T90" s="11">
        <f ca="1">RAND()*Table6[[#This Row],[income]]*1.5</f>
        <v>57277.285975181789</v>
      </c>
      <c r="U90" s="11">
        <f ca="1">Table6[[#This Row],[house value]]+Table6[[#This Row],[car value]]+Table6[[#This Row],[investments]]</f>
        <v>280793.65100216691</v>
      </c>
      <c r="V90" s="11">
        <f ca="1">Table6[[#This Row],[Mortgage left]]+Table6[[#This Row],[left amount to pay (car)]]+Table6[[#This Row],[debts]]</f>
        <v>140353.21660954977</v>
      </c>
      <c r="W90" s="11">
        <f ca="1">Table6[[#This Row],[value(person)]]-Table6[[#This Row],[value(debts)]]</f>
        <v>140440.43439261714</v>
      </c>
      <c r="AA90" s="5">
        <f t="shared" ca="1" si="38"/>
        <v>1</v>
      </c>
      <c r="AB90" s="12">
        <f t="shared" ca="1" si="39"/>
        <v>0</v>
      </c>
      <c r="AC90" s="12"/>
      <c r="AD90" s="6"/>
      <c r="AF90" s="5">
        <f t="shared" ca="1" si="40"/>
        <v>0</v>
      </c>
      <c r="AG90" s="12">
        <f t="shared" ca="1" si="41"/>
        <v>0</v>
      </c>
      <c r="AH90" s="12">
        <f t="shared" ca="1" si="42"/>
        <v>0</v>
      </c>
      <c r="AI90" s="12">
        <f t="shared" ca="1" si="43"/>
        <v>1</v>
      </c>
      <c r="AJ90" s="12">
        <f t="shared" ca="1" si="44"/>
        <v>0</v>
      </c>
      <c r="AK90" s="6">
        <f ca="1">IF(F89="custom",1,0)</f>
        <v>0</v>
      </c>
      <c r="AL90" s="12"/>
      <c r="AM90" s="5">
        <f ca="1">IF(M89="a",1,0)</f>
        <v>0</v>
      </c>
      <c r="AN90" s="12">
        <f ca="1">IF(M89="b",1,0)</f>
        <v>0</v>
      </c>
      <c r="AO90" s="12">
        <f ca="1">IF(M89="c",1,0)</f>
        <v>0</v>
      </c>
      <c r="AP90" s="12">
        <f ca="1">IF(M89="d",1,0)</f>
        <v>0</v>
      </c>
      <c r="AQ90" s="12">
        <f ca="1">IF(M89="e",1,0)</f>
        <v>0</v>
      </c>
      <c r="AR90" s="12">
        <f ca="1">IF(M89="f",1,0)</f>
        <v>0</v>
      </c>
      <c r="AS90" s="12">
        <f ca="1">IF(M89="g",1,0)</f>
        <v>0</v>
      </c>
      <c r="AT90" s="12">
        <f ca="1">IF(M89="h",1,0)</f>
        <v>0</v>
      </c>
      <c r="AU90" s="12">
        <f ca="1">IF(M89="i",1,0)</f>
        <v>0</v>
      </c>
      <c r="AV90" s="6">
        <f ca="1">IF(M89="j",1,0)</f>
        <v>1</v>
      </c>
      <c r="AY90" s="30">
        <f ca="1">Table6[[#This Row],[car value]]/Table6[[#This Row],[cars]]</f>
        <v>23773.365026985157</v>
      </c>
      <c r="BA90" s="5"/>
      <c r="BB90" s="12"/>
      <c r="BC90" s="12"/>
      <c r="BD90" s="12">
        <f t="shared" ca="1" si="45"/>
        <v>0</v>
      </c>
      <c r="BE90" s="12"/>
      <c r="BF90" s="6"/>
      <c r="BG90" s="5"/>
      <c r="BH90" s="12"/>
      <c r="BI90" s="12"/>
      <c r="BJ90" s="12">
        <f t="shared" ca="1" si="46"/>
        <v>0.11004986869092925</v>
      </c>
      <c r="BK90" s="12">
        <f t="shared" ca="1" si="47"/>
        <v>0</v>
      </c>
      <c r="BL90" s="12"/>
      <c r="BM90" s="6"/>
    </row>
    <row r="91" spans="2:65" x14ac:dyDescent="0.35">
      <c r="B91">
        <f t="shared" ca="1" si="37"/>
        <v>4</v>
      </c>
      <c r="C91" t="str">
        <f t="shared" ca="1" si="33"/>
        <v>Women</v>
      </c>
      <c r="D91">
        <f t="shared" ca="1" si="48"/>
        <v>46</v>
      </c>
      <c r="E91">
        <f t="shared" ca="1" si="49"/>
        <v>1</v>
      </c>
      <c r="F91" t="str">
        <f ca="1">VLOOKUP(E91,$S$116:$T$121,2)</f>
        <v>health</v>
      </c>
      <c r="G91">
        <f t="shared" ca="1" si="50"/>
        <v>5</v>
      </c>
      <c r="H91" t="str">
        <f ca="1">VLOOKUP(G91,$P$116:$Q$120,2)</f>
        <v>arts</v>
      </c>
      <c r="J91">
        <f t="shared" ca="1" si="51"/>
        <v>3</v>
      </c>
      <c r="K91">
        <f t="shared" ca="1" si="34"/>
        <v>3</v>
      </c>
      <c r="L91">
        <f t="shared" ca="1" si="52"/>
        <v>6</v>
      </c>
      <c r="M91" t="str">
        <f ca="1">VLOOKUP(Table6[[#This Row],[Column4]],$N$114:$O$123,2)</f>
        <v>f</v>
      </c>
      <c r="N91">
        <f t="shared" ca="1" si="35"/>
        <v>65694</v>
      </c>
      <c r="O91">
        <f t="shared" ca="1" si="36"/>
        <v>335455</v>
      </c>
      <c r="P91" s="11">
        <f ca="1">RAND()*Table6[[#This Row],[house value]]</f>
        <v>8930.504232573403</v>
      </c>
      <c r="Q91" s="11">
        <f ca="1">Table6[[#This Row],[cars]]*RAND()*Table6[[#This Row],[income]]</f>
        <v>180978.27407391233</v>
      </c>
      <c r="R91" s="11">
        <f ca="1">RAND()*Table6[[#This Row],[car value]]</f>
        <v>101627.77175035764</v>
      </c>
      <c r="S91" s="11">
        <f ca="1">RAND()*Table6[[#This Row],[income]]*2</f>
        <v>19508.702233484339</v>
      </c>
      <c r="T91" s="11">
        <f ca="1">RAND()*Table6[[#This Row],[income]]*1.5</f>
        <v>71387.79978000783</v>
      </c>
      <c r="U91" s="11">
        <f ca="1">Table6[[#This Row],[house value]]+Table6[[#This Row],[car value]]+Table6[[#This Row],[investments]]</f>
        <v>587821.0738539201</v>
      </c>
      <c r="V91" s="11">
        <f ca="1">Table6[[#This Row],[Mortgage left]]+Table6[[#This Row],[left amount to pay (car)]]+Table6[[#This Row],[debts]]</f>
        <v>130066.97821641539</v>
      </c>
      <c r="W91" s="11">
        <f ca="1">Table6[[#This Row],[value(person)]]-Table6[[#This Row],[value(debts)]]</f>
        <v>457754.09563750471</v>
      </c>
      <c r="AA91" s="5">
        <f t="shared" ca="1" si="38"/>
        <v>0</v>
      </c>
      <c r="AB91" s="12">
        <f t="shared" ca="1" si="39"/>
        <v>1</v>
      </c>
      <c r="AC91" s="12"/>
      <c r="AD91" s="6"/>
      <c r="AF91" s="5">
        <f t="shared" ca="1" si="40"/>
        <v>0</v>
      </c>
      <c r="AG91" s="12">
        <f t="shared" ca="1" si="41"/>
        <v>0</v>
      </c>
      <c r="AH91" s="12">
        <f t="shared" ca="1" si="42"/>
        <v>1</v>
      </c>
      <c r="AI91" s="12">
        <f t="shared" ca="1" si="43"/>
        <v>0</v>
      </c>
      <c r="AJ91" s="12">
        <f t="shared" ca="1" si="44"/>
        <v>0</v>
      </c>
      <c r="AK91" s="6">
        <f ca="1">IF(F90="custom",1,0)</f>
        <v>0</v>
      </c>
      <c r="AL91" s="12"/>
      <c r="AM91" s="5">
        <f ca="1">IF(M90="a",1,0)</f>
        <v>0</v>
      </c>
      <c r="AN91" s="12">
        <f ca="1">IF(M90="b",1,0)</f>
        <v>0</v>
      </c>
      <c r="AO91" s="12">
        <f ca="1">IF(M90="c",1,0)</f>
        <v>1</v>
      </c>
      <c r="AP91" s="12">
        <f ca="1">IF(M90="d",1,0)</f>
        <v>0</v>
      </c>
      <c r="AQ91" s="12">
        <f ca="1">IF(M90="e",1,0)</f>
        <v>0</v>
      </c>
      <c r="AR91" s="12">
        <f ca="1">IF(M90="f",1,0)</f>
        <v>0</v>
      </c>
      <c r="AS91" s="12">
        <f ca="1">IF(M90="g",1,0)</f>
        <v>0</v>
      </c>
      <c r="AT91" s="12">
        <f ca="1">IF(M90="h",1,0)</f>
        <v>0</v>
      </c>
      <c r="AU91" s="12">
        <f ca="1">IF(M90="i",1,0)</f>
        <v>0</v>
      </c>
      <c r="AV91" s="6">
        <f ca="1">IF(M90="j",1,0)</f>
        <v>0</v>
      </c>
      <c r="AY91" s="30">
        <f ca="1">Table6[[#This Row],[car value]]/Table6[[#This Row],[cars]]</f>
        <v>60326.091357970778</v>
      </c>
      <c r="BA91" s="5"/>
      <c r="BB91" s="12"/>
      <c r="BC91" s="12"/>
      <c r="BD91" s="12">
        <f t="shared" ca="1" si="45"/>
        <v>0</v>
      </c>
      <c r="BE91" s="12"/>
      <c r="BF91" s="6"/>
      <c r="BG91" s="5"/>
      <c r="BH91" s="12"/>
      <c r="BI91" s="12"/>
      <c r="BJ91" s="12">
        <f t="shared" ca="1" si="46"/>
        <v>0.42185595815534083</v>
      </c>
      <c r="BK91" s="12">
        <f t="shared" ca="1" si="47"/>
        <v>0</v>
      </c>
      <c r="BL91" s="12"/>
      <c r="BM91" s="6"/>
    </row>
    <row r="92" spans="2:65" x14ac:dyDescent="0.35">
      <c r="B92">
        <f t="shared" ca="1" si="37"/>
        <v>4</v>
      </c>
      <c r="C92" t="str">
        <f t="shared" ca="1" si="33"/>
        <v>Women</v>
      </c>
      <c r="D92">
        <f t="shared" ca="1" si="48"/>
        <v>49</v>
      </c>
      <c r="E92">
        <f t="shared" ca="1" si="49"/>
        <v>6</v>
      </c>
      <c r="F92" t="str">
        <f ca="1">VLOOKUP(E92,$S$116:$T$121,2)</f>
        <v>custom</v>
      </c>
      <c r="G92">
        <f t="shared" ca="1" si="50"/>
        <v>5</v>
      </c>
      <c r="H92" t="str">
        <f ca="1">VLOOKUP(G92,$P$116:$Q$120,2)</f>
        <v>arts</v>
      </c>
      <c r="J92">
        <f t="shared" ca="1" si="51"/>
        <v>2</v>
      </c>
      <c r="K92">
        <f t="shared" ca="1" si="34"/>
        <v>3</v>
      </c>
      <c r="L92">
        <f t="shared" ca="1" si="52"/>
        <v>10</v>
      </c>
      <c r="M92" t="str">
        <f ca="1">VLOOKUP(Table6[[#This Row],[Column4]],$N$114:$O$123,2)</f>
        <v>j</v>
      </c>
      <c r="N92">
        <f t="shared" ca="1" si="35"/>
        <v>25080</v>
      </c>
      <c r="O92">
        <f t="shared" ca="1" si="36"/>
        <v>272862</v>
      </c>
      <c r="P92" s="11">
        <f ca="1">RAND()*Table6[[#This Row],[house value]]</f>
        <v>28984.260870846443</v>
      </c>
      <c r="Q92" s="11">
        <f ca="1">Table6[[#This Row],[cars]]*RAND()*Table6[[#This Row],[income]]</f>
        <v>10465.945832702813</v>
      </c>
      <c r="R92" s="11">
        <f ca="1">RAND()*Table6[[#This Row],[car value]]</f>
        <v>5717.4626625169385</v>
      </c>
      <c r="S92" s="11">
        <f ca="1">RAND()*Table6[[#This Row],[income]]*2</f>
        <v>49521.995009744314</v>
      </c>
      <c r="T92" s="11">
        <f ca="1">RAND()*Table6[[#This Row],[income]]*1.5</f>
        <v>5820.6600532730972</v>
      </c>
      <c r="U92" s="11">
        <f ca="1">Table6[[#This Row],[house value]]+Table6[[#This Row],[car value]]+Table6[[#This Row],[investments]]</f>
        <v>289148.60588597588</v>
      </c>
      <c r="V92" s="11">
        <f ca="1">Table6[[#This Row],[Mortgage left]]+Table6[[#This Row],[left amount to pay (car)]]+Table6[[#This Row],[debts]]</f>
        <v>84223.718543107694</v>
      </c>
      <c r="W92" s="11">
        <f ca="1">Table6[[#This Row],[value(person)]]-Table6[[#This Row],[value(debts)]]</f>
        <v>204924.8873428682</v>
      </c>
      <c r="AA92" s="5">
        <f t="shared" ca="1" si="38"/>
        <v>0</v>
      </c>
      <c r="AB92" s="12">
        <f t="shared" ca="1" si="39"/>
        <v>1</v>
      </c>
      <c r="AC92" s="12"/>
      <c r="AD92" s="6"/>
      <c r="AF92" s="5">
        <f t="shared" ca="1" si="40"/>
        <v>1</v>
      </c>
      <c r="AG92" s="12">
        <f t="shared" ca="1" si="41"/>
        <v>0</v>
      </c>
      <c r="AH92" s="12">
        <f t="shared" ca="1" si="42"/>
        <v>0</v>
      </c>
      <c r="AI92" s="12">
        <f t="shared" ca="1" si="43"/>
        <v>0</v>
      </c>
      <c r="AJ92" s="12">
        <f t="shared" ca="1" si="44"/>
        <v>0</v>
      </c>
      <c r="AK92" s="6">
        <f ca="1">IF(F91="custom",1,0)</f>
        <v>0</v>
      </c>
      <c r="AL92" s="12"/>
      <c r="AM92" s="5">
        <f ca="1">IF(M91="a",1,0)</f>
        <v>0</v>
      </c>
      <c r="AN92" s="12">
        <f ca="1">IF(M91="b",1,0)</f>
        <v>0</v>
      </c>
      <c r="AO92" s="12">
        <f ca="1">IF(M91="c",1,0)</f>
        <v>0</v>
      </c>
      <c r="AP92" s="12">
        <f ca="1">IF(M91="d",1,0)</f>
        <v>0</v>
      </c>
      <c r="AQ92" s="12">
        <f ca="1">IF(M91="e",1,0)</f>
        <v>0</v>
      </c>
      <c r="AR92" s="12">
        <f ca="1">IF(M91="f",1,0)</f>
        <v>1</v>
      </c>
      <c r="AS92" s="12">
        <f ca="1">IF(M91="g",1,0)</f>
        <v>0</v>
      </c>
      <c r="AT92" s="12">
        <f ca="1">IF(M91="h",1,0)</f>
        <v>0</v>
      </c>
      <c r="AU92" s="12">
        <f ca="1">IF(M91="i",1,0)</f>
        <v>0</v>
      </c>
      <c r="AV92" s="6">
        <f ca="1">IF(M91="j",1,0)</f>
        <v>0</v>
      </c>
      <c r="AY92" s="30">
        <f ca="1">Table6[[#This Row],[car value]]/Table6[[#This Row],[cars]]</f>
        <v>3488.6486109009379</v>
      </c>
      <c r="BA92" s="5"/>
      <c r="BB92" s="12"/>
      <c r="BC92" s="12"/>
      <c r="BD92" s="12">
        <f t="shared" ca="1" si="45"/>
        <v>0</v>
      </c>
      <c r="BE92" s="12"/>
      <c r="BF92" s="6"/>
      <c r="BG92" s="5"/>
      <c r="BH92" s="12"/>
      <c r="BI92" s="12"/>
      <c r="BJ92" s="12">
        <f t="shared" ca="1" si="46"/>
        <v>2.6622063265038239E-2</v>
      </c>
      <c r="BK92" s="12">
        <f t="shared" ca="1" si="47"/>
        <v>0</v>
      </c>
      <c r="BL92" s="12"/>
      <c r="BM92" s="6"/>
    </row>
    <row r="93" spans="2:65" x14ac:dyDescent="0.35">
      <c r="B93">
        <f t="shared" ca="1" si="37"/>
        <v>10</v>
      </c>
      <c r="C93" t="str">
        <f t="shared" ca="1" si="33"/>
        <v>Women</v>
      </c>
      <c r="D93">
        <f t="shared" ca="1" si="48"/>
        <v>39</v>
      </c>
      <c r="E93">
        <f t="shared" ca="1" si="49"/>
        <v>4</v>
      </c>
      <c r="F93" t="str">
        <f ca="1">VLOOKUP(E93,$S$116:$T$121,2)</f>
        <v>it</v>
      </c>
      <c r="G93">
        <f t="shared" ca="1" si="50"/>
        <v>5</v>
      </c>
      <c r="H93" t="str">
        <f ca="1">VLOOKUP(G93,$P$116:$Q$120,2)</f>
        <v>arts</v>
      </c>
      <c r="J93">
        <f t="shared" ca="1" si="51"/>
        <v>1</v>
      </c>
      <c r="K93">
        <f t="shared" ca="1" si="34"/>
        <v>3</v>
      </c>
      <c r="L93">
        <f t="shared" ca="1" si="52"/>
        <v>2</v>
      </c>
      <c r="M93" t="str">
        <f ca="1">VLOOKUP(Table6[[#This Row],[Column4]],$N$114:$O$123,2)</f>
        <v>b</v>
      </c>
      <c r="N93">
        <f t="shared" ca="1" si="35"/>
        <v>26302</v>
      </c>
      <c r="O93">
        <f t="shared" ca="1" si="36"/>
        <v>299767</v>
      </c>
      <c r="P93" s="11">
        <f ca="1">RAND()*Table6[[#This Row],[house value]]</f>
        <v>86960.493712625292</v>
      </c>
      <c r="Q93" s="11">
        <f ca="1">Table6[[#This Row],[cars]]*RAND()*Table6[[#This Row],[income]]</f>
        <v>3716.7604761010252</v>
      </c>
      <c r="R93" s="11">
        <f ca="1">RAND()*Table6[[#This Row],[car value]]</f>
        <v>2902.5007918000988</v>
      </c>
      <c r="S93" s="11">
        <f ca="1">RAND()*Table6[[#This Row],[income]]*2</f>
        <v>42092.037444662499</v>
      </c>
      <c r="T93" s="11">
        <f ca="1">RAND()*Table6[[#This Row],[income]]*1.5</f>
        <v>4712.4579994781634</v>
      </c>
      <c r="U93" s="11">
        <f ca="1">Table6[[#This Row],[house value]]+Table6[[#This Row],[car value]]+Table6[[#This Row],[investments]]</f>
        <v>308196.21847557917</v>
      </c>
      <c r="V93" s="11">
        <f ca="1">Table6[[#This Row],[Mortgage left]]+Table6[[#This Row],[left amount to pay (car)]]+Table6[[#This Row],[debts]]</f>
        <v>131955.03194908789</v>
      </c>
      <c r="W93" s="11">
        <f ca="1">Table6[[#This Row],[value(person)]]-Table6[[#This Row],[value(debts)]]</f>
        <v>176241.18652649128</v>
      </c>
      <c r="AA93" s="5">
        <f t="shared" ca="1" si="38"/>
        <v>0</v>
      </c>
      <c r="AB93" s="12">
        <f t="shared" ca="1" si="39"/>
        <v>1</v>
      </c>
      <c r="AC93" s="12"/>
      <c r="AD93" s="6"/>
      <c r="AF93" s="5">
        <f t="shared" ca="1" si="40"/>
        <v>0</v>
      </c>
      <c r="AG93" s="12">
        <f t="shared" ca="1" si="41"/>
        <v>0</v>
      </c>
      <c r="AH93" s="12">
        <f t="shared" ca="1" si="42"/>
        <v>0</v>
      </c>
      <c r="AI93" s="12">
        <f t="shared" ca="1" si="43"/>
        <v>0</v>
      </c>
      <c r="AJ93" s="12">
        <f t="shared" ca="1" si="44"/>
        <v>0</v>
      </c>
      <c r="AK93" s="6">
        <f ca="1">IF(F92="custom",1,0)</f>
        <v>1</v>
      </c>
      <c r="AL93" s="12"/>
      <c r="AM93" s="5">
        <f ca="1">IF(M92="a",1,0)</f>
        <v>0</v>
      </c>
      <c r="AN93" s="12">
        <f ca="1">IF(M92="b",1,0)</f>
        <v>0</v>
      </c>
      <c r="AO93" s="12">
        <f ca="1">IF(M92="c",1,0)</f>
        <v>0</v>
      </c>
      <c r="AP93" s="12">
        <f ca="1">IF(M92="d",1,0)</f>
        <v>0</v>
      </c>
      <c r="AQ93" s="12">
        <f ca="1">IF(M92="e",1,0)</f>
        <v>0</v>
      </c>
      <c r="AR93" s="12">
        <f ca="1">IF(M92="f",1,0)</f>
        <v>0</v>
      </c>
      <c r="AS93" s="12">
        <f ca="1">IF(M92="g",1,0)</f>
        <v>0</v>
      </c>
      <c r="AT93" s="12">
        <f ca="1">IF(M92="h",1,0)</f>
        <v>0</v>
      </c>
      <c r="AU93" s="12">
        <f ca="1">IF(M92="i",1,0)</f>
        <v>0</v>
      </c>
      <c r="AV93" s="6">
        <f ca="1">IF(M92="j",1,0)</f>
        <v>1</v>
      </c>
      <c r="AY93" s="30">
        <f ca="1">Table6[[#This Row],[car value]]/Table6[[#This Row],[cars]]</f>
        <v>1238.9201587003417</v>
      </c>
      <c r="BA93" s="5"/>
      <c r="BB93" s="12"/>
      <c r="BC93" s="12"/>
      <c r="BD93" s="12">
        <f t="shared" ca="1" si="45"/>
        <v>0</v>
      </c>
      <c r="BE93" s="12"/>
      <c r="BF93" s="6"/>
      <c r="BG93" s="5"/>
      <c r="BH93" s="12"/>
      <c r="BI93" s="12"/>
      <c r="BJ93" s="12">
        <f t="shared" ca="1" si="46"/>
        <v>0.10622314895751861</v>
      </c>
      <c r="BK93" s="12">
        <f t="shared" ca="1" si="47"/>
        <v>0</v>
      </c>
      <c r="BL93" s="12"/>
      <c r="BM93" s="6"/>
    </row>
    <row r="94" spans="2:65" x14ac:dyDescent="0.35">
      <c r="B94">
        <f t="shared" ca="1" si="37"/>
        <v>8</v>
      </c>
      <c r="C94" t="str">
        <f t="shared" ca="1" si="33"/>
        <v>Women</v>
      </c>
      <c r="D94">
        <f t="shared" ca="1" si="48"/>
        <v>31</v>
      </c>
      <c r="E94">
        <f t="shared" ca="1" si="49"/>
        <v>1</v>
      </c>
      <c r="F94" t="str">
        <f ca="1">VLOOKUP(E94,$S$116:$T$121,2)</f>
        <v>health</v>
      </c>
      <c r="G94">
        <f t="shared" ca="1" si="50"/>
        <v>5</v>
      </c>
      <c r="H94" t="str">
        <f ca="1">VLOOKUP(G94,$P$116:$Q$120,2)</f>
        <v>arts</v>
      </c>
      <c r="J94">
        <f t="shared" ca="1" si="51"/>
        <v>0</v>
      </c>
      <c r="K94">
        <f t="shared" ca="1" si="34"/>
        <v>1</v>
      </c>
      <c r="L94">
        <f t="shared" ca="1" si="52"/>
        <v>8</v>
      </c>
      <c r="M94" t="str">
        <f ca="1">VLOOKUP(Table6[[#This Row],[Column4]],$N$114:$O$123,2)</f>
        <v>h</v>
      </c>
      <c r="N94">
        <f t="shared" ca="1" si="35"/>
        <v>78472</v>
      </c>
      <c r="O94">
        <f t="shared" ca="1" si="36"/>
        <v>488442</v>
      </c>
      <c r="P94" s="11">
        <f ca="1">RAND()*Table6[[#This Row],[house value]]</f>
        <v>34336.970677183519</v>
      </c>
      <c r="Q94" s="11">
        <f ca="1">Table6[[#This Row],[cars]]*RAND()*Table6[[#This Row],[income]]</f>
        <v>45672.416297941701</v>
      </c>
      <c r="R94" s="11">
        <f ca="1">RAND()*Table6[[#This Row],[car value]]</f>
        <v>38753.259206942894</v>
      </c>
      <c r="S94" s="11">
        <f ca="1">RAND()*Table6[[#This Row],[income]]*2</f>
        <v>60437.705143798179</v>
      </c>
      <c r="T94" s="11">
        <f ca="1">RAND()*Table6[[#This Row],[income]]*1.5</f>
        <v>90793.103509339315</v>
      </c>
      <c r="U94" s="11">
        <f ca="1">Table6[[#This Row],[house value]]+Table6[[#This Row],[car value]]+Table6[[#This Row],[investments]]</f>
        <v>624907.51980728097</v>
      </c>
      <c r="V94" s="11">
        <f ca="1">Table6[[#This Row],[Mortgage left]]+Table6[[#This Row],[left amount to pay (car)]]+Table6[[#This Row],[debts]]</f>
        <v>133527.9350279246</v>
      </c>
      <c r="W94" s="11">
        <f ca="1">Table6[[#This Row],[value(person)]]-Table6[[#This Row],[value(debts)]]</f>
        <v>491379.58477935637</v>
      </c>
      <c r="AA94" s="5">
        <f t="shared" ca="1" si="38"/>
        <v>0</v>
      </c>
      <c r="AB94" s="12">
        <f t="shared" ca="1" si="39"/>
        <v>1</v>
      </c>
      <c r="AC94" s="12"/>
      <c r="AD94" s="6"/>
      <c r="AF94" s="5">
        <f t="shared" ca="1" si="40"/>
        <v>0</v>
      </c>
      <c r="AG94" s="12">
        <f t="shared" ca="1" si="41"/>
        <v>0</v>
      </c>
      <c r="AH94" s="12">
        <f t="shared" ca="1" si="42"/>
        <v>0</v>
      </c>
      <c r="AI94" s="12">
        <f t="shared" ca="1" si="43"/>
        <v>1</v>
      </c>
      <c r="AJ94" s="12">
        <f t="shared" ca="1" si="44"/>
        <v>0</v>
      </c>
      <c r="AK94" s="6">
        <f ca="1">IF(F93="custom",1,0)</f>
        <v>0</v>
      </c>
      <c r="AL94" s="12"/>
      <c r="AM94" s="5">
        <f ca="1">IF(M93="a",1,0)</f>
        <v>0</v>
      </c>
      <c r="AN94" s="12">
        <f ca="1">IF(M93="b",1,0)</f>
        <v>1</v>
      </c>
      <c r="AO94" s="12">
        <f ca="1">IF(M93="c",1,0)</f>
        <v>0</v>
      </c>
      <c r="AP94" s="12">
        <f ca="1">IF(M93="d",1,0)</f>
        <v>0</v>
      </c>
      <c r="AQ94" s="12">
        <f ca="1">IF(M93="e",1,0)</f>
        <v>0</v>
      </c>
      <c r="AR94" s="12">
        <f ca="1">IF(M93="f",1,0)</f>
        <v>0</v>
      </c>
      <c r="AS94" s="12">
        <f ca="1">IF(M93="g",1,0)</f>
        <v>0</v>
      </c>
      <c r="AT94" s="12">
        <f ca="1">IF(M93="h",1,0)</f>
        <v>0</v>
      </c>
      <c r="AU94" s="12">
        <f ca="1">IF(M93="i",1,0)</f>
        <v>0</v>
      </c>
      <c r="AV94" s="6">
        <f ca="1">IF(M93="j",1,0)</f>
        <v>0</v>
      </c>
      <c r="AY94" s="30">
        <f ca="1">Table6[[#This Row],[car value]]/Table6[[#This Row],[cars]]</f>
        <v>45672.416297941701</v>
      </c>
      <c r="BA94" s="5"/>
      <c r="BB94" s="12"/>
      <c r="BC94" s="12"/>
      <c r="BD94" s="12">
        <f t="shared" ca="1" si="45"/>
        <v>0</v>
      </c>
      <c r="BE94" s="12"/>
      <c r="BF94" s="6"/>
      <c r="BG94" s="5"/>
      <c r="BH94" s="12"/>
      <c r="BI94" s="12"/>
      <c r="BJ94" s="12">
        <f t="shared" ca="1" si="46"/>
        <v>0.29009361841905645</v>
      </c>
      <c r="BK94" s="12">
        <f t="shared" ca="1" si="47"/>
        <v>0</v>
      </c>
      <c r="BL94" s="12"/>
      <c r="BM94" s="6"/>
    </row>
    <row r="95" spans="2:65" x14ac:dyDescent="0.35">
      <c r="B95">
        <f t="shared" ca="1" si="37"/>
        <v>4</v>
      </c>
      <c r="C95" t="str">
        <f t="shared" ca="1" si="33"/>
        <v>Women</v>
      </c>
      <c r="D95">
        <f t="shared" ca="1" si="48"/>
        <v>45</v>
      </c>
      <c r="E95">
        <f t="shared" ca="1" si="49"/>
        <v>3</v>
      </c>
      <c r="F95" t="str">
        <f ca="1">VLOOKUP(E95,$S$116:$T$121,2)</f>
        <v>agriculture</v>
      </c>
      <c r="G95">
        <f t="shared" ca="1" si="50"/>
        <v>5</v>
      </c>
      <c r="H95" t="str">
        <f ca="1">VLOOKUP(G95,$P$116:$Q$120,2)</f>
        <v>arts</v>
      </c>
      <c r="J95">
        <f t="shared" ca="1" si="51"/>
        <v>2</v>
      </c>
      <c r="K95">
        <f t="shared" ca="1" si="34"/>
        <v>3</v>
      </c>
      <c r="L95">
        <f t="shared" ca="1" si="52"/>
        <v>10</v>
      </c>
      <c r="M95" t="str">
        <f ca="1">VLOOKUP(Table6[[#This Row],[Column4]],$N$114:$O$123,2)</f>
        <v>j</v>
      </c>
      <c r="N95">
        <f t="shared" ca="1" si="35"/>
        <v>24532</v>
      </c>
      <c r="O95">
        <f t="shared" ca="1" si="36"/>
        <v>313528</v>
      </c>
      <c r="P95" s="11">
        <f ca="1">RAND()*Table6[[#This Row],[house value]]</f>
        <v>63801.154038149863</v>
      </c>
      <c r="Q95" s="11">
        <f ca="1">Table6[[#This Row],[cars]]*RAND()*Table6[[#This Row],[income]]</f>
        <v>56847.020915837493</v>
      </c>
      <c r="R95" s="11">
        <f ca="1">RAND()*Table6[[#This Row],[car value]]</f>
        <v>39759.216975499636</v>
      </c>
      <c r="S95" s="11">
        <f ca="1">RAND()*Table6[[#This Row],[income]]*2</f>
        <v>45123.559989430578</v>
      </c>
      <c r="T95" s="11">
        <f ca="1">RAND()*Table6[[#This Row],[income]]*1.5</f>
        <v>22885.385271425341</v>
      </c>
      <c r="U95" s="11">
        <f ca="1">Table6[[#This Row],[house value]]+Table6[[#This Row],[car value]]+Table6[[#This Row],[investments]]</f>
        <v>393260.40618726285</v>
      </c>
      <c r="V95" s="11">
        <f ca="1">Table6[[#This Row],[Mortgage left]]+Table6[[#This Row],[left amount to pay (car)]]+Table6[[#This Row],[debts]]</f>
        <v>148683.9310030801</v>
      </c>
      <c r="W95" s="11">
        <f ca="1">Table6[[#This Row],[value(person)]]-Table6[[#This Row],[value(debts)]]</f>
        <v>244576.47518418275</v>
      </c>
      <c r="AA95" s="5">
        <f t="shared" ca="1" si="38"/>
        <v>0</v>
      </c>
      <c r="AB95" s="12">
        <f t="shared" ca="1" si="39"/>
        <v>1</v>
      </c>
      <c r="AC95" s="12"/>
      <c r="AD95" s="6"/>
      <c r="AF95" s="5">
        <f t="shared" ca="1" si="40"/>
        <v>1</v>
      </c>
      <c r="AG95" s="12">
        <f t="shared" ca="1" si="41"/>
        <v>0</v>
      </c>
      <c r="AH95" s="12">
        <f t="shared" ca="1" si="42"/>
        <v>0</v>
      </c>
      <c r="AI95" s="12">
        <f t="shared" ca="1" si="43"/>
        <v>0</v>
      </c>
      <c r="AJ95" s="12">
        <f t="shared" ca="1" si="44"/>
        <v>0</v>
      </c>
      <c r="AK95" s="6">
        <f ca="1">IF(F94="custom",1,0)</f>
        <v>0</v>
      </c>
      <c r="AL95" s="12"/>
      <c r="AM95" s="5">
        <f ca="1">IF(M94="a",1,0)</f>
        <v>0</v>
      </c>
      <c r="AN95" s="12">
        <f ca="1">IF(M94="b",1,0)</f>
        <v>0</v>
      </c>
      <c r="AO95" s="12">
        <f ca="1">IF(M94="c",1,0)</f>
        <v>0</v>
      </c>
      <c r="AP95" s="12">
        <f ca="1">IF(M94="d",1,0)</f>
        <v>0</v>
      </c>
      <c r="AQ95" s="12">
        <f ca="1">IF(M94="e",1,0)</f>
        <v>0</v>
      </c>
      <c r="AR95" s="12">
        <f ca="1">IF(M94="f",1,0)</f>
        <v>0</v>
      </c>
      <c r="AS95" s="12">
        <f ca="1">IF(M94="g",1,0)</f>
        <v>0</v>
      </c>
      <c r="AT95" s="12">
        <f ca="1">IF(M94="h",1,0)</f>
        <v>1</v>
      </c>
      <c r="AU95" s="12">
        <f ca="1">IF(M94="i",1,0)</f>
        <v>0</v>
      </c>
      <c r="AV95" s="6">
        <f ca="1">IF(M94="j",1,0)</f>
        <v>0</v>
      </c>
      <c r="AY95" s="30">
        <f ca="1">Table6[[#This Row],[car value]]/Table6[[#This Row],[cars]]</f>
        <v>18949.00697194583</v>
      </c>
      <c r="BA95" s="5"/>
      <c r="BB95" s="12"/>
      <c r="BC95" s="12"/>
      <c r="BD95" s="12">
        <f t="shared" ca="1" si="45"/>
        <v>0</v>
      </c>
      <c r="BE95" s="12"/>
      <c r="BF95" s="6"/>
      <c r="BG95" s="5"/>
      <c r="BH95" s="12"/>
      <c r="BI95" s="12"/>
      <c r="BJ95" s="12">
        <f t="shared" ca="1" si="46"/>
        <v>7.0298972400374082E-2</v>
      </c>
      <c r="BK95" s="12">
        <f t="shared" ca="1" si="47"/>
        <v>0</v>
      </c>
      <c r="BL95" s="12"/>
      <c r="BM95" s="6"/>
    </row>
    <row r="96" spans="2:65" x14ac:dyDescent="0.35">
      <c r="B96">
        <f t="shared" ca="1" si="37"/>
        <v>4</v>
      </c>
      <c r="C96" t="str">
        <f t="shared" ca="1" si="33"/>
        <v>Women</v>
      </c>
      <c r="D96">
        <f t="shared" ca="1" si="48"/>
        <v>30</v>
      </c>
      <c r="E96">
        <f t="shared" ca="1" si="49"/>
        <v>3</v>
      </c>
      <c r="F96" t="str">
        <f ca="1">VLOOKUP(E96,$S$116:$T$121,2)</f>
        <v>agriculture</v>
      </c>
      <c r="G96">
        <f t="shared" ca="1" si="50"/>
        <v>2</v>
      </c>
      <c r="H96" t="str">
        <f ca="1">VLOOKUP(G96,$P$116:$Q$120,2)</f>
        <v>b-tech</v>
      </c>
      <c r="J96">
        <f t="shared" ca="1" si="51"/>
        <v>0</v>
      </c>
      <c r="K96">
        <f t="shared" ca="1" si="34"/>
        <v>2</v>
      </c>
      <c r="L96">
        <f t="shared" ca="1" si="52"/>
        <v>6</v>
      </c>
      <c r="M96" t="str">
        <f ca="1">VLOOKUP(Table6[[#This Row],[Column4]],$N$114:$O$123,2)</f>
        <v>f</v>
      </c>
      <c r="N96">
        <f t="shared" ca="1" si="35"/>
        <v>11753</v>
      </c>
      <c r="O96">
        <f t="shared" ca="1" si="36"/>
        <v>490930</v>
      </c>
      <c r="P96" s="11">
        <f ca="1">RAND()*Table6[[#This Row],[house value]]</f>
        <v>228676.29344815793</v>
      </c>
      <c r="Q96" s="11">
        <f ca="1">Table6[[#This Row],[cars]]*RAND()*Table6[[#This Row],[income]]</f>
        <v>15918.7899463495</v>
      </c>
      <c r="R96" s="11">
        <f ca="1">RAND()*Table6[[#This Row],[car value]]</f>
        <v>11314.252760464817</v>
      </c>
      <c r="S96" s="11">
        <f ca="1">RAND()*Table6[[#This Row],[income]]*2</f>
        <v>3152.5429945638343</v>
      </c>
      <c r="T96" s="11">
        <f ca="1">RAND()*Table6[[#This Row],[income]]*1.5</f>
        <v>15251.500019909123</v>
      </c>
      <c r="U96" s="11">
        <f ca="1">Table6[[#This Row],[house value]]+Table6[[#This Row],[car value]]+Table6[[#This Row],[investments]]</f>
        <v>522100.28996625863</v>
      </c>
      <c r="V96" s="11">
        <f ca="1">Table6[[#This Row],[Mortgage left]]+Table6[[#This Row],[left amount to pay (car)]]+Table6[[#This Row],[debts]]</f>
        <v>243143.0892031866</v>
      </c>
      <c r="W96" s="11">
        <f ca="1">Table6[[#This Row],[value(person)]]-Table6[[#This Row],[value(debts)]]</f>
        <v>278957.200763072</v>
      </c>
      <c r="AA96" s="5">
        <f t="shared" ca="1" si="38"/>
        <v>0</v>
      </c>
      <c r="AB96" s="12">
        <f t="shared" ca="1" si="39"/>
        <v>1</v>
      </c>
      <c r="AC96" s="12"/>
      <c r="AD96" s="6"/>
      <c r="AF96" s="5">
        <f t="shared" ca="1" si="40"/>
        <v>0</v>
      </c>
      <c r="AG96" s="12">
        <f t="shared" ca="1" si="41"/>
        <v>0</v>
      </c>
      <c r="AH96" s="12">
        <f t="shared" ca="1" si="42"/>
        <v>1</v>
      </c>
      <c r="AI96" s="12">
        <f t="shared" ca="1" si="43"/>
        <v>0</v>
      </c>
      <c r="AJ96" s="12">
        <f t="shared" ca="1" si="44"/>
        <v>0</v>
      </c>
      <c r="AK96" s="6">
        <f ca="1">IF(F95="custom",1,0)</f>
        <v>0</v>
      </c>
      <c r="AL96" s="12"/>
      <c r="AM96" s="5">
        <f ca="1">IF(M95="a",1,0)</f>
        <v>0</v>
      </c>
      <c r="AN96" s="12">
        <f ca="1">IF(M95="b",1,0)</f>
        <v>0</v>
      </c>
      <c r="AO96" s="12">
        <f ca="1">IF(M95="c",1,0)</f>
        <v>0</v>
      </c>
      <c r="AP96" s="12">
        <f ca="1">IF(M95="d",1,0)</f>
        <v>0</v>
      </c>
      <c r="AQ96" s="12">
        <f ca="1">IF(M95="e",1,0)</f>
        <v>0</v>
      </c>
      <c r="AR96" s="12">
        <f ca="1">IF(M95="f",1,0)</f>
        <v>0</v>
      </c>
      <c r="AS96" s="12">
        <f ca="1">IF(M95="g",1,0)</f>
        <v>0</v>
      </c>
      <c r="AT96" s="12">
        <f ca="1">IF(M95="h",1,0)</f>
        <v>0</v>
      </c>
      <c r="AU96" s="12">
        <f ca="1">IF(M95="i",1,0)</f>
        <v>0</v>
      </c>
      <c r="AV96" s="6">
        <f ca="1">IF(M95="j",1,0)</f>
        <v>1</v>
      </c>
      <c r="AY96" s="30">
        <f ca="1">Table6[[#This Row],[car value]]/Table6[[#This Row],[cars]]</f>
        <v>7959.3949731747498</v>
      </c>
      <c r="BA96" s="5"/>
      <c r="BB96" s="12"/>
      <c r="BC96" s="12"/>
      <c r="BD96" s="12">
        <f t="shared" ca="1" si="45"/>
        <v>0</v>
      </c>
      <c r="BE96" s="12"/>
      <c r="BF96" s="6"/>
      <c r="BG96" s="5"/>
      <c r="BH96" s="12"/>
      <c r="BI96" s="12"/>
      <c r="BJ96" s="12">
        <f t="shared" ca="1" si="46"/>
        <v>0.20349427814469478</v>
      </c>
      <c r="BK96" s="12">
        <f t="shared" ca="1" si="47"/>
        <v>0</v>
      </c>
      <c r="BL96" s="12"/>
      <c r="BM96" s="6"/>
    </row>
    <row r="97" spans="2:65" x14ac:dyDescent="0.35">
      <c r="B97">
        <f t="shared" ca="1" si="37"/>
        <v>1</v>
      </c>
      <c r="C97" t="str">
        <f t="shared" ca="1" si="33"/>
        <v>Men</v>
      </c>
      <c r="D97">
        <f t="shared" ca="1" si="48"/>
        <v>29</v>
      </c>
      <c r="E97">
        <f t="shared" ca="1" si="49"/>
        <v>5</v>
      </c>
      <c r="F97" t="str">
        <f ca="1">VLOOKUP(E97,$S$116:$T$121,2)</f>
        <v>e-commerce</v>
      </c>
      <c r="G97">
        <f t="shared" ca="1" si="50"/>
        <v>2</v>
      </c>
      <c r="H97" t="str">
        <f ca="1">VLOOKUP(G97,$P$116:$Q$120,2)</f>
        <v>b-tech</v>
      </c>
      <c r="J97">
        <f t="shared" ca="1" si="51"/>
        <v>1</v>
      </c>
      <c r="K97">
        <f t="shared" ca="1" si="34"/>
        <v>2</v>
      </c>
      <c r="L97">
        <f t="shared" ca="1" si="52"/>
        <v>3</v>
      </c>
      <c r="M97" t="str">
        <f ca="1">VLOOKUP(Table6[[#This Row],[Column4]],$N$114:$O$123,2)</f>
        <v>c</v>
      </c>
      <c r="N97">
        <f t="shared" ca="1" si="35"/>
        <v>46689</v>
      </c>
      <c r="O97">
        <f t="shared" ca="1" si="36"/>
        <v>294953</v>
      </c>
      <c r="P97" s="11">
        <f ca="1">RAND()*Table6[[#This Row],[house value]]</f>
        <v>141660.33208526688</v>
      </c>
      <c r="Q97" s="11">
        <f ca="1">Table6[[#This Row],[cars]]*RAND()*Table6[[#This Row],[income]]</f>
        <v>85762.769155053378</v>
      </c>
      <c r="R97" s="11">
        <f ca="1">RAND()*Table6[[#This Row],[car value]]</f>
        <v>57132.354706763406</v>
      </c>
      <c r="S97" s="11">
        <f ca="1">RAND()*Table6[[#This Row],[income]]*2</f>
        <v>5341.3119274155297</v>
      </c>
      <c r="T97" s="11">
        <f ca="1">RAND()*Table6[[#This Row],[income]]*1.5</f>
        <v>1348.6143616692962</v>
      </c>
      <c r="U97" s="11">
        <f ca="1">Table6[[#This Row],[house value]]+Table6[[#This Row],[car value]]+Table6[[#This Row],[investments]]</f>
        <v>382064.38351672265</v>
      </c>
      <c r="V97" s="11">
        <f ca="1">Table6[[#This Row],[Mortgage left]]+Table6[[#This Row],[left amount to pay (car)]]+Table6[[#This Row],[debts]]</f>
        <v>204133.99871944581</v>
      </c>
      <c r="W97" s="11">
        <f ca="1">Table6[[#This Row],[value(person)]]-Table6[[#This Row],[value(debts)]]</f>
        <v>177930.38479727684</v>
      </c>
      <c r="AA97" s="5">
        <f t="shared" ca="1" si="38"/>
        <v>0</v>
      </c>
      <c r="AB97" s="12">
        <f t="shared" ca="1" si="39"/>
        <v>1</v>
      </c>
      <c r="AC97" s="12"/>
      <c r="AD97" s="6"/>
      <c r="AF97" s="5">
        <f t="shared" ca="1" si="40"/>
        <v>0</v>
      </c>
      <c r="AG97" s="12">
        <f t="shared" ca="1" si="41"/>
        <v>0</v>
      </c>
      <c r="AH97" s="12">
        <f t="shared" ca="1" si="42"/>
        <v>1</v>
      </c>
      <c r="AI97" s="12">
        <f t="shared" ca="1" si="43"/>
        <v>0</v>
      </c>
      <c r="AJ97" s="12">
        <f t="shared" ca="1" si="44"/>
        <v>0</v>
      </c>
      <c r="AK97" s="6">
        <f ca="1">IF(F96="custom",1,0)</f>
        <v>0</v>
      </c>
      <c r="AL97" s="12"/>
      <c r="AM97" s="5">
        <f ca="1">IF(M96="a",1,0)</f>
        <v>0</v>
      </c>
      <c r="AN97" s="12">
        <f ca="1">IF(M96="b",1,0)</f>
        <v>0</v>
      </c>
      <c r="AO97" s="12">
        <f ca="1">IF(M96="c",1,0)</f>
        <v>0</v>
      </c>
      <c r="AP97" s="12">
        <f ca="1">IF(M96="d",1,0)</f>
        <v>0</v>
      </c>
      <c r="AQ97" s="12">
        <f ca="1">IF(M96="e",1,0)</f>
        <v>0</v>
      </c>
      <c r="AR97" s="12">
        <f ca="1">IF(M96="f",1,0)</f>
        <v>1</v>
      </c>
      <c r="AS97" s="12">
        <f ca="1">IF(M96="g",1,0)</f>
        <v>0</v>
      </c>
      <c r="AT97" s="12">
        <f ca="1">IF(M96="h",1,0)</f>
        <v>0</v>
      </c>
      <c r="AU97" s="12">
        <f ca="1">IF(M96="i",1,0)</f>
        <v>0</v>
      </c>
      <c r="AV97" s="6">
        <f ca="1">IF(M96="j",1,0)</f>
        <v>0</v>
      </c>
      <c r="AY97" s="30">
        <f ca="1">Table6[[#This Row],[car value]]/Table6[[#This Row],[cars]]</f>
        <v>42881.384577526689</v>
      </c>
      <c r="BA97" s="5"/>
      <c r="BB97" s="12"/>
      <c r="BC97" s="12"/>
      <c r="BD97" s="12">
        <f t="shared" ca="1" si="45"/>
        <v>0</v>
      </c>
      <c r="BE97" s="12"/>
      <c r="BF97" s="6"/>
      <c r="BG97" s="5"/>
      <c r="BH97" s="12"/>
      <c r="BI97" s="12"/>
      <c r="BJ97" s="12">
        <f t="shared" ca="1" si="46"/>
        <v>0.46580223952123101</v>
      </c>
      <c r="BK97" s="12">
        <f t="shared" ca="1" si="47"/>
        <v>1</v>
      </c>
      <c r="BL97" s="12"/>
      <c r="BM97" s="6"/>
    </row>
    <row r="98" spans="2:65" x14ac:dyDescent="0.35">
      <c r="B98">
        <f t="shared" ca="1" si="37"/>
        <v>5</v>
      </c>
      <c r="C98" t="str">
        <f t="shared" ca="1" si="33"/>
        <v>Men</v>
      </c>
      <c r="D98">
        <f t="shared" ca="1" si="48"/>
        <v>29</v>
      </c>
      <c r="E98">
        <f t="shared" ca="1" si="49"/>
        <v>6</v>
      </c>
      <c r="F98" t="str">
        <f ca="1">VLOOKUP(E98,$S$116:$T$121,2)</f>
        <v>custom</v>
      </c>
      <c r="G98">
        <f t="shared" ca="1" si="50"/>
        <v>3</v>
      </c>
      <c r="H98" t="str">
        <f ca="1">VLOOKUP(G98,$P$116:$Q$120,2)</f>
        <v>diploma</v>
      </c>
      <c r="J98">
        <f t="shared" ca="1" si="51"/>
        <v>0</v>
      </c>
      <c r="K98">
        <f t="shared" ca="1" si="34"/>
        <v>3</v>
      </c>
      <c r="L98">
        <f t="shared" ca="1" si="52"/>
        <v>10</v>
      </c>
      <c r="M98" t="str">
        <f ca="1">VLOOKUP(Table6[[#This Row],[Column4]],$N$114:$O$123,2)</f>
        <v>j</v>
      </c>
      <c r="N98">
        <f t="shared" ca="1" si="35"/>
        <v>96190</v>
      </c>
      <c r="O98">
        <f t="shared" ca="1" si="36"/>
        <v>184720</v>
      </c>
      <c r="P98" s="11">
        <f ca="1">RAND()*Table6[[#This Row],[house value]]</f>
        <v>68887.299576640304</v>
      </c>
      <c r="Q98" s="11">
        <f ca="1">Table6[[#This Row],[cars]]*RAND()*Table6[[#This Row],[income]]</f>
        <v>41443.902312314996</v>
      </c>
      <c r="R98" s="11">
        <f ca="1">RAND()*Table6[[#This Row],[car value]]</f>
        <v>34887.812150557686</v>
      </c>
      <c r="S98" s="11">
        <f ca="1">RAND()*Table6[[#This Row],[income]]*2</f>
        <v>100619.55046782258</v>
      </c>
      <c r="T98" s="11">
        <f ca="1">RAND()*Table6[[#This Row],[income]]*1.5</f>
        <v>108033.82863473459</v>
      </c>
      <c r="U98" s="11">
        <f ca="1">Table6[[#This Row],[house value]]+Table6[[#This Row],[car value]]+Table6[[#This Row],[investments]]</f>
        <v>334197.73094704957</v>
      </c>
      <c r="V98" s="11">
        <f ca="1">Table6[[#This Row],[Mortgage left]]+Table6[[#This Row],[left amount to pay (car)]]+Table6[[#This Row],[debts]]</f>
        <v>204394.66219502059</v>
      </c>
      <c r="W98" s="11">
        <f ca="1">Table6[[#This Row],[value(person)]]-Table6[[#This Row],[value(debts)]]</f>
        <v>129803.06875202898</v>
      </c>
      <c r="AA98" s="5">
        <f t="shared" ca="1" si="38"/>
        <v>1</v>
      </c>
      <c r="AB98" s="12">
        <f t="shared" ca="1" si="39"/>
        <v>0</v>
      </c>
      <c r="AC98" s="12"/>
      <c r="AD98" s="6"/>
      <c r="AF98" s="5">
        <f t="shared" ca="1" si="40"/>
        <v>0</v>
      </c>
      <c r="AG98" s="12">
        <f t="shared" ca="1" si="41"/>
        <v>0</v>
      </c>
      <c r="AH98" s="12">
        <f t="shared" ca="1" si="42"/>
        <v>0</v>
      </c>
      <c r="AI98" s="12">
        <f t="shared" ca="1" si="43"/>
        <v>0</v>
      </c>
      <c r="AJ98" s="12">
        <f t="shared" ca="1" si="44"/>
        <v>1</v>
      </c>
      <c r="AK98" s="6">
        <f ca="1">IF(F97="custom",1,0)</f>
        <v>0</v>
      </c>
      <c r="AL98" s="12"/>
      <c r="AM98" s="5">
        <f ca="1">IF(M97="a",1,0)</f>
        <v>0</v>
      </c>
      <c r="AN98" s="12">
        <f ca="1">IF(M97="b",1,0)</f>
        <v>0</v>
      </c>
      <c r="AO98" s="12">
        <f ca="1">IF(M97="c",1,0)</f>
        <v>1</v>
      </c>
      <c r="AP98" s="12">
        <f ca="1">IF(M97="d",1,0)</f>
        <v>0</v>
      </c>
      <c r="AQ98" s="12">
        <f ca="1">IF(M97="e",1,0)</f>
        <v>0</v>
      </c>
      <c r="AR98" s="12">
        <f ca="1">IF(M97="f",1,0)</f>
        <v>0</v>
      </c>
      <c r="AS98" s="12">
        <f ca="1">IF(M97="g",1,0)</f>
        <v>0</v>
      </c>
      <c r="AT98" s="12">
        <f ca="1">IF(M97="h",1,0)</f>
        <v>0</v>
      </c>
      <c r="AU98" s="12">
        <f ca="1">IF(M97="i",1,0)</f>
        <v>0</v>
      </c>
      <c r="AV98" s="6">
        <f ca="1">IF(M97="j",1,0)</f>
        <v>0</v>
      </c>
      <c r="AY98" s="30">
        <f ca="1">Table6[[#This Row],[car value]]/Table6[[#This Row],[cars]]</f>
        <v>13814.634104104998</v>
      </c>
      <c r="BA98" s="5"/>
      <c r="BB98" s="12"/>
      <c r="BC98" s="12"/>
      <c r="BD98" s="12">
        <f t="shared" ca="1" si="45"/>
        <v>0</v>
      </c>
      <c r="BE98" s="12"/>
      <c r="BF98" s="6"/>
      <c r="BG98" s="5"/>
      <c r="BH98" s="12"/>
      <c r="BI98" s="12"/>
      <c r="BJ98" s="12">
        <f t="shared" ca="1" si="46"/>
        <v>0.48028103489459978</v>
      </c>
      <c r="BK98" s="12">
        <f t="shared" ca="1" si="47"/>
        <v>1</v>
      </c>
      <c r="BL98" s="12"/>
      <c r="BM98" s="6"/>
    </row>
    <row r="99" spans="2:65" x14ac:dyDescent="0.35">
      <c r="B99">
        <f t="shared" ca="1" si="37"/>
        <v>2</v>
      </c>
      <c r="C99" t="str">
        <f t="shared" ca="1" si="33"/>
        <v>Women</v>
      </c>
      <c r="D99">
        <f t="shared" ca="1" si="48"/>
        <v>32</v>
      </c>
      <c r="E99">
        <f t="shared" ca="1" si="49"/>
        <v>1</v>
      </c>
      <c r="F99" t="str">
        <f ca="1">VLOOKUP(E99,$S$116:$T$121,2)</f>
        <v>health</v>
      </c>
      <c r="G99">
        <f t="shared" ca="1" si="50"/>
        <v>5</v>
      </c>
      <c r="H99" t="str">
        <f ca="1">VLOOKUP(G99,$P$116:$Q$120,2)</f>
        <v>arts</v>
      </c>
      <c r="J99">
        <f t="shared" ca="1" si="51"/>
        <v>2</v>
      </c>
      <c r="K99">
        <f t="shared" ca="1" si="34"/>
        <v>2</v>
      </c>
      <c r="L99">
        <f t="shared" ca="1" si="52"/>
        <v>3</v>
      </c>
      <c r="M99" t="str">
        <f ca="1">VLOOKUP(Table6[[#This Row],[Column4]],$N$114:$O$123,2)</f>
        <v>c</v>
      </c>
      <c r="N99">
        <f t="shared" ca="1" si="35"/>
        <v>23600</v>
      </c>
      <c r="O99">
        <f t="shared" ca="1" si="36"/>
        <v>183609</v>
      </c>
      <c r="P99" s="11">
        <f ca="1">RAND()*Table6[[#This Row],[house value]]</f>
        <v>123272.61966631423</v>
      </c>
      <c r="Q99" s="11">
        <f ca="1">Table6[[#This Row],[cars]]*RAND()*Table6[[#This Row],[income]]</f>
        <v>37449.254040035143</v>
      </c>
      <c r="R99" s="11">
        <f ca="1">RAND()*Table6[[#This Row],[car value]]</f>
        <v>32014.176388013286</v>
      </c>
      <c r="S99" s="11">
        <f ca="1">RAND()*Table6[[#This Row],[income]]*2</f>
        <v>8044.8722427824368</v>
      </c>
      <c r="T99" s="11">
        <f ca="1">RAND()*Table6[[#This Row],[income]]*1.5</f>
        <v>29437.394722104356</v>
      </c>
      <c r="U99" s="11">
        <f ca="1">Table6[[#This Row],[house value]]+Table6[[#This Row],[car value]]+Table6[[#This Row],[investments]]</f>
        <v>250495.64876213949</v>
      </c>
      <c r="V99" s="11">
        <f ca="1">Table6[[#This Row],[Mortgage left]]+Table6[[#This Row],[left amount to pay (car)]]+Table6[[#This Row],[debts]]</f>
        <v>163331.66829710995</v>
      </c>
      <c r="W99" s="11">
        <f ca="1">Table6[[#This Row],[value(person)]]-Table6[[#This Row],[value(debts)]]</f>
        <v>87163.980465029541</v>
      </c>
      <c r="AA99" s="5">
        <f t="shared" ca="1" si="38"/>
        <v>1</v>
      </c>
      <c r="AB99" s="12">
        <f t="shared" ca="1" si="39"/>
        <v>0</v>
      </c>
      <c r="AC99" s="12"/>
      <c r="AD99" s="6"/>
      <c r="AF99" s="5">
        <f t="shared" ca="1" si="40"/>
        <v>0</v>
      </c>
      <c r="AG99" s="12">
        <f t="shared" ca="1" si="41"/>
        <v>0</v>
      </c>
      <c r="AH99" s="12">
        <f t="shared" ca="1" si="42"/>
        <v>0</v>
      </c>
      <c r="AI99" s="12">
        <f t="shared" ca="1" si="43"/>
        <v>0</v>
      </c>
      <c r="AJ99" s="12">
        <f t="shared" ca="1" si="44"/>
        <v>0</v>
      </c>
      <c r="AK99" s="6">
        <f ca="1">IF(F98="custom",1,0)</f>
        <v>1</v>
      </c>
      <c r="AL99" s="12"/>
      <c r="AM99" s="5">
        <f ca="1">IF(M98="a",1,0)</f>
        <v>0</v>
      </c>
      <c r="AN99" s="12">
        <f ca="1">IF(M98="b",1,0)</f>
        <v>0</v>
      </c>
      <c r="AO99" s="12">
        <f ca="1">IF(M98="c",1,0)</f>
        <v>0</v>
      </c>
      <c r="AP99" s="12">
        <f ca="1">IF(M98="d",1,0)</f>
        <v>0</v>
      </c>
      <c r="AQ99" s="12">
        <f ca="1">IF(M98="e",1,0)</f>
        <v>0</v>
      </c>
      <c r="AR99" s="12">
        <f ca="1">IF(M98="f",1,0)</f>
        <v>0</v>
      </c>
      <c r="AS99" s="12">
        <f ca="1">IF(M98="g",1,0)</f>
        <v>0</v>
      </c>
      <c r="AT99" s="12">
        <f ca="1">IF(M98="h",1,0)</f>
        <v>0</v>
      </c>
      <c r="AU99" s="12">
        <f ca="1">IF(M98="i",1,0)</f>
        <v>0</v>
      </c>
      <c r="AV99" s="6">
        <f ca="1">IF(M98="j",1,0)</f>
        <v>1</v>
      </c>
      <c r="AY99" s="30">
        <f ca="1">Table6[[#This Row],[car value]]/Table6[[#This Row],[cars]]</f>
        <v>18724.627020017571</v>
      </c>
      <c r="BA99" s="5"/>
      <c r="BB99" s="12"/>
      <c r="BC99" s="12"/>
      <c r="BD99" s="12">
        <f t="shared" ca="1" si="45"/>
        <v>0</v>
      </c>
      <c r="BE99" s="12"/>
      <c r="BF99" s="6"/>
      <c r="BG99" s="5"/>
      <c r="BH99" s="12"/>
      <c r="BI99" s="12"/>
      <c r="BJ99" s="12">
        <f t="shared" ca="1" si="46"/>
        <v>0.372928213385883</v>
      </c>
      <c r="BK99" s="12">
        <f t="shared" ca="1" si="47"/>
        <v>0</v>
      </c>
      <c r="BL99" s="12"/>
      <c r="BM99" s="6"/>
    </row>
    <row r="100" spans="2:65" x14ac:dyDescent="0.35">
      <c r="B100">
        <f t="shared" ca="1" si="37"/>
        <v>5</v>
      </c>
      <c r="C100" t="str">
        <f t="shared" ca="1" si="33"/>
        <v>Men</v>
      </c>
      <c r="D100">
        <f t="shared" ca="1" si="48"/>
        <v>33</v>
      </c>
      <c r="E100">
        <f t="shared" ca="1" si="49"/>
        <v>4</v>
      </c>
      <c r="F100" t="str">
        <f ca="1">VLOOKUP(E100,$S$116:$T$121,2)</f>
        <v>it</v>
      </c>
      <c r="G100">
        <f t="shared" ca="1" si="50"/>
        <v>5</v>
      </c>
      <c r="H100" t="str">
        <f ca="1">VLOOKUP(G100,$P$116:$Q$120,2)</f>
        <v>arts</v>
      </c>
      <c r="J100">
        <f t="shared" ca="1" si="51"/>
        <v>0</v>
      </c>
      <c r="K100">
        <f t="shared" ca="1" si="34"/>
        <v>3</v>
      </c>
      <c r="L100">
        <f t="shared" ca="1" si="52"/>
        <v>2</v>
      </c>
      <c r="M100" t="str">
        <f ca="1">VLOOKUP(Table6[[#This Row],[Column4]],$N$114:$O$123,2)</f>
        <v>b</v>
      </c>
      <c r="N100">
        <f t="shared" ca="1" si="35"/>
        <v>26399</v>
      </c>
      <c r="O100">
        <f t="shared" ca="1" si="36"/>
        <v>420111</v>
      </c>
      <c r="P100" s="11">
        <f ca="1">RAND()*Table6[[#This Row],[house value]]</f>
        <v>271589.22783425567</v>
      </c>
      <c r="Q100" s="11">
        <f ca="1">Table6[[#This Row],[cars]]*RAND()*Table6[[#This Row],[income]]</f>
        <v>73438.252996394644</v>
      </c>
      <c r="R100" s="11">
        <f ca="1">RAND()*Table6[[#This Row],[car value]]</f>
        <v>18563.670541302192</v>
      </c>
      <c r="S100" s="11">
        <f ca="1">RAND()*Table6[[#This Row],[income]]*2</f>
        <v>21629.323998153432</v>
      </c>
      <c r="T100" s="11">
        <f ca="1">RAND()*Table6[[#This Row],[income]]*1.5</f>
        <v>27247.391402666275</v>
      </c>
      <c r="U100" s="11">
        <f ca="1">Table6[[#This Row],[house value]]+Table6[[#This Row],[car value]]+Table6[[#This Row],[investments]]</f>
        <v>520796.64439906093</v>
      </c>
      <c r="V100" s="11">
        <f ca="1">Table6[[#This Row],[Mortgage left]]+Table6[[#This Row],[left amount to pay (car)]]+Table6[[#This Row],[debts]]</f>
        <v>311782.22237371129</v>
      </c>
      <c r="W100" s="11">
        <f ca="1">Table6[[#This Row],[value(person)]]-Table6[[#This Row],[value(debts)]]</f>
        <v>209014.42202534963</v>
      </c>
      <c r="AA100" s="5">
        <f t="shared" ca="1" si="38"/>
        <v>0</v>
      </c>
      <c r="AB100" s="12">
        <f t="shared" ca="1" si="39"/>
        <v>1</v>
      </c>
      <c r="AC100" s="12"/>
      <c r="AD100" s="6"/>
      <c r="AF100" s="5">
        <f t="shared" ca="1" si="40"/>
        <v>1</v>
      </c>
      <c r="AG100" s="12">
        <f t="shared" ca="1" si="41"/>
        <v>0</v>
      </c>
      <c r="AH100" s="12">
        <f t="shared" ca="1" si="42"/>
        <v>0</v>
      </c>
      <c r="AI100" s="12">
        <f t="shared" ca="1" si="43"/>
        <v>0</v>
      </c>
      <c r="AJ100" s="12">
        <f t="shared" ca="1" si="44"/>
        <v>0</v>
      </c>
      <c r="AK100" s="6">
        <f ca="1">IF(F99="custom",1,0)</f>
        <v>0</v>
      </c>
      <c r="AL100" s="12"/>
      <c r="AM100" s="5">
        <f ca="1">IF(M99="a",1,0)</f>
        <v>0</v>
      </c>
      <c r="AN100" s="12">
        <f ca="1">IF(M99="b",1,0)</f>
        <v>0</v>
      </c>
      <c r="AO100" s="12">
        <f ca="1">IF(M99="c",1,0)</f>
        <v>1</v>
      </c>
      <c r="AP100" s="12">
        <f ca="1">IF(M99="d",1,0)</f>
        <v>0</v>
      </c>
      <c r="AQ100" s="12">
        <f ca="1">IF(M99="e",1,0)</f>
        <v>0</v>
      </c>
      <c r="AR100" s="12">
        <f ca="1">IF(M99="f",1,0)</f>
        <v>0</v>
      </c>
      <c r="AS100" s="12">
        <f ca="1">IF(M99="g",1,0)</f>
        <v>0</v>
      </c>
      <c r="AT100" s="12">
        <f ca="1">IF(M99="h",1,0)</f>
        <v>0</v>
      </c>
      <c r="AU100" s="12">
        <f ca="1">IF(M99="i",1,0)</f>
        <v>0</v>
      </c>
      <c r="AV100" s="6">
        <f ca="1">IF(M99="j",1,0)</f>
        <v>0</v>
      </c>
      <c r="AY100" s="30">
        <f ca="1">Table6[[#This Row],[car value]]/Table6[[#This Row],[cars]]</f>
        <v>24479.41766546488</v>
      </c>
      <c r="BA100" s="5"/>
      <c r="BB100" s="12"/>
      <c r="BC100" s="12"/>
      <c r="BD100" s="12">
        <f t="shared" ca="1" si="45"/>
        <v>0</v>
      </c>
      <c r="BE100" s="12"/>
      <c r="BF100" s="6"/>
      <c r="BG100" s="5"/>
      <c r="BH100" s="12"/>
      <c r="BI100" s="12"/>
      <c r="BJ100" s="12">
        <f t="shared" ca="1" si="46"/>
        <v>0.6713865859860586</v>
      </c>
      <c r="BK100" s="12">
        <f t="shared" ca="1" si="47"/>
        <v>1</v>
      </c>
      <c r="BL100" s="12"/>
      <c r="BM100" s="6"/>
    </row>
    <row r="101" spans="2:65" x14ac:dyDescent="0.35">
      <c r="B101">
        <f t="shared" ca="1" si="37"/>
        <v>2</v>
      </c>
      <c r="C101" t="str">
        <f t="shared" ca="1" si="33"/>
        <v>Women</v>
      </c>
      <c r="D101">
        <f t="shared" ca="1" si="48"/>
        <v>35</v>
      </c>
      <c r="E101">
        <f t="shared" ca="1" si="49"/>
        <v>4</v>
      </c>
      <c r="F101" t="str">
        <f ca="1">VLOOKUP(E101,$S$116:$T$121,2)</f>
        <v>it</v>
      </c>
      <c r="G101">
        <f t="shared" ca="1" si="50"/>
        <v>5</v>
      </c>
      <c r="H101" t="str">
        <f ca="1">VLOOKUP(G101,$P$116:$Q$120,2)</f>
        <v>arts</v>
      </c>
      <c r="J101">
        <f t="shared" ca="1" si="51"/>
        <v>0</v>
      </c>
      <c r="K101">
        <f t="shared" ca="1" si="34"/>
        <v>3</v>
      </c>
      <c r="L101">
        <f t="shared" ca="1" si="52"/>
        <v>4</v>
      </c>
      <c r="M101" t="str">
        <f ca="1">VLOOKUP(Table6[[#This Row],[Column4]],$N$114:$O$123,2)</f>
        <v>d</v>
      </c>
      <c r="N101">
        <f t="shared" ca="1" si="35"/>
        <v>94487</v>
      </c>
      <c r="O101">
        <f t="shared" ca="1" si="36"/>
        <v>232127</v>
      </c>
      <c r="P101" s="11">
        <f ca="1">RAND()*Table6[[#This Row],[house value]]</f>
        <v>154828.76677307318</v>
      </c>
      <c r="Q101" s="11">
        <f ca="1">Table6[[#This Row],[cars]]*RAND()*Table6[[#This Row],[income]]</f>
        <v>198180.23522607176</v>
      </c>
      <c r="R101" s="11">
        <f ca="1">RAND()*Table6[[#This Row],[car value]]</f>
        <v>150299.73430632462</v>
      </c>
      <c r="S101" s="11">
        <f ca="1">RAND()*Table6[[#This Row],[income]]*2</f>
        <v>174645.45088625688</v>
      </c>
      <c r="T101" s="11">
        <f ca="1">RAND()*Table6[[#This Row],[income]]*1.5</f>
        <v>106326.53499853786</v>
      </c>
      <c r="U101" s="11">
        <f ca="1">Table6[[#This Row],[house value]]+Table6[[#This Row],[car value]]+Table6[[#This Row],[investments]]</f>
        <v>536633.77022460965</v>
      </c>
      <c r="V101" s="11">
        <f ca="1">Table6[[#This Row],[Mortgage left]]+Table6[[#This Row],[left amount to pay (car)]]+Table6[[#This Row],[debts]]</f>
        <v>479773.95196565468</v>
      </c>
      <c r="W101" s="11">
        <f ca="1">Table6[[#This Row],[value(person)]]-Table6[[#This Row],[value(debts)]]</f>
        <v>56859.818258954969</v>
      </c>
      <c r="AA101" s="5">
        <f t="shared" ca="1" si="38"/>
        <v>1</v>
      </c>
      <c r="AB101" s="12">
        <f t="shared" ca="1" si="39"/>
        <v>0</v>
      </c>
      <c r="AC101" s="12"/>
      <c r="AD101" s="6"/>
      <c r="AF101" s="5">
        <f t="shared" ca="1" si="40"/>
        <v>0</v>
      </c>
      <c r="AG101" s="12">
        <f t="shared" ca="1" si="41"/>
        <v>0</v>
      </c>
      <c r="AH101" s="12">
        <f t="shared" ca="1" si="42"/>
        <v>0</v>
      </c>
      <c r="AI101" s="12">
        <f t="shared" ca="1" si="43"/>
        <v>1</v>
      </c>
      <c r="AJ101" s="12">
        <f t="shared" ca="1" si="44"/>
        <v>0</v>
      </c>
      <c r="AK101" s="6">
        <f ca="1">IF(F100="custom",1,0)</f>
        <v>0</v>
      </c>
      <c r="AL101" s="12"/>
      <c r="AM101" s="5">
        <f ca="1">IF(M100="a",1,0)</f>
        <v>0</v>
      </c>
      <c r="AN101" s="12">
        <f ca="1">IF(M100="b",1,0)</f>
        <v>1</v>
      </c>
      <c r="AO101" s="12">
        <f ca="1">IF(M100="c",1,0)</f>
        <v>0</v>
      </c>
      <c r="AP101" s="12">
        <f ca="1">IF(M100="d",1,0)</f>
        <v>0</v>
      </c>
      <c r="AQ101" s="12">
        <f ca="1">IF(M100="e",1,0)</f>
        <v>0</v>
      </c>
      <c r="AR101" s="12">
        <f ca="1">IF(M100="f",1,0)</f>
        <v>0</v>
      </c>
      <c r="AS101" s="12">
        <f ca="1">IF(M100="g",1,0)</f>
        <v>0</v>
      </c>
      <c r="AT101" s="12">
        <f ca="1">IF(M100="h",1,0)</f>
        <v>0</v>
      </c>
      <c r="AU101" s="12">
        <f ca="1">IF(M100="i",1,0)</f>
        <v>0</v>
      </c>
      <c r="AV101" s="6">
        <f ca="1">IF(M100="j",1,0)</f>
        <v>0</v>
      </c>
      <c r="AY101" s="30">
        <f ca="1">Table6[[#This Row],[car value]]/Table6[[#This Row],[cars]]</f>
        <v>66060.078408690591</v>
      </c>
      <c r="BA101" s="5"/>
      <c r="BB101" s="12"/>
      <c r="BC101" s="12"/>
      <c r="BD101" s="12">
        <f t="shared" ca="1" si="45"/>
        <v>1</v>
      </c>
      <c r="BE101" s="12"/>
      <c r="BF101" s="6"/>
      <c r="BG101" s="5"/>
      <c r="BH101" s="12"/>
      <c r="BI101" s="12"/>
      <c r="BJ101" s="12">
        <f t="shared" ca="1" si="46"/>
        <v>0.64647016582345063</v>
      </c>
      <c r="BK101" s="12">
        <f t="shared" ca="1" si="47"/>
        <v>1</v>
      </c>
      <c r="BL101" s="12"/>
      <c r="BM101" s="6"/>
    </row>
    <row r="102" spans="2:65" ht="15" thickBot="1" x14ac:dyDescent="0.4">
      <c r="B102">
        <f t="shared" ca="1" si="37"/>
        <v>3</v>
      </c>
      <c r="C102" t="str">
        <f t="shared" ca="1" si="33"/>
        <v>Men</v>
      </c>
      <c r="D102">
        <f t="shared" ca="1" si="48"/>
        <v>33</v>
      </c>
      <c r="E102">
        <f t="shared" ca="1" si="49"/>
        <v>6</v>
      </c>
      <c r="F102" t="str">
        <f ca="1">VLOOKUP(E102,$S$116:$T$121,2)</f>
        <v>custom</v>
      </c>
      <c r="G102">
        <f t="shared" ca="1" si="50"/>
        <v>1</v>
      </c>
      <c r="H102" t="str">
        <f ca="1">VLOOKUP(G102,$P$116:$Q$120,2)</f>
        <v>Mba</v>
      </c>
      <c r="J102">
        <f t="shared" ca="1" si="51"/>
        <v>0</v>
      </c>
      <c r="K102">
        <f t="shared" ca="1" si="34"/>
        <v>2</v>
      </c>
      <c r="L102">
        <f t="shared" ca="1" si="52"/>
        <v>8</v>
      </c>
      <c r="M102" t="str">
        <f ca="1">VLOOKUP(Table6[[#This Row],[Column4]],$N$114:$O$123,2)</f>
        <v>h</v>
      </c>
      <c r="N102">
        <f t="shared" ca="1" si="35"/>
        <v>40030</v>
      </c>
      <c r="O102">
        <f t="shared" ca="1" si="36"/>
        <v>185673</v>
      </c>
      <c r="P102" s="11">
        <f ca="1">RAND()*Table6[[#This Row],[house value]]</f>
        <v>59349.591687525237</v>
      </c>
      <c r="Q102" s="11">
        <f ca="1">Table6[[#This Row],[cars]]*RAND()*Table6[[#This Row],[income]]</f>
        <v>4373.828647703408</v>
      </c>
      <c r="R102" s="11">
        <f ca="1">RAND()*Table6[[#This Row],[car value]]</f>
        <v>925.88965086276892</v>
      </c>
      <c r="S102" s="11">
        <f ca="1">RAND()*Table6[[#This Row],[income]]*2</f>
        <v>7694.31094220262</v>
      </c>
      <c r="T102" s="11">
        <f ca="1">RAND()*Table6[[#This Row],[income]]*1.5</f>
        <v>1735.435966476877</v>
      </c>
      <c r="U102" s="11">
        <f ca="1">Table6[[#This Row],[house value]]+Table6[[#This Row],[car value]]+Table6[[#This Row],[investments]]</f>
        <v>191782.26461418028</v>
      </c>
      <c r="V102" s="11">
        <f ca="1">Table6[[#This Row],[Mortgage left]]+Table6[[#This Row],[left amount to pay (car)]]+Table6[[#This Row],[debts]]</f>
        <v>67969.792280590627</v>
      </c>
      <c r="W102" s="11">
        <f ca="1">Table6[[#This Row],[value(person)]]-Table6[[#This Row],[value(debts)]]</f>
        <v>123812.47233358966</v>
      </c>
      <c r="AA102" s="5">
        <f t="shared" ca="1" si="38"/>
        <v>0</v>
      </c>
      <c r="AB102" s="12">
        <f t="shared" ca="1" si="39"/>
        <v>1</v>
      </c>
      <c r="AC102" s="12"/>
      <c r="AD102" s="6"/>
      <c r="AF102" s="5">
        <f t="shared" ca="1" si="40"/>
        <v>0</v>
      </c>
      <c r="AG102" s="12">
        <f t="shared" ca="1" si="41"/>
        <v>0</v>
      </c>
      <c r="AH102" s="12">
        <f t="shared" ca="1" si="42"/>
        <v>0</v>
      </c>
      <c r="AI102" s="12">
        <f t="shared" ca="1" si="43"/>
        <v>1</v>
      </c>
      <c r="AJ102" s="12">
        <f t="shared" ca="1" si="44"/>
        <v>0</v>
      </c>
      <c r="AK102" s="6">
        <f ca="1">IF(F101="custom",1,0)</f>
        <v>0</v>
      </c>
      <c r="AL102" s="12"/>
      <c r="AM102" s="5">
        <f ca="1">IF(M101="a",1,0)</f>
        <v>0</v>
      </c>
      <c r="AN102" s="12">
        <f ca="1">IF(M101="b",1,0)</f>
        <v>0</v>
      </c>
      <c r="AO102" s="12">
        <f ca="1">IF(M101="c",1,0)</f>
        <v>0</v>
      </c>
      <c r="AP102" s="12">
        <f ca="1">IF(M101="d",1,0)</f>
        <v>1</v>
      </c>
      <c r="AQ102" s="12">
        <f ca="1">IF(M101="e",1,0)</f>
        <v>0</v>
      </c>
      <c r="AR102" s="12">
        <f ca="1">IF(M101="f",1,0)</f>
        <v>0</v>
      </c>
      <c r="AS102" s="12">
        <f ca="1">IF(M101="g",1,0)</f>
        <v>0</v>
      </c>
      <c r="AT102" s="12">
        <f ca="1">IF(M101="h",1,0)</f>
        <v>0</v>
      </c>
      <c r="AU102" s="12">
        <f ca="1">IF(M101="i",1,0)</f>
        <v>0</v>
      </c>
      <c r="AV102" s="6">
        <f ca="1">IF(M101="j",1,0)</f>
        <v>0</v>
      </c>
      <c r="AY102" s="19">
        <f ca="1">Table6[[#This Row],[car value]]/Table6[[#This Row],[cars]]</f>
        <v>2186.914323851704</v>
      </c>
      <c r="BA102" s="5"/>
      <c r="BB102" s="12"/>
      <c r="BC102" s="12"/>
      <c r="BD102" s="12">
        <f t="shared" ca="1" si="45"/>
        <v>1</v>
      </c>
      <c r="BE102" s="12"/>
      <c r="BF102" s="6"/>
      <c r="BG102" s="5"/>
      <c r="BH102" s="12"/>
      <c r="BI102" s="12"/>
      <c r="BJ102" s="12">
        <f t="shared" ca="1" si="46"/>
        <v>0.6670002488856237</v>
      </c>
      <c r="BK102" s="12">
        <f t="shared" ca="1" si="47"/>
        <v>1</v>
      </c>
      <c r="BL102" s="12"/>
      <c r="BM102" s="6"/>
    </row>
    <row r="103" spans="2:65" ht="15" thickBot="1" x14ac:dyDescent="0.4">
      <c r="AA103" s="7">
        <f t="shared" ca="1" si="38"/>
        <v>1</v>
      </c>
      <c r="AB103" s="8">
        <f t="shared" ca="1" si="39"/>
        <v>0</v>
      </c>
      <c r="AC103" s="8"/>
      <c r="AD103" s="9"/>
      <c r="AF103" s="5">
        <f t="shared" ca="1" si="40"/>
        <v>0</v>
      </c>
      <c r="AG103" s="12">
        <f t="shared" ca="1" si="41"/>
        <v>0</v>
      </c>
      <c r="AH103" s="12">
        <f t="shared" ca="1" si="42"/>
        <v>0</v>
      </c>
      <c r="AI103" s="12">
        <f t="shared" ca="1" si="43"/>
        <v>0</v>
      </c>
      <c r="AJ103" s="12">
        <f t="shared" ca="1" si="44"/>
        <v>0</v>
      </c>
      <c r="AK103" s="6">
        <f ca="1">IF(F102="custom",1,0)</f>
        <v>1</v>
      </c>
      <c r="AL103" s="12"/>
      <c r="AM103" s="5">
        <f ca="1">IF(M102="a",1,0)</f>
        <v>0</v>
      </c>
      <c r="AN103" s="12">
        <f ca="1">IF(M102="b",1,0)</f>
        <v>0</v>
      </c>
      <c r="AO103" s="12">
        <f ca="1">IF(M102="c",1,0)</f>
        <v>0</v>
      </c>
      <c r="AP103" s="12">
        <f ca="1">IF(M102="d",1,0)</f>
        <v>0</v>
      </c>
      <c r="AQ103" s="12">
        <f ca="1">IF(M102="e",1,0)</f>
        <v>0</v>
      </c>
      <c r="AR103" s="12">
        <f ca="1">IF(M102="f",1,0)</f>
        <v>0</v>
      </c>
      <c r="AS103" s="12">
        <f ca="1">IF(M102="g",1,0)</f>
        <v>0</v>
      </c>
      <c r="AT103" s="12">
        <f ca="1">IF(M102="h",1,0)</f>
        <v>1</v>
      </c>
      <c r="AU103" s="12">
        <f ca="1">IF(M102="i",1,0)</f>
        <v>0</v>
      </c>
      <c r="AV103" s="6">
        <f ca="1">IF(M102="j",1,0)</f>
        <v>0</v>
      </c>
      <c r="BA103" s="7"/>
      <c r="BB103" s="8"/>
      <c r="BC103" s="8"/>
      <c r="BD103" s="8">
        <f t="shared" ca="1" si="45"/>
        <v>0</v>
      </c>
      <c r="BE103" s="8"/>
      <c r="BF103" s="9"/>
      <c r="BG103" s="7"/>
      <c r="BH103" s="8"/>
      <c r="BI103" s="8"/>
      <c r="BJ103" s="8">
        <f t="shared" ca="1" si="46"/>
        <v>0.31964578418792844</v>
      </c>
      <c r="BK103" s="8">
        <f t="shared" ca="1" si="47"/>
        <v>0</v>
      </c>
      <c r="BL103" s="8"/>
      <c r="BM103" s="9"/>
    </row>
    <row r="104" spans="2:65" ht="15" thickBot="1" x14ac:dyDescent="0.4">
      <c r="AE104" s="21" t="s">
        <v>50</v>
      </c>
      <c r="AF104" s="7">
        <f ca="1">SUM(AF3:AF103)</f>
        <v>18</v>
      </c>
      <c r="AG104" s="8">
        <f ca="1">SUM(AG3:AG103)</f>
        <v>18</v>
      </c>
      <c r="AH104" s="8">
        <f ca="1">SUM(AH3:AH103)</f>
        <v>16</v>
      </c>
      <c r="AI104" s="8">
        <f t="shared" ref="AI104:AK104" ca="1" si="53">SUM(AI3:AI103)</f>
        <v>16</v>
      </c>
      <c r="AJ104" s="8">
        <f t="shared" ca="1" si="53"/>
        <v>13</v>
      </c>
      <c r="AK104" s="9">
        <f t="shared" ca="1" si="53"/>
        <v>20</v>
      </c>
      <c r="AL104" s="12"/>
      <c r="AM104" s="27">
        <f ca="1">SUM(AM3:AM103)</f>
        <v>13</v>
      </c>
      <c r="AN104" s="28">
        <f t="shared" ref="AN104:AV104" ca="1" si="54">SUM(AN3:AN103)</f>
        <v>12</v>
      </c>
      <c r="AO104" s="28">
        <f t="shared" ca="1" si="54"/>
        <v>12</v>
      </c>
      <c r="AP104" s="28">
        <f t="shared" ca="1" si="54"/>
        <v>5</v>
      </c>
      <c r="AQ104" s="28">
        <f t="shared" ca="1" si="54"/>
        <v>6</v>
      </c>
      <c r="AR104" s="28">
        <f t="shared" ca="1" si="54"/>
        <v>12</v>
      </c>
      <c r="AS104" s="28">
        <f t="shared" ca="1" si="54"/>
        <v>9</v>
      </c>
      <c r="AT104" s="28">
        <f t="shared" ca="1" si="54"/>
        <v>7</v>
      </c>
      <c r="AU104" s="28">
        <f t="shared" ca="1" si="54"/>
        <v>10</v>
      </c>
      <c r="AV104" s="29">
        <f t="shared" ca="1" si="54"/>
        <v>15</v>
      </c>
    </row>
    <row r="113" spans="14:20" x14ac:dyDescent="0.35">
      <c r="N113" t="s">
        <v>11</v>
      </c>
    </row>
    <row r="114" spans="14:20" x14ac:dyDescent="0.35">
      <c r="N114">
        <v>1</v>
      </c>
      <c r="O114" t="s">
        <v>12</v>
      </c>
    </row>
    <row r="115" spans="14:20" x14ac:dyDescent="0.35">
      <c r="N115">
        <v>2</v>
      </c>
      <c r="O115" t="s">
        <v>13</v>
      </c>
      <c r="P115" t="s">
        <v>5</v>
      </c>
      <c r="S115" s="1" t="s">
        <v>3</v>
      </c>
      <c r="T115" s="1"/>
    </row>
    <row r="116" spans="14:20" x14ac:dyDescent="0.35">
      <c r="N116">
        <v>3</v>
      </c>
      <c r="O116" t="s">
        <v>14</v>
      </c>
      <c r="P116">
        <v>1</v>
      </c>
      <c r="Q116" t="s">
        <v>26</v>
      </c>
      <c r="S116">
        <v>1</v>
      </c>
      <c r="T116" t="s">
        <v>4</v>
      </c>
    </row>
    <row r="117" spans="14:20" x14ac:dyDescent="0.35">
      <c r="N117">
        <v>4</v>
      </c>
      <c r="O117" t="s">
        <v>15</v>
      </c>
      <c r="P117">
        <v>2</v>
      </c>
      <c r="Q117" t="s">
        <v>25</v>
      </c>
      <c r="S117">
        <v>2</v>
      </c>
      <c r="T117" t="s">
        <v>5</v>
      </c>
    </row>
    <row r="118" spans="14:20" x14ac:dyDescent="0.35">
      <c r="N118">
        <v>5</v>
      </c>
      <c r="O118" t="s">
        <v>16</v>
      </c>
      <c r="P118">
        <v>3</v>
      </c>
      <c r="Q118" t="s">
        <v>24</v>
      </c>
      <c r="S118">
        <v>3</v>
      </c>
      <c r="T118" t="s">
        <v>49</v>
      </c>
    </row>
    <row r="119" spans="14:20" x14ac:dyDescent="0.35">
      <c r="N119">
        <v>6</v>
      </c>
      <c r="O119" t="s">
        <v>17</v>
      </c>
      <c r="P119">
        <v>4</v>
      </c>
      <c r="Q119" t="s">
        <v>23</v>
      </c>
      <c r="S119">
        <v>4</v>
      </c>
      <c r="T119" t="s">
        <v>6</v>
      </c>
    </row>
    <row r="120" spans="14:20" x14ac:dyDescent="0.35">
      <c r="N120">
        <v>7</v>
      </c>
      <c r="O120" t="s">
        <v>18</v>
      </c>
      <c r="P120">
        <v>5</v>
      </c>
      <c r="Q120" t="s">
        <v>22</v>
      </c>
      <c r="S120">
        <v>5</v>
      </c>
      <c r="T120" t="s">
        <v>7</v>
      </c>
    </row>
    <row r="121" spans="14:20" x14ac:dyDescent="0.35">
      <c r="N121">
        <v>8</v>
      </c>
      <c r="O121" t="s">
        <v>19</v>
      </c>
      <c r="S121">
        <v>6</v>
      </c>
      <c r="T121" t="s">
        <v>8</v>
      </c>
    </row>
    <row r="122" spans="14:20" x14ac:dyDescent="0.35">
      <c r="N122">
        <v>9</v>
      </c>
      <c r="O122" t="s">
        <v>20</v>
      </c>
    </row>
    <row r="123" spans="14:20" x14ac:dyDescent="0.35">
      <c r="N123">
        <v>10</v>
      </c>
      <c r="O123" t="s">
        <v>21</v>
      </c>
    </row>
  </sheetData>
  <mergeCells count="5">
    <mergeCell ref="BA1:BF1"/>
    <mergeCell ref="BG1:BM1"/>
    <mergeCell ref="AA1:AD1"/>
    <mergeCell ref="AF1:AK1"/>
    <mergeCell ref="AM1:AV1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297CF-1573-45AD-8110-C196120A4DA2}">
  <dimension ref="C2:N12"/>
  <sheetViews>
    <sheetView workbookViewId="0">
      <selection activeCell="O11" sqref="O11"/>
    </sheetView>
  </sheetViews>
  <sheetFormatPr defaultRowHeight="14.5" x14ac:dyDescent="0.35"/>
  <cols>
    <col min="2" max="2" width="8.26953125" customWidth="1"/>
    <col min="3" max="3" width="16.26953125" hidden="1" customWidth="1"/>
    <col min="4" max="4" width="0.36328125" customWidth="1"/>
    <col min="5" max="5" width="14.90625" customWidth="1"/>
    <col min="6" max="6" width="17.81640625" customWidth="1"/>
    <col min="11" max="11" width="11.1796875" customWidth="1"/>
    <col min="13" max="13" width="11.26953125" customWidth="1"/>
  </cols>
  <sheetData>
    <row r="2" spans="5:14" ht="18.5" x14ac:dyDescent="0.45">
      <c r="E2" s="33" t="s">
        <v>64</v>
      </c>
      <c r="F2" s="10"/>
      <c r="G2" s="10"/>
      <c r="H2" s="10"/>
      <c r="I2" s="10"/>
      <c r="J2" s="10"/>
      <c r="K2" s="10"/>
      <c r="L2" s="10"/>
      <c r="M2" s="10"/>
    </row>
    <row r="3" spans="5:14" x14ac:dyDescent="0.35">
      <c r="E3" s="10" t="s">
        <v>63</v>
      </c>
      <c r="F3" s="10"/>
      <c r="I3" s="10" t="s">
        <v>48</v>
      </c>
      <c r="J3" s="10"/>
      <c r="K3" s="10"/>
      <c r="L3" s="10"/>
      <c r="M3" s="10"/>
      <c r="N3" s="10"/>
    </row>
    <row r="4" spans="5:14" x14ac:dyDescent="0.35">
      <c r="E4" t="s">
        <v>31</v>
      </c>
      <c r="F4" t="s">
        <v>32</v>
      </c>
      <c r="I4" s="5" t="s">
        <v>4</v>
      </c>
      <c r="J4" s="12" t="s">
        <v>5</v>
      </c>
      <c r="K4" s="12" t="s">
        <v>49</v>
      </c>
      <c r="L4" s="12" t="s">
        <v>6</v>
      </c>
      <c r="M4" s="12" t="s">
        <v>7</v>
      </c>
      <c r="N4" s="6" t="s">
        <v>8</v>
      </c>
    </row>
    <row r="5" spans="5:14" x14ac:dyDescent="0.35">
      <c r="E5">
        <f ca="1">Sheet1!AD5</f>
        <v>55</v>
      </c>
      <c r="F5">
        <f ca="1">Sheet1!AD6</f>
        <v>46</v>
      </c>
      <c r="G5" s="10" t="s">
        <v>65</v>
      </c>
      <c r="H5" s="10"/>
      <c r="I5">
        <f ca="1">Sheet1!AF104</f>
        <v>18</v>
      </c>
      <c r="J5">
        <f ca="1">Sheet1!AG104</f>
        <v>18</v>
      </c>
      <c r="K5">
        <f ca="1">Sheet1!AH104</f>
        <v>16</v>
      </c>
      <c r="L5">
        <f ca="1">Sheet1!AI104</f>
        <v>16</v>
      </c>
      <c r="M5">
        <f ca="1">Sheet1!AJ104</f>
        <v>13</v>
      </c>
      <c r="N5">
        <f ca="1">Sheet1!AK104</f>
        <v>20</v>
      </c>
    </row>
    <row r="6" spans="5:14" x14ac:dyDescent="0.35">
      <c r="G6" s="10">
        <f ca="1">Sheet1!AE2</f>
        <v>37.287128712871286</v>
      </c>
      <c r="H6" s="10"/>
    </row>
    <row r="8" spans="5:14" x14ac:dyDescent="0.35">
      <c r="G8" s="10" t="s">
        <v>52</v>
      </c>
      <c r="H8" s="10"/>
    </row>
    <row r="9" spans="5:14" x14ac:dyDescent="0.35">
      <c r="G9" s="10">
        <f ca="1">Sheet1!AW5</f>
        <v>55766.138613861389</v>
      </c>
      <c r="H9" s="10"/>
    </row>
    <row r="11" spans="5:14" x14ac:dyDescent="0.35">
      <c r="G11" s="10" t="s">
        <v>66</v>
      </c>
      <c r="H11" s="10"/>
    </row>
    <row r="12" spans="5:14" x14ac:dyDescent="0.35">
      <c r="G12" s="10">
        <f ca="1">Sheet1!AZ3</f>
        <v>27883.494909280642</v>
      </c>
      <c r="H12" s="10"/>
    </row>
  </sheetData>
  <mergeCells count="9">
    <mergeCell ref="G9:H9"/>
    <mergeCell ref="G11:H11"/>
    <mergeCell ref="G12:H12"/>
    <mergeCell ref="E2:M2"/>
    <mergeCell ref="E3:F3"/>
    <mergeCell ref="G5:H5"/>
    <mergeCell ref="G6:H6"/>
    <mergeCell ref="I3:N3"/>
    <mergeCell ref="G8:H8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</dc:creator>
  <cp:lastModifiedBy>kavya</cp:lastModifiedBy>
  <dcterms:created xsi:type="dcterms:W3CDTF">2023-02-09T17:33:22Z</dcterms:created>
  <dcterms:modified xsi:type="dcterms:W3CDTF">2023-02-13T14:06:42Z</dcterms:modified>
</cp:coreProperties>
</file>