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30Aug\UMG\GRV\"/>
    </mc:Choice>
  </mc:AlternateContent>
  <bookViews>
    <workbookView xWindow="0" yWindow="0" windowWidth="23040" windowHeight="9120" activeTab="1"/>
  </bookViews>
  <sheets>
    <sheet name="GRAVEL" sheetId="1" r:id="rId1"/>
    <sheet name="HEPROW" sheetId="2" r:id="rId2"/>
    <sheet name="Sheet1" sheetId="3" r:id="rId3"/>
  </sheets>
  <definedNames>
    <definedName name="solver_typ" localSheetId="0" hidden="1">2</definedName>
    <definedName name="solver_typ" localSheetId="1" hidden="1">2</definedName>
    <definedName name="solver_ver" localSheetId="0" hidden="1">16</definedName>
    <definedName name="solver_ver" localSheetId="1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P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4" i="2"/>
  <c r="N3" i="2"/>
  <c r="J3" i="2"/>
  <c r="G3" i="2"/>
  <c r="F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G3" i="1"/>
  <c r="O7" i="2"/>
  <c r="O3" i="2" l="1"/>
  <c r="O6" i="2"/>
  <c r="O15" i="2"/>
  <c r="O10" i="2"/>
  <c r="O22" i="2"/>
  <c r="O14" i="2"/>
  <c r="O19" i="2"/>
  <c r="O11" i="2"/>
  <c r="O18" i="2"/>
  <c r="O4" i="2"/>
  <c r="O21" i="2"/>
  <c r="O17" i="2"/>
  <c r="O13" i="2"/>
  <c r="O9" i="2"/>
  <c r="O5" i="2"/>
  <c r="O20" i="2"/>
  <c r="O16" i="2"/>
  <c r="O12" i="2"/>
  <c r="O8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3" i="1"/>
  <c r="H7" i="2" l="1"/>
  <c r="J7" i="2" s="1"/>
  <c r="H5" i="2"/>
  <c r="J5" i="2" s="1"/>
  <c r="H18" i="2"/>
  <c r="J18" i="2" s="1"/>
  <c r="H17" i="2"/>
  <c r="J17" i="2" s="1"/>
  <c r="H12" i="2"/>
  <c r="J12" i="2" s="1"/>
  <c r="H6" i="2"/>
  <c r="J6" i="2" s="1"/>
  <c r="H22" i="2"/>
  <c r="J22" i="2" s="1"/>
  <c r="H21" i="2"/>
  <c r="J21" i="2" s="1"/>
  <c r="H8" i="2"/>
  <c r="J8" i="2" s="1"/>
  <c r="H3" i="2"/>
  <c r="H10" i="2"/>
  <c r="J10" i="2" s="1"/>
  <c r="H9" i="2"/>
  <c r="J9" i="2" s="1"/>
  <c r="H20" i="2"/>
  <c r="J20" i="2" s="1"/>
  <c r="H4" i="2"/>
  <c r="J4" i="2" s="1"/>
  <c r="H19" i="2"/>
  <c r="J19" i="2" s="1"/>
  <c r="H15" i="2"/>
  <c r="J15" i="2" s="1"/>
  <c r="H14" i="2"/>
  <c r="J14" i="2" s="1"/>
  <c r="H13" i="2"/>
  <c r="J13" i="2" s="1"/>
  <c r="H16" i="2"/>
  <c r="J16" i="2" s="1"/>
  <c r="H11" i="2"/>
  <c r="J11" i="2" s="1"/>
  <c r="I3" i="1"/>
  <c r="M4" i="1"/>
  <c r="M3" i="1"/>
  <c r="M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I11" i="2" l="1"/>
  <c r="I15" i="2"/>
  <c r="I9" i="2"/>
  <c r="I21" i="2"/>
  <c r="I17" i="2"/>
  <c r="I16" i="2"/>
  <c r="I19" i="2"/>
  <c r="I10" i="2"/>
  <c r="I22" i="2"/>
  <c r="I18" i="2"/>
  <c r="I13" i="2"/>
  <c r="I4" i="2"/>
  <c r="I6" i="2"/>
  <c r="I5" i="2"/>
  <c r="I14" i="2"/>
  <c r="I20" i="2"/>
  <c r="I8" i="2"/>
  <c r="I12" i="2"/>
  <c r="I7" i="2"/>
  <c r="I3" i="2"/>
  <c r="I5" i="1"/>
  <c r="I19" i="1"/>
  <c r="I15" i="1"/>
  <c r="I11" i="1"/>
  <c r="I7" i="1"/>
  <c r="I21" i="1"/>
  <c r="I17" i="1"/>
  <c r="I13" i="1"/>
  <c r="I9" i="1"/>
  <c r="I4" i="1"/>
  <c r="I22" i="1"/>
  <c r="I18" i="1"/>
  <c r="I14" i="1"/>
  <c r="I10" i="1"/>
  <c r="I6" i="1"/>
  <c r="I20" i="1"/>
  <c r="I16" i="1"/>
  <c r="I12" i="1"/>
  <c r="I8" i="1"/>
  <c r="N5" i="1"/>
  <c r="O5" i="1" s="1"/>
  <c r="N4" i="1"/>
  <c r="N6" i="1"/>
  <c r="N21" i="1"/>
  <c r="N17" i="1"/>
  <c r="O17" i="1" s="1"/>
  <c r="N13" i="1"/>
  <c r="N9" i="1"/>
  <c r="O10" i="1" s="1"/>
  <c r="N20" i="1"/>
  <c r="N16" i="1"/>
  <c r="N12" i="1"/>
  <c r="N8" i="1"/>
  <c r="N19" i="1"/>
  <c r="N15" i="1"/>
  <c r="N11" i="1"/>
  <c r="N7" i="1"/>
  <c r="N22" i="1"/>
  <c r="O22" i="1" s="1"/>
  <c r="N3" i="1"/>
  <c r="O3" i="1" s="1"/>
  <c r="N18" i="1"/>
  <c r="N14" i="1"/>
  <c r="N10" i="1"/>
  <c r="O20" i="1"/>
  <c r="O7" i="1"/>
  <c r="O13" i="1"/>
  <c r="Q2" i="2" l="1"/>
  <c r="J2" i="1"/>
  <c r="O16" i="1"/>
  <c r="O12" i="1"/>
  <c r="O6" i="1"/>
  <c r="O8" i="1"/>
  <c r="O14" i="1"/>
  <c r="O11" i="1"/>
  <c r="O21" i="1"/>
  <c r="O18" i="1"/>
  <c r="O15" i="1"/>
  <c r="O9" i="1"/>
  <c r="O4" i="1"/>
  <c r="O19" i="1"/>
  <c r="K2" i="2" l="1"/>
  <c r="P2" i="1"/>
</calcChain>
</file>

<file path=xl/sharedStrings.xml><?xml version="1.0" encoding="utf-8"?>
<sst xmlns="http://schemas.openxmlformats.org/spreadsheetml/2006/main" count="31" uniqueCount="13">
  <si>
    <t>E [MeV]</t>
  </si>
  <si>
    <r>
      <t>d</t>
    </r>
    <r>
      <rPr>
        <sz val="11"/>
        <color theme="1"/>
        <rFont val="Calibri"/>
        <family val="2"/>
      </rPr>
      <t>φ/dE</t>
    </r>
  </si>
  <si>
    <t>INPUT</t>
  </si>
  <si>
    <t>GRAVEL Unfolded</t>
  </si>
  <si>
    <t xml:space="preserve"> Unfolded</t>
  </si>
  <si>
    <t>σ</t>
  </si>
  <si>
    <t>φ</t>
  </si>
  <si>
    <t>∫φi</t>
  </si>
  <si>
    <t>Nφ</t>
  </si>
  <si>
    <t>∫Nφ=</t>
  </si>
  <si>
    <t>pds</t>
  </si>
  <si>
    <t>out_phs</t>
  </si>
  <si>
    <t>in_phs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</si>
</sst>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GRAVEL!$B$3:$B$22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</c:numCache>
            </c:numRef>
          </c:xVal>
          <c:yVal>
            <c:numRef>
              <c:f>GRAVEL!$H$3:$H$22</c:f>
              <c:numCache>
                <c:formatCode>0.00E+00</c:formatCode>
                <c:ptCount val="20"/>
                <c:pt idx="0">
                  <c:v>2.9253818010208328E-2</c:v>
                </c:pt>
                <c:pt idx="1">
                  <c:v>0.11226224264575986</c:v>
                </c:pt>
                <c:pt idx="2">
                  <c:v>9.4073748095909418E-2</c:v>
                </c:pt>
                <c:pt idx="3">
                  <c:v>8.3403383532443975E-2</c:v>
                </c:pt>
                <c:pt idx="4">
                  <c:v>9.1928895885948311E-2</c:v>
                </c:pt>
                <c:pt idx="5">
                  <c:v>9.7478444533221464E-2</c:v>
                </c:pt>
                <c:pt idx="6">
                  <c:v>9.4290448057347043E-2</c:v>
                </c:pt>
                <c:pt idx="7">
                  <c:v>8.3842042569186911E-2</c:v>
                </c:pt>
                <c:pt idx="8">
                  <c:v>6.9505009630252981E-2</c:v>
                </c:pt>
                <c:pt idx="9">
                  <c:v>6.0207970717597981E-2</c:v>
                </c:pt>
                <c:pt idx="10">
                  <c:v>5.1950144367039638E-2</c:v>
                </c:pt>
                <c:pt idx="11">
                  <c:v>4.1194394682361808E-2</c:v>
                </c:pt>
                <c:pt idx="12">
                  <c:v>3.1099838930546166E-2</c:v>
                </c:pt>
                <c:pt idx="13">
                  <c:v>2.4490242937831811E-2</c:v>
                </c:pt>
                <c:pt idx="14">
                  <c:v>1.9026693214205772E-2</c:v>
                </c:pt>
                <c:pt idx="15">
                  <c:v>1.2403223552775382E-2</c:v>
                </c:pt>
                <c:pt idx="16">
                  <c:v>7.4069853341231584E-3</c:v>
                </c:pt>
                <c:pt idx="17">
                  <c:v>2.8646121084029792E-3</c:v>
                </c:pt>
                <c:pt idx="18">
                  <c:v>5.1199015921855699E-4</c:v>
                </c:pt>
                <c:pt idx="19">
                  <c:v>2.3865107634063562E-4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GRAVEL!$K$3:$K$21</c:f>
              <c:numCache>
                <c:formatCode>General</c:formatCode>
                <c:ptCount val="1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</c:numCache>
            </c:numRef>
          </c:xVal>
          <c:yVal>
            <c:numRef>
              <c:f>GRAVEL!$N$3:$N$21</c:f>
              <c:numCache>
                <c:formatCode>0.00E+00</c:formatCode>
                <c:ptCount val="19"/>
                <c:pt idx="0">
                  <c:v>6.0862991098386575E-2</c:v>
                </c:pt>
                <c:pt idx="1">
                  <c:v>6.6548666958962319E-2</c:v>
                </c:pt>
                <c:pt idx="2">
                  <c:v>7.7648691956662963E-2</c:v>
                </c:pt>
                <c:pt idx="3">
                  <c:v>8.5169884977828916E-2</c:v>
                </c:pt>
                <c:pt idx="4">
                  <c:v>9.0101593427617852E-2</c:v>
                </c:pt>
                <c:pt idx="5">
                  <c:v>9.3880772569335358E-2</c:v>
                </c:pt>
                <c:pt idx="6">
                  <c:v>9.4692315673309532E-2</c:v>
                </c:pt>
                <c:pt idx="7">
                  <c:v>8.7073233819281837E-2</c:v>
                </c:pt>
                <c:pt idx="8">
                  <c:v>7.7354314647050726E-2</c:v>
                </c:pt>
                <c:pt idx="9">
                  <c:v>6.5115367295224158E-2</c:v>
                </c:pt>
                <c:pt idx="10">
                  <c:v>5.4851763787442831E-2</c:v>
                </c:pt>
                <c:pt idx="11">
                  <c:v>4.5439407256715469E-2</c:v>
                </c:pt>
                <c:pt idx="12">
                  <c:v>3.5163923050339919E-2</c:v>
                </c:pt>
                <c:pt idx="13">
                  <c:v>2.8312110927747252E-2</c:v>
                </c:pt>
                <c:pt idx="14">
                  <c:v>2.144252852947948E-2</c:v>
                </c:pt>
                <c:pt idx="15">
                  <c:v>1.5320922420485187E-2</c:v>
                </c:pt>
                <c:pt idx="16">
                  <c:v>9.4624179359149539E-3</c:v>
                </c:pt>
                <c:pt idx="17">
                  <c:v>6.091041234833101E-3</c:v>
                </c:pt>
                <c:pt idx="18">
                  <c:v>4.5522369058010123E-4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20344"/>
        <c:axId val="552520736"/>
      </c:scatterChart>
      <c:valAx>
        <c:axId val="55252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0736"/>
        <c:crosses val="autoZero"/>
        <c:crossBetween val="midCat"/>
      </c:valAx>
      <c:valAx>
        <c:axId val="552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HEPROW!$I$3:$I$22</c:f>
                <c:numCache>
                  <c:formatCode>General</c:formatCode>
                  <c:ptCount val="20"/>
                  <c:pt idx="0">
                    <c:v>1.0893765372736607E-2</c:v>
                  </c:pt>
                  <c:pt idx="1">
                    <c:v>3.1501027790061711E-2</c:v>
                  </c:pt>
                  <c:pt idx="2">
                    <c:v>7.9803522369055364E-3</c:v>
                  </c:pt>
                  <c:pt idx="3">
                    <c:v>4.2425002096208491E-3</c:v>
                  </c:pt>
                  <c:pt idx="4">
                    <c:v>4.9764182971015428E-3</c:v>
                  </c:pt>
                  <c:pt idx="5">
                    <c:v>4.7187413949256957E-3</c:v>
                  </c:pt>
                  <c:pt idx="6">
                    <c:v>3.6458472757056521E-3</c:v>
                  </c:pt>
                  <c:pt idx="7">
                    <c:v>2.5803728945161765E-3</c:v>
                  </c:pt>
                  <c:pt idx="8">
                    <c:v>2.1870207826385252E-3</c:v>
                  </c:pt>
                  <c:pt idx="9">
                    <c:v>1.8208037127012354E-3</c:v>
                  </c:pt>
                  <c:pt idx="10">
                    <c:v>1.5347198134940732E-3</c:v>
                  </c:pt>
                  <c:pt idx="11">
                    <c:v>1.4781178119466019E-3</c:v>
                  </c:pt>
                  <c:pt idx="12">
                    <c:v>1.3497563440177862E-3</c:v>
                  </c:pt>
                  <c:pt idx="13">
                    <c:v>1.1104167944031983E-3</c:v>
                  </c:pt>
                  <c:pt idx="14">
                    <c:v>9.0981887693393027E-4</c:v>
                  </c:pt>
                  <c:pt idx="15">
                    <c:v>7.068678425463965E-4</c:v>
                  </c:pt>
                  <c:pt idx="16">
                    <c:v>4.0588086952355164E-4</c:v>
                  </c:pt>
                  <c:pt idx="17">
                    <c:v>2.1755731868199359E-4</c:v>
                  </c:pt>
                  <c:pt idx="18">
                    <c:v>1.1219703864793675E-4</c:v>
                  </c:pt>
                  <c:pt idx="19">
                    <c:v>2.5159271699078194E-5</c:v>
                  </c:pt>
                </c:numCache>
              </c:numRef>
            </c:plus>
            <c:minus>
              <c:numRef>
                <c:f>HEPROW!$I$3:$I$22</c:f>
                <c:numCache>
                  <c:formatCode>General</c:formatCode>
                  <c:ptCount val="20"/>
                  <c:pt idx="0">
                    <c:v>1.0893765372736607E-2</c:v>
                  </c:pt>
                  <c:pt idx="1">
                    <c:v>3.1501027790061711E-2</c:v>
                  </c:pt>
                  <c:pt idx="2">
                    <c:v>7.9803522369055364E-3</c:v>
                  </c:pt>
                  <c:pt idx="3">
                    <c:v>4.2425002096208491E-3</c:v>
                  </c:pt>
                  <c:pt idx="4">
                    <c:v>4.9764182971015428E-3</c:v>
                  </c:pt>
                  <c:pt idx="5">
                    <c:v>4.7187413949256957E-3</c:v>
                  </c:pt>
                  <c:pt idx="6">
                    <c:v>3.6458472757056521E-3</c:v>
                  </c:pt>
                  <c:pt idx="7">
                    <c:v>2.5803728945161765E-3</c:v>
                  </c:pt>
                  <c:pt idx="8">
                    <c:v>2.1870207826385252E-3</c:v>
                  </c:pt>
                  <c:pt idx="9">
                    <c:v>1.8208037127012354E-3</c:v>
                  </c:pt>
                  <c:pt idx="10">
                    <c:v>1.5347198134940732E-3</c:v>
                  </c:pt>
                  <c:pt idx="11">
                    <c:v>1.4781178119466019E-3</c:v>
                  </c:pt>
                  <c:pt idx="12">
                    <c:v>1.3497563440177862E-3</c:v>
                  </c:pt>
                  <c:pt idx="13">
                    <c:v>1.1104167944031983E-3</c:v>
                  </c:pt>
                  <c:pt idx="14">
                    <c:v>9.0981887693393027E-4</c:v>
                  </c:pt>
                  <c:pt idx="15">
                    <c:v>7.068678425463965E-4</c:v>
                  </c:pt>
                  <c:pt idx="16">
                    <c:v>4.0588086952355164E-4</c:v>
                  </c:pt>
                  <c:pt idx="17">
                    <c:v>2.1755731868199359E-4</c:v>
                  </c:pt>
                  <c:pt idx="18">
                    <c:v>1.1219703864793675E-4</c:v>
                  </c:pt>
                  <c:pt idx="19">
                    <c:v>2.5159271699078194E-5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HEPROW!$B$3:$B$22</c:f>
              <c:numCache>
                <c:formatCode>0.00E+00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</c:numCache>
            </c:numRef>
          </c:xVal>
          <c:yVal>
            <c:numRef>
              <c:f>HEPROW!$H$3:$H$22</c:f>
              <c:numCache>
                <c:formatCode>0.00E+00</c:formatCode>
                <c:ptCount val="20"/>
                <c:pt idx="0">
                  <c:v>5.1354126834708434E-2</c:v>
                </c:pt>
                <c:pt idx="1">
                  <c:v>0.13941687759436108</c:v>
                </c:pt>
                <c:pt idx="2">
                  <c:v>7.4176181054157908E-2</c:v>
                </c:pt>
                <c:pt idx="3">
                  <c:v>9.4936608063685438E-2</c:v>
                </c:pt>
                <c:pt idx="4">
                  <c:v>9.4856050907924996E-2</c:v>
                </c:pt>
                <c:pt idx="5">
                  <c:v>0.1068654268916862</c:v>
                </c:pt>
                <c:pt idx="6">
                  <c:v>9.0072439803360618E-2</c:v>
                </c:pt>
                <c:pt idx="7">
                  <c:v>8.2645282034762679E-2</c:v>
                </c:pt>
                <c:pt idx="8">
                  <c:v>6.1868955586598211E-2</c:v>
                </c:pt>
                <c:pt idx="9">
                  <c:v>6.1938913116600706E-2</c:v>
                </c:pt>
                <c:pt idx="10">
                  <c:v>4.6509037900747938E-2</c:v>
                </c:pt>
                <c:pt idx="11">
                  <c:v>3.9095659645635328E-2</c:v>
                </c:pt>
                <c:pt idx="12">
                  <c:v>2.5120053083773766E-2</c:v>
                </c:pt>
                <c:pt idx="13">
                  <c:v>2.5440161781663959E-2</c:v>
                </c:pt>
                <c:pt idx="14">
                  <c:v>1.5020729661595766E-2</c:v>
                </c:pt>
                <c:pt idx="15">
                  <c:v>9.6515952301620498E-3</c:v>
                </c:pt>
                <c:pt idx="16">
                  <c:v>5.9887885532436723E-3</c:v>
                </c:pt>
                <c:pt idx="17">
                  <c:v>3.5775856858244318E-4</c:v>
                </c:pt>
                <c:pt idx="18">
                  <c:v>3.3077192140269383E-4</c:v>
                </c:pt>
                <c:pt idx="19">
                  <c:v>3.1645182700369881E-5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HEPROW!$L$3:$L$21</c:f>
              <c:numCache>
                <c:formatCode>General</c:formatCode>
                <c:ptCount val="1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</c:numCache>
            </c:numRef>
          </c:xVal>
          <c:yVal>
            <c:numRef>
              <c:f>HEPROW!$O$3:$O$21</c:f>
              <c:numCache>
                <c:formatCode>0.00E+00</c:formatCode>
                <c:ptCount val="19"/>
                <c:pt idx="0">
                  <c:v>6.1789033931738395E-2</c:v>
                </c:pt>
                <c:pt idx="1">
                  <c:v>6.7561218511133683E-2</c:v>
                </c:pt>
                <c:pt idx="2">
                  <c:v>7.8830132654990989E-2</c:v>
                </c:pt>
                <c:pt idx="3">
                  <c:v>8.6465762163253801E-2</c:v>
                </c:pt>
                <c:pt idx="4">
                  <c:v>9.147250756380193E-2</c:v>
                </c:pt>
                <c:pt idx="5">
                  <c:v>9.5309187687593805E-2</c:v>
                </c:pt>
                <c:pt idx="6">
                  <c:v>9.6133078585552936E-2</c:v>
                </c:pt>
                <c:pt idx="7">
                  <c:v>8.8398070845854618E-2</c:v>
                </c:pt>
                <c:pt idx="8">
                  <c:v>7.8531276334522587E-2</c:v>
                </c:pt>
                <c:pt idx="9">
                  <c:v>6.610611090043636E-2</c:v>
                </c:pt>
                <c:pt idx="10">
                  <c:v>5.5686344570203841E-2</c:v>
                </c:pt>
                <c:pt idx="11">
                  <c:v>4.6130777113543804E-2</c:v>
                </c:pt>
                <c:pt idx="12">
                  <c:v>3.5698949317462779E-2</c:v>
                </c:pt>
                <c:pt idx="13">
                  <c:v>2.8742885474783882E-2</c:v>
                </c:pt>
                <c:pt idx="14">
                  <c:v>2.176878097805808E-2</c:v>
                </c:pt>
                <c:pt idx="15">
                  <c:v>1.5554033382529338E-2</c:v>
                </c:pt>
                <c:pt idx="16">
                  <c:v>9.6063905563464527E-3</c:v>
                </c:pt>
                <c:pt idx="17">
                  <c:v>6.1837176705680699E-3</c:v>
                </c:pt>
                <c:pt idx="18">
                  <c:v>4.6215001195579918E-4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21520"/>
        <c:axId val="552521912"/>
      </c:scatterChart>
      <c:valAx>
        <c:axId val="5525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1912"/>
        <c:crosses val="autoZero"/>
        <c:crossBetween val="midCat"/>
      </c:valAx>
      <c:valAx>
        <c:axId val="552521912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2</xdr:row>
      <xdr:rowOff>60960</xdr:rowOff>
    </xdr:from>
    <xdr:to>
      <xdr:col>22</xdr:col>
      <xdr:colOff>601980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335280</xdr:colOff>
      <xdr:row>4</xdr:row>
      <xdr:rowOff>160020</xdr:rowOff>
    </xdr:from>
    <xdr:to>
      <xdr:col>24</xdr:col>
      <xdr:colOff>30480</xdr:colOff>
      <xdr:row>19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>
      <selection activeCell="J15" sqref="J15"/>
    </sheetView>
  </sheetViews>
  <sheetFormatPr defaultRowHeight="14.4" x14ac:dyDescent="0.3"/>
  <cols>
    <col min="15" max="15" width="9.21875" bestFit="1" customWidth="1"/>
  </cols>
  <sheetData>
    <row r="1" spans="2:16" x14ac:dyDescent="0.3">
      <c r="B1" s="3" t="s">
        <v>3</v>
      </c>
      <c r="C1" s="3"/>
      <c r="D1" s="3"/>
      <c r="E1" s="3"/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</row>
    <row r="2" spans="2:16" x14ac:dyDescent="0.3">
      <c r="B2" t="s">
        <v>0</v>
      </c>
      <c r="C2" t="s">
        <v>1</v>
      </c>
      <c r="F2" s="2" t="s">
        <v>6</v>
      </c>
      <c r="G2" s="2" t="s">
        <v>7</v>
      </c>
      <c r="H2" s="2" t="s">
        <v>8</v>
      </c>
      <c r="I2" s="2" t="s">
        <v>9</v>
      </c>
      <c r="J2" s="1">
        <f>SUM(I3:I22)</f>
        <v>0.99999999999999978</v>
      </c>
      <c r="K2" t="s">
        <v>0</v>
      </c>
      <c r="L2" s="2" t="s">
        <v>6</v>
      </c>
      <c r="M2" s="2" t="s">
        <v>7</v>
      </c>
      <c r="N2" s="2" t="s">
        <v>8</v>
      </c>
      <c r="O2" s="2" t="s">
        <v>9</v>
      </c>
      <c r="P2" s="1">
        <f>SUM(O3:O22)</f>
        <v>0.99999999999999978</v>
      </c>
    </row>
    <row r="3" spans="2:16" x14ac:dyDescent="0.3">
      <c r="B3">
        <v>0.5</v>
      </c>
      <c r="C3" s="1">
        <v>1144409.5874842801</v>
      </c>
      <c r="D3" s="1">
        <v>1144409.5874842801</v>
      </c>
      <c r="E3" s="1"/>
      <c r="F3" s="1">
        <f>1/2*C3*B3</f>
        <v>286102.39687107003</v>
      </c>
      <c r="G3" s="1">
        <f>1/2*F3*B3</f>
        <v>71525.599217767507</v>
      </c>
      <c r="H3" s="1">
        <f>F3/SUM($G$3:$G$22)</f>
        <v>2.9253818010208328E-2</v>
      </c>
      <c r="I3" s="1">
        <f>1/2*H3*B3</f>
        <v>7.313454502552082E-3</v>
      </c>
      <c r="K3">
        <v>0.5</v>
      </c>
      <c r="L3" s="1">
        <v>599373</v>
      </c>
      <c r="M3" s="1">
        <f>1/2*L3*K3</f>
        <v>149843.25</v>
      </c>
      <c r="N3" s="1">
        <f>L3/SUM($M$3:$M$22)</f>
        <v>6.0862991098386575E-2</v>
      </c>
      <c r="O3" s="1">
        <f>1/2*N3*K3</f>
        <v>1.5215747774596644E-2</v>
      </c>
    </row>
    <row r="4" spans="2:16" x14ac:dyDescent="0.3">
      <c r="B4">
        <v>1.5</v>
      </c>
      <c r="C4">
        <v>1051440.3140817699</v>
      </c>
      <c r="D4">
        <v>1051440.3140817699</v>
      </c>
      <c r="F4" s="1">
        <f>1/2*(C4+C3)/(B4-B3)</f>
        <v>1097924.950783025</v>
      </c>
      <c r="G4" s="1">
        <f>1/2*(F4+F3)/(B4-B3)</f>
        <v>692013.67382704746</v>
      </c>
      <c r="H4" s="1">
        <f t="shared" ref="H4:H22" si="0">F4/SUM($G$3:$G$22)</f>
        <v>0.11226224264575986</v>
      </c>
      <c r="I4" s="1">
        <f>1/2*(H4+H3)/(B4-B3)</f>
        <v>7.0758030327984098E-2</v>
      </c>
      <c r="K4">
        <v>1.5</v>
      </c>
      <c r="L4" s="1">
        <v>655365</v>
      </c>
      <c r="M4" s="1">
        <f>1/2*(L4+L3)/(K4-K3)</f>
        <v>627369</v>
      </c>
      <c r="N4" s="1">
        <f t="shared" ref="N4:N21" si="1">L4/SUM($M$3:$M$22)</f>
        <v>6.6548666958962319E-2</v>
      </c>
      <c r="O4" s="1">
        <f>1/2*(N4+N3)/(K4-K3)</f>
        <v>6.3705829028674443E-2</v>
      </c>
    </row>
    <row r="5" spans="2:16" x14ac:dyDescent="0.3">
      <c r="B5">
        <v>2.5</v>
      </c>
      <c r="C5">
        <v>788642.56354417698</v>
      </c>
      <c r="D5">
        <v>788642.56354417698</v>
      </c>
      <c r="F5" s="1">
        <f t="shared" ref="F5:F22" si="2">1/2*(C5+C4)/(B5-B4)</f>
        <v>920041.43881297344</v>
      </c>
      <c r="G5" s="1">
        <f t="shared" ref="G5:G22" si="3">1/2*(F5+F4)/(B5-B4)</f>
        <v>1008983.1947979992</v>
      </c>
      <c r="H5" s="1">
        <f t="shared" si="0"/>
        <v>9.4073748095909418E-2</v>
      </c>
      <c r="I5" s="1">
        <f>1/2*(H5+H4)/(B5-B4)</f>
        <v>0.10316799537083464</v>
      </c>
      <c r="K5">
        <v>2.5</v>
      </c>
      <c r="L5" s="1">
        <v>764677</v>
      </c>
      <c r="M5" s="1">
        <f t="shared" ref="M5:M22" si="4">1/2*(L5+L4)/(K5-K4)</f>
        <v>710021</v>
      </c>
      <c r="N5" s="1">
        <f t="shared" si="1"/>
        <v>7.7648691956662963E-2</v>
      </c>
      <c r="O5" s="1">
        <f t="shared" ref="O5:O21" si="5">1/2*(N5+N4)/(K5-K4)</f>
        <v>7.2098679457812648E-2</v>
      </c>
    </row>
    <row r="6" spans="2:16" x14ac:dyDescent="0.3">
      <c r="B6">
        <v>3.5</v>
      </c>
      <c r="C6">
        <v>842727.94183481799</v>
      </c>
      <c r="D6">
        <v>842727.94183481799</v>
      </c>
      <c r="F6" s="1">
        <f t="shared" si="2"/>
        <v>815685.25268949755</v>
      </c>
      <c r="G6" s="1">
        <f t="shared" si="3"/>
        <v>867863.34575123549</v>
      </c>
      <c r="H6" s="1">
        <f t="shared" si="0"/>
        <v>8.3403383532443975E-2</v>
      </c>
      <c r="I6" s="1">
        <f t="shared" ref="I6:I22" si="6">1/2*(H6+H5)/(B6-B5)</f>
        <v>8.873856581417669E-2</v>
      </c>
      <c r="K6">
        <v>3.5</v>
      </c>
      <c r="L6" s="1">
        <v>838745</v>
      </c>
      <c r="M6" s="1">
        <f t="shared" si="4"/>
        <v>801711</v>
      </c>
      <c r="N6" s="1">
        <f t="shared" si="1"/>
        <v>8.5169884977828916E-2</v>
      </c>
      <c r="O6" s="1">
        <f t="shared" si="5"/>
        <v>8.1409288467245933E-2</v>
      </c>
    </row>
    <row r="7" spans="2:16" x14ac:dyDescent="0.3">
      <c r="B7">
        <v>4.5</v>
      </c>
      <c r="C7">
        <v>955401.61824536801</v>
      </c>
      <c r="D7">
        <v>955401.61824536801</v>
      </c>
      <c r="F7" s="1">
        <f t="shared" si="2"/>
        <v>899064.780040093</v>
      </c>
      <c r="G7" s="1">
        <f t="shared" si="3"/>
        <v>857375.01636479527</v>
      </c>
      <c r="H7" s="1">
        <f t="shared" si="0"/>
        <v>9.1928895885948311E-2</v>
      </c>
      <c r="I7" s="1">
        <f t="shared" si="6"/>
        <v>8.766613970919615E-2</v>
      </c>
      <c r="K7">
        <v>4.5</v>
      </c>
      <c r="L7" s="1">
        <v>887312</v>
      </c>
      <c r="M7" s="1">
        <f t="shared" si="4"/>
        <v>863028.5</v>
      </c>
      <c r="N7" s="1">
        <f t="shared" si="1"/>
        <v>9.0101593427617852E-2</v>
      </c>
      <c r="O7" s="1">
        <f t="shared" si="5"/>
        <v>8.7635739202723384E-2</v>
      </c>
    </row>
    <row r="8" spans="2:16" x14ac:dyDescent="0.3">
      <c r="B8">
        <v>5.5</v>
      </c>
      <c r="C8">
        <v>951277.13489969599</v>
      </c>
      <c r="D8">
        <v>951277.13489969599</v>
      </c>
      <c r="F8" s="1">
        <f t="shared" si="2"/>
        <v>953339.376572532</v>
      </c>
      <c r="G8" s="1">
        <f t="shared" si="3"/>
        <v>926202.07830631244</v>
      </c>
      <c r="H8" s="1">
        <f t="shared" si="0"/>
        <v>9.7478444533221464E-2</v>
      </c>
      <c r="I8" s="1">
        <f t="shared" si="6"/>
        <v>9.4703670209584895E-2</v>
      </c>
      <c r="K8">
        <v>5.5</v>
      </c>
      <c r="L8">
        <v>924529</v>
      </c>
      <c r="M8" s="1">
        <f t="shared" si="4"/>
        <v>905920.5</v>
      </c>
      <c r="N8" s="1">
        <f t="shared" si="1"/>
        <v>9.3880772569335358E-2</v>
      </c>
      <c r="O8" s="1">
        <f t="shared" si="5"/>
        <v>9.1991182998476612E-2</v>
      </c>
    </row>
    <row r="9" spans="2:16" x14ac:dyDescent="0.3">
      <c r="B9">
        <v>6.5</v>
      </c>
      <c r="C9">
        <v>893044.39481245296</v>
      </c>
      <c r="D9">
        <v>893044.39481245296</v>
      </c>
      <c r="F9" s="1">
        <f t="shared" si="2"/>
        <v>922160.76485607447</v>
      </c>
      <c r="G9" s="1">
        <f t="shared" si="3"/>
        <v>937750.07071430329</v>
      </c>
      <c r="H9" s="1">
        <f t="shared" si="0"/>
        <v>9.4290448057347043E-2</v>
      </c>
      <c r="I9" s="1">
        <f t="shared" si="6"/>
        <v>9.5884446295284254E-2</v>
      </c>
      <c r="K9">
        <v>6.5</v>
      </c>
      <c r="L9">
        <v>932521</v>
      </c>
      <c r="M9" s="1">
        <f t="shared" si="4"/>
        <v>928525</v>
      </c>
      <c r="N9" s="1">
        <f t="shared" si="1"/>
        <v>9.4692315673309532E-2</v>
      </c>
      <c r="O9" s="1">
        <f t="shared" si="5"/>
        <v>9.4286544121322452E-2</v>
      </c>
    </row>
    <row r="10" spans="2:16" x14ac:dyDescent="0.3">
      <c r="B10">
        <v>7.5</v>
      </c>
      <c r="C10">
        <v>746906.28302659595</v>
      </c>
      <c r="D10">
        <v>746906.28302659595</v>
      </c>
      <c r="F10" s="1">
        <f t="shared" si="2"/>
        <v>819975.33891952445</v>
      </c>
      <c r="G10" s="1">
        <f t="shared" si="3"/>
        <v>871068.05188779952</v>
      </c>
      <c r="H10" s="1">
        <f t="shared" si="0"/>
        <v>8.3842042569186911E-2</v>
      </c>
      <c r="I10" s="1">
        <f t="shared" si="6"/>
        <v>8.9066245313266984E-2</v>
      </c>
      <c r="K10">
        <v>7.5</v>
      </c>
      <c r="L10">
        <v>857489</v>
      </c>
      <c r="M10" s="1">
        <f t="shared" si="4"/>
        <v>895005</v>
      </c>
      <c r="N10" s="1">
        <f t="shared" si="1"/>
        <v>8.7073233819281837E-2</v>
      </c>
      <c r="O10" s="1">
        <f t="shared" si="5"/>
        <v>9.0882774746295691E-2</v>
      </c>
    </row>
    <row r="11" spans="2:16" x14ac:dyDescent="0.3">
      <c r="B11">
        <v>8.5</v>
      </c>
      <c r="C11">
        <v>612611.97491997201</v>
      </c>
      <c r="D11">
        <v>612611.97491997201</v>
      </c>
      <c r="F11" s="1">
        <f t="shared" si="2"/>
        <v>679759.12897328404</v>
      </c>
      <c r="G11" s="1">
        <f t="shared" si="3"/>
        <v>749867.23394640419</v>
      </c>
      <c r="H11" s="1">
        <f t="shared" si="0"/>
        <v>6.9505009630252981E-2</v>
      </c>
      <c r="I11" s="1">
        <f t="shared" si="6"/>
        <v>7.6673526099719946E-2</v>
      </c>
      <c r="K11">
        <v>8.5</v>
      </c>
      <c r="L11">
        <v>761778</v>
      </c>
      <c r="M11" s="1">
        <f t="shared" si="4"/>
        <v>809633.5</v>
      </c>
      <c r="N11" s="1">
        <f t="shared" si="1"/>
        <v>7.7354314647050726E-2</v>
      </c>
      <c r="O11" s="1">
        <f t="shared" si="5"/>
        <v>8.2213774233166281E-2</v>
      </c>
    </row>
    <row r="12" spans="2:16" x14ac:dyDescent="0.3">
      <c r="B12">
        <v>9.5</v>
      </c>
      <c r="C12">
        <v>565056.16583601199</v>
      </c>
      <c r="D12">
        <v>565056.16583601199</v>
      </c>
      <c r="F12" s="1">
        <f t="shared" si="2"/>
        <v>588834.070377992</v>
      </c>
      <c r="G12" s="1">
        <f t="shared" si="3"/>
        <v>634296.59967563802</v>
      </c>
      <c r="H12" s="1">
        <f t="shared" si="0"/>
        <v>6.0207970717597981E-2</v>
      </c>
      <c r="I12" s="1">
        <f t="shared" si="6"/>
        <v>6.4856490173925474E-2</v>
      </c>
      <c r="K12">
        <v>9.5</v>
      </c>
      <c r="L12">
        <v>641250</v>
      </c>
      <c r="M12" s="1">
        <f t="shared" si="4"/>
        <v>701514</v>
      </c>
      <c r="N12" s="1">
        <f t="shared" si="1"/>
        <v>6.5115367295224158E-2</v>
      </c>
      <c r="O12" s="1">
        <f t="shared" si="5"/>
        <v>7.1234840971137442E-2</v>
      </c>
    </row>
    <row r="13" spans="2:16" x14ac:dyDescent="0.3">
      <c r="B13">
        <v>10.5</v>
      </c>
      <c r="C13">
        <v>451088.859474639</v>
      </c>
      <c r="D13">
        <v>451088.859474639</v>
      </c>
      <c r="F13" s="1">
        <f t="shared" si="2"/>
        <v>508072.51265532547</v>
      </c>
      <c r="G13" s="1">
        <f t="shared" si="3"/>
        <v>548453.29151665873</v>
      </c>
      <c r="H13" s="1">
        <f t="shared" si="0"/>
        <v>5.1950144367039638E-2</v>
      </c>
      <c r="I13" s="1">
        <f t="shared" si="6"/>
        <v>5.607905754231881E-2</v>
      </c>
      <c r="K13">
        <v>10.5</v>
      </c>
      <c r="L13">
        <v>540175</v>
      </c>
      <c r="M13" s="1">
        <f t="shared" si="4"/>
        <v>590712.5</v>
      </c>
      <c r="N13" s="1">
        <f t="shared" si="1"/>
        <v>5.4851763787442831E-2</v>
      </c>
      <c r="O13" s="1">
        <f t="shared" si="5"/>
        <v>5.9983565541333494E-2</v>
      </c>
    </row>
    <row r="14" spans="2:16" x14ac:dyDescent="0.3">
      <c r="B14">
        <v>11.5</v>
      </c>
      <c r="C14">
        <v>354673.66028697498</v>
      </c>
      <c r="D14">
        <v>354673.66028697498</v>
      </c>
      <c r="F14" s="1">
        <f t="shared" si="2"/>
        <v>402881.25988080702</v>
      </c>
      <c r="G14" s="1">
        <f t="shared" si="3"/>
        <v>455476.88626806624</v>
      </c>
      <c r="H14" s="1">
        <f t="shared" si="0"/>
        <v>4.1194394682361808E-2</v>
      </c>
      <c r="I14" s="1">
        <f t="shared" si="6"/>
        <v>4.6572269524700727E-2</v>
      </c>
      <c r="K14">
        <v>11.5</v>
      </c>
      <c r="L14">
        <v>447483</v>
      </c>
      <c r="M14" s="1">
        <f t="shared" si="4"/>
        <v>493829</v>
      </c>
      <c r="N14" s="1">
        <f t="shared" si="1"/>
        <v>4.5439407256715469E-2</v>
      </c>
      <c r="O14" s="1">
        <f t="shared" si="5"/>
        <v>5.014558552207915E-2</v>
      </c>
    </row>
    <row r="15" spans="2:16" x14ac:dyDescent="0.3">
      <c r="B15">
        <v>12.5</v>
      </c>
      <c r="C15">
        <v>253639.30981686199</v>
      </c>
      <c r="D15">
        <v>253639.30981686199</v>
      </c>
      <c r="F15" s="1">
        <f t="shared" si="2"/>
        <v>304156.48505191848</v>
      </c>
      <c r="G15" s="1">
        <f t="shared" si="3"/>
        <v>353518.87246636278</v>
      </c>
      <c r="H15" s="1">
        <f t="shared" si="0"/>
        <v>3.1099838930546166E-2</v>
      </c>
      <c r="I15" s="1">
        <f t="shared" si="6"/>
        <v>3.6147116806453987E-2</v>
      </c>
      <c r="K15">
        <v>12.5</v>
      </c>
      <c r="L15">
        <v>346291</v>
      </c>
      <c r="M15" s="1">
        <f t="shared" si="4"/>
        <v>396887</v>
      </c>
      <c r="N15" s="1">
        <f t="shared" si="1"/>
        <v>3.5163923050339919E-2</v>
      </c>
      <c r="O15" s="1">
        <f t="shared" si="5"/>
        <v>4.0301665153527691E-2</v>
      </c>
    </row>
    <row r="16" spans="2:16" x14ac:dyDescent="0.3">
      <c r="B16">
        <v>13.5</v>
      </c>
      <c r="C16">
        <v>225389.93703381799</v>
      </c>
      <c r="D16">
        <v>225389.93703381799</v>
      </c>
      <c r="F16" s="1">
        <f t="shared" si="2"/>
        <v>239514.62342533999</v>
      </c>
      <c r="G16" s="1">
        <f t="shared" si="3"/>
        <v>271835.55423862924</v>
      </c>
      <c r="H16" s="1">
        <f t="shared" si="0"/>
        <v>2.4490242937831811E-2</v>
      </c>
      <c r="I16" s="1">
        <f t="shared" si="6"/>
        <v>2.779504093418899E-2</v>
      </c>
      <c r="K16">
        <v>13.5</v>
      </c>
      <c r="L16">
        <v>278815</v>
      </c>
      <c r="M16" s="1">
        <f t="shared" si="4"/>
        <v>312553</v>
      </c>
      <c r="N16" s="1">
        <f t="shared" si="1"/>
        <v>2.8312110927747252E-2</v>
      </c>
      <c r="O16" s="1">
        <f t="shared" si="5"/>
        <v>3.1738016989043584E-2</v>
      </c>
    </row>
    <row r="17" spans="2:15" x14ac:dyDescent="0.3">
      <c r="B17">
        <v>14.5</v>
      </c>
      <c r="C17">
        <v>146772.256032073</v>
      </c>
      <c r="D17">
        <v>146772.256032073</v>
      </c>
      <c r="F17" s="1">
        <f t="shared" si="2"/>
        <v>186081.09653294549</v>
      </c>
      <c r="G17" s="1">
        <f t="shared" si="3"/>
        <v>212797.85997914273</v>
      </c>
      <c r="H17" s="1">
        <f t="shared" si="0"/>
        <v>1.9026693214205772E-2</v>
      </c>
      <c r="I17" s="1">
        <f t="shared" si="6"/>
        <v>2.1758468076018792E-2</v>
      </c>
      <c r="K17">
        <v>14.5</v>
      </c>
      <c r="L17">
        <v>211164</v>
      </c>
      <c r="M17" s="1">
        <f t="shared" si="4"/>
        <v>244989.5</v>
      </c>
      <c r="N17" s="1">
        <f t="shared" si="1"/>
        <v>2.144252852947948E-2</v>
      </c>
      <c r="O17" s="1">
        <f t="shared" si="5"/>
        <v>2.4877319728613366E-2</v>
      </c>
    </row>
    <row r="18" spans="2:15" x14ac:dyDescent="0.3">
      <c r="B18">
        <v>15.5</v>
      </c>
      <c r="C18">
        <v>95834.8447667656</v>
      </c>
      <c r="D18">
        <v>95834.8447667656</v>
      </c>
      <c r="F18" s="1">
        <f t="shared" si="2"/>
        <v>121303.5503994193</v>
      </c>
      <c r="G18" s="1">
        <f t="shared" si="3"/>
        <v>153692.3234661824</v>
      </c>
      <c r="H18" s="1">
        <f t="shared" si="0"/>
        <v>1.2403223552775382E-2</v>
      </c>
      <c r="I18" s="1">
        <f t="shared" si="6"/>
        <v>1.5714958383490577E-2</v>
      </c>
      <c r="K18">
        <v>15.5</v>
      </c>
      <c r="L18">
        <v>150879</v>
      </c>
      <c r="M18" s="1">
        <f t="shared" si="4"/>
        <v>181021.5</v>
      </c>
      <c r="N18" s="1">
        <f t="shared" si="1"/>
        <v>1.5320922420485187E-2</v>
      </c>
      <c r="O18" s="1">
        <f t="shared" si="5"/>
        <v>1.8381725474982333E-2</v>
      </c>
    </row>
    <row r="19" spans="2:15" x14ac:dyDescent="0.3">
      <c r="B19">
        <v>16.5</v>
      </c>
      <c r="C19">
        <v>49045.817097063897</v>
      </c>
      <c r="D19">
        <v>49045.817097063897</v>
      </c>
      <c r="F19" s="1">
        <f t="shared" si="2"/>
        <v>72440.330931914752</v>
      </c>
      <c r="G19" s="1">
        <f t="shared" si="3"/>
        <v>96871.940665667033</v>
      </c>
      <c r="H19" s="1">
        <f t="shared" si="0"/>
        <v>7.4069853341231584E-3</v>
      </c>
      <c r="I19" s="1">
        <f t="shared" si="6"/>
        <v>9.90510444344927E-3</v>
      </c>
      <c r="K19">
        <v>16.5</v>
      </c>
      <c r="L19">
        <v>93185</v>
      </c>
      <c r="M19" s="1">
        <f t="shared" si="4"/>
        <v>122032</v>
      </c>
      <c r="N19" s="1">
        <f t="shared" si="1"/>
        <v>9.4624179359149539E-3</v>
      </c>
      <c r="O19" s="1">
        <f t="shared" si="5"/>
        <v>1.239167017820007E-2</v>
      </c>
    </row>
    <row r="20" spans="2:15" x14ac:dyDescent="0.3">
      <c r="B20">
        <v>17.5</v>
      </c>
      <c r="C20">
        <v>6986.0068538464602</v>
      </c>
      <c r="D20">
        <v>6986.0068538464602</v>
      </c>
      <c r="F20" s="1">
        <f t="shared" si="2"/>
        <v>28015.911975455179</v>
      </c>
      <c r="G20" s="1">
        <f t="shared" si="3"/>
        <v>50228.121453684966</v>
      </c>
      <c r="H20" s="1">
        <f t="shared" si="0"/>
        <v>2.8646121084029792E-3</v>
      </c>
      <c r="I20" s="1">
        <f t="shared" si="6"/>
        <v>5.1357987212630688E-3</v>
      </c>
      <c r="K20">
        <v>17.5</v>
      </c>
      <c r="L20">
        <v>59984</v>
      </c>
      <c r="M20" s="1">
        <f t="shared" si="4"/>
        <v>76584.5</v>
      </c>
      <c r="N20" s="1">
        <f t="shared" si="1"/>
        <v>6.091041234833101E-3</v>
      </c>
      <c r="O20" s="1">
        <f t="shared" si="5"/>
        <v>7.7767295853740275E-3</v>
      </c>
    </row>
    <row r="21" spans="2:15" x14ac:dyDescent="0.3">
      <c r="B21">
        <v>18.5</v>
      </c>
      <c r="C21">
        <v>3028.5226462491601</v>
      </c>
      <c r="D21">
        <v>3028.5226462491601</v>
      </c>
      <c r="F21" s="1">
        <f t="shared" si="2"/>
        <v>5007.2647500478106</v>
      </c>
      <c r="G21" s="1">
        <f t="shared" si="3"/>
        <v>16511.588362751496</v>
      </c>
      <c r="H21" s="1">
        <f t="shared" si="0"/>
        <v>5.1199015921855699E-4</v>
      </c>
      <c r="I21" s="1">
        <f t="shared" si="6"/>
        <v>1.6883011338107681E-3</v>
      </c>
      <c r="K21">
        <v>18.5</v>
      </c>
      <c r="L21">
        <v>4483</v>
      </c>
      <c r="M21" s="1">
        <f t="shared" si="4"/>
        <v>32233.5</v>
      </c>
      <c r="N21" s="1">
        <f t="shared" si="1"/>
        <v>4.5522369058010123E-4</v>
      </c>
      <c r="O21" s="1">
        <f t="shared" si="5"/>
        <v>3.2731324627066011E-3</v>
      </c>
    </row>
    <row r="22" spans="2:15" x14ac:dyDescent="0.3">
      <c r="B22">
        <v>19.5</v>
      </c>
      <c r="C22">
        <v>1639.49333259437</v>
      </c>
      <c r="D22">
        <v>1639.49333259437</v>
      </c>
      <c r="F22" s="1">
        <f t="shared" si="2"/>
        <v>2334.0079894217652</v>
      </c>
      <c r="G22" s="1">
        <f t="shared" si="3"/>
        <v>3670.6363697347879</v>
      </c>
      <c r="H22" s="1">
        <f t="shared" si="0"/>
        <v>2.3865107634063562E-4</v>
      </c>
      <c r="I22" s="1">
        <f t="shared" si="6"/>
        <v>3.7532061777959631E-4</v>
      </c>
      <c r="K22">
        <v>19.5</v>
      </c>
      <c r="L22">
        <v>4502</v>
      </c>
      <c r="M22" s="1">
        <f t="shared" si="4"/>
        <v>4492.5</v>
      </c>
      <c r="N22" s="1">
        <f>L22/SUM($M$3:$M$22)</f>
        <v>4.5715303479625606E-4</v>
      </c>
      <c r="O22" s="1">
        <f>1/2*(N22+N21)/(K22-K21)</f>
        <v>4.5618836268817865E-4</v>
      </c>
    </row>
    <row r="23" spans="2:15" x14ac:dyDescent="0.3">
      <c r="L23" s="1"/>
      <c r="M23" s="1"/>
      <c r="N23" s="1"/>
    </row>
    <row r="24" spans="2:15" x14ac:dyDescent="0.3">
      <c r="L24" s="1"/>
      <c r="M24" s="1"/>
      <c r="N24" s="1"/>
    </row>
    <row r="25" spans="2:15" x14ac:dyDescent="0.3">
      <c r="L25" s="1"/>
      <c r="M25" s="1"/>
      <c r="N25" s="1"/>
    </row>
    <row r="26" spans="2:15" x14ac:dyDescent="0.3">
      <c r="L26" s="1"/>
      <c r="M26" s="1"/>
      <c r="N26" s="1"/>
    </row>
    <row r="27" spans="2:15" x14ac:dyDescent="0.3">
      <c r="L27" s="1"/>
      <c r="M27" s="1"/>
      <c r="N27" s="1"/>
    </row>
    <row r="28" spans="2:15" x14ac:dyDescent="0.3">
      <c r="L28" s="1"/>
      <c r="M28" s="1"/>
      <c r="N28" s="1"/>
    </row>
    <row r="29" spans="2:15" x14ac:dyDescent="0.3">
      <c r="L29" s="1"/>
      <c r="M29" s="1"/>
      <c r="N29" s="1"/>
    </row>
    <row r="30" spans="2:15" x14ac:dyDescent="0.3">
      <c r="L30" s="1"/>
      <c r="M30" s="1"/>
      <c r="N30" s="1"/>
    </row>
    <row r="31" spans="2:15" x14ac:dyDescent="0.3">
      <c r="L31" s="1"/>
      <c r="M31" s="1"/>
      <c r="N31" s="1"/>
    </row>
    <row r="32" spans="2:15" x14ac:dyDescent="0.3">
      <c r="L32" s="1"/>
      <c r="M32" s="1"/>
      <c r="N32" s="1"/>
    </row>
  </sheetData>
  <mergeCells count="2">
    <mergeCell ref="K1:P1"/>
    <mergeCell ref="B1:J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tabSelected="1" zoomScale="90" zoomScaleNormal="90" workbookViewId="0">
      <selection activeCell="P4" sqref="P4:P22"/>
    </sheetView>
  </sheetViews>
  <sheetFormatPr defaultRowHeight="14.4" x14ac:dyDescent="0.3"/>
  <cols>
    <col min="1" max="1" width="3.33203125" customWidth="1"/>
    <col min="5" max="5" width="3.77734375" customWidth="1"/>
  </cols>
  <sheetData>
    <row r="1" spans="2:17" x14ac:dyDescent="0.3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 t="s">
        <v>2</v>
      </c>
      <c r="M1" s="3"/>
      <c r="N1" s="3"/>
      <c r="O1" s="3"/>
      <c r="P1" s="3"/>
      <c r="Q1" s="3"/>
    </row>
    <row r="2" spans="2:17" x14ac:dyDescent="0.3">
      <c r="B2" t="s">
        <v>0</v>
      </c>
      <c r="C2" t="s">
        <v>1</v>
      </c>
      <c r="D2" s="2" t="s">
        <v>5</v>
      </c>
      <c r="F2" s="2" t="s">
        <v>6</v>
      </c>
      <c r="G2" s="2" t="s">
        <v>7</v>
      </c>
      <c r="H2" s="2" t="s">
        <v>8</v>
      </c>
      <c r="I2" s="2" t="s">
        <v>5</v>
      </c>
      <c r="J2" s="2" t="s">
        <v>9</v>
      </c>
      <c r="K2" s="1">
        <f>SUM(J3:J22)</f>
        <v>1</v>
      </c>
      <c r="L2" t="s">
        <v>0</v>
      </c>
      <c r="M2" s="2" t="s">
        <v>6</v>
      </c>
      <c r="N2" s="2" t="s">
        <v>7</v>
      </c>
      <c r="O2" s="2" t="s">
        <v>8</v>
      </c>
      <c r="P2" s="2" t="s">
        <v>9</v>
      </c>
      <c r="Q2" s="1">
        <f>SUM(P3:P22)</f>
        <v>1.0000000000000002</v>
      </c>
    </row>
    <row r="3" spans="2:17" x14ac:dyDescent="0.3">
      <c r="B3" s="1">
        <v>0.5</v>
      </c>
      <c r="C3" s="1">
        <v>968980</v>
      </c>
      <c r="D3" s="1">
        <v>205550</v>
      </c>
      <c r="E3" s="1"/>
      <c r="F3" s="1">
        <f>C3*B3</f>
        <v>484490</v>
      </c>
      <c r="G3" s="1">
        <f>F3*B3</f>
        <v>242245</v>
      </c>
      <c r="H3" s="1">
        <f>F3/SUM($G$3:$G$22)</f>
        <v>5.1354126834708434E-2</v>
      </c>
      <c r="I3" s="1">
        <f t="shared" ref="I3:I22" si="0">D3/C3*H3</f>
        <v>1.0893765372736607E-2</v>
      </c>
      <c r="J3" s="1">
        <f>H3*B3</f>
        <v>2.5677063417354217E-2</v>
      </c>
      <c r="L3">
        <v>0.5</v>
      </c>
      <c r="M3" s="1">
        <v>599373</v>
      </c>
      <c r="N3" s="1">
        <f>M3*L3</f>
        <v>299686.5</v>
      </c>
      <c r="O3" s="1">
        <f>M3/SUM($N$3:$N$22)</f>
        <v>6.1789033931738395E-2</v>
      </c>
      <c r="P3" s="1">
        <f>O3*L3</f>
        <v>3.0894516965869197E-2</v>
      </c>
    </row>
    <row r="4" spans="2:17" x14ac:dyDescent="0.3">
      <c r="B4" s="1">
        <v>1.5</v>
      </c>
      <c r="C4" s="1">
        <v>1315300</v>
      </c>
      <c r="D4" s="1">
        <v>297190</v>
      </c>
      <c r="F4" s="1">
        <f>C4*(B4-B3)</f>
        <v>1315300</v>
      </c>
      <c r="G4" s="1">
        <f>F4*(B4-B3)</f>
        <v>1315300</v>
      </c>
      <c r="H4" s="1">
        <f t="shared" ref="H4:H22" si="1">F4/SUM($G$3:$G$22)</f>
        <v>0.13941687759436108</v>
      </c>
      <c r="I4" s="1">
        <f t="shared" si="0"/>
        <v>3.1501027790061711E-2</v>
      </c>
      <c r="J4" s="1">
        <f>H4*(B4-B3)</f>
        <v>0.13941687759436108</v>
      </c>
      <c r="L4">
        <v>1.5</v>
      </c>
      <c r="M4" s="1">
        <v>655365</v>
      </c>
      <c r="N4" s="1">
        <f>M4*(L4-L3)</f>
        <v>655365</v>
      </c>
      <c r="O4" s="1">
        <f t="shared" ref="O4:O22" si="2">M4/SUM($N$3:$N$22)</f>
        <v>6.7561218511133683E-2</v>
      </c>
      <c r="P4" s="1">
        <f>O4*(L4-L3)</f>
        <v>6.7561218511133683E-2</v>
      </c>
    </row>
    <row r="5" spans="2:17" x14ac:dyDescent="0.3">
      <c r="B5" s="1">
        <v>2.5</v>
      </c>
      <c r="C5" s="1">
        <v>699800</v>
      </c>
      <c r="D5" s="1">
        <v>75289</v>
      </c>
      <c r="F5" s="1">
        <f t="shared" ref="F5:F22" si="3">C5*(B5-B4)</f>
        <v>699800</v>
      </c>
      <c r="G5" s="1">
        <f t="shared" ref="G5:G22" si="4">F5*(B5-B4)</f>
        <v>699800</v>
      </c>
      <c r="H5" s="1">
        <f t="shared" si="1"/>
        <v>7.4176181054157908E-2</v>
      </c>
      <c r="I5" s="1">
        <f t="shared" si="0"/>
        <v>7.9803522369055364E-3</v>
      </c>
      <c r="J5" s="1">
        <f t="shared" ref="J5:J22" si="5">H5*(B5-B4)</f>
        <v>7.4176181054157908E-2</v>
      </c>
      <c r="L5">
        <v>2.5</v>
      </c>
      <c r="M5" s="1">
        <v>764677</v>
      </c>
      <c r="N5" s="1">
        <f t="shared" ref="N5:N22" si="6">M5*(L5-L4)</f>
        <v>764677</v>
      </c>
      <c r="O5" s="1">
        <f t="shared" si="2"/>
        <v>7.8830132654990989E-2</v>
      </c>
      <c r="P5" s="1">
        <f t="shared" ref="P5:P22" si="7">O5*(L5-L4)</f>
        <v>7.8830132654990989E-2</v>
      </c>
    </row>
    <row r="6" spans="2:17" x14ac:dyDescent="0.3">
      <c r="B6" s="1">
        <v>3.5</v>
      </c>
      <c r="C6" s="1">
        <v>895660</v>
      </c>
      <c r="D6" s="1">
        <v>40025</v>
      </c>
      <c r="F6" s="1">
        <f t="shared" si="3"/>
        <v>895660</v>
      </c>
      <c r="G6" s="1">
        <f t="shared" si="4"/>
        <v>895660</v>
      </c>
      <c r="H6" s="1">
        <f t="shared" si="1"/>
        <v>9.4936608063685438E-2</v>
      </c>
      <c r="I6" s="1">
        <f t="shared" si="0"/>
        <v>4.2425002096208491E-3</v>
      </c>
      <c r="J6" s="1">
        <f t="shared" si="5"/>
        <v>9.4936608063685438E-2</v>
      </c>
      <c r="L6">
        <v>3.5</v>
      </c>
      <c r="M6" s="1">
        <v>838745</v>
      </c>
      <c r="N6" s="1">
        <f t="shared" si="6"/>
        <v>838745</v>
      </c>
      <c r="O6" s="1">
        <f t="shared" si="2"/>
        <v>8.6465762163253801E-2</v>
      </c>
      <c r="P6" s="1">
        <f t="shared" si="7"/>
        <v>8.6465762163253801E-2</v>
      </c>
    </row>
    <row r="7" spans="2:17" x14ac:dyDescent="0.3">
      <c r="B7" s="1">
        <v>4.5</v>
      </c>
      <c r="C7" s="1">
        <v>894900</v>
      </c>
      <c r="D7" s="1">
        <v>46949</v>
      </c>
      <c r="F7" s="1">
        <f t="shared" si="3"/>
        <v>894900</v>
      </c>
      <c r="G7" s="1">
        <f t="shared" si="4"/>
        <v>894900</v>
      </c>
      <c r="H7" s="1">
        <f t="shared" si="1"/>
        <v>9.4856050907924996E-2</v>
      </c>
      <c r="I7" s="1">
        <f t="shared" si="0"/>
        <v>4.9764182971015428E-3</v>
      </c>
      <c r="J7" s="1">
        <f t="shared" si="5"/>
        <v>9.4856050907924996E-2</v>
      </c>
      <c r="L7">
        <v>4.5</v>
      </c>
      <c r="M7" s="1">
        <v>887312</v>
      </c>
      <c r="N7" s="1">
        <f t="shared" si="6"/>
        <v>887312</v>
      </c>
      <c r="O7" s="1">
        <f t="shared" si="2"/>
        <v>9.147250756380193E-2</v>
      </c>
      <c r="P7" s="1">
        <f t="shared" si="7"/>
        <v>9.147250756380193E-2</v>
      </c>
    </row>
    <row r="8" spans="2:17" x14ac:dyDescent="0.3">
      <c r="B8" s="1">
        <v>5.5</v>
      </c>
      <c r="C8" s="1">
        <v>1008200</v>
      </c>
      <c r="D8" s="1">
        <v>44518</v>
      </c>
      <c r="F8" s="1">
        <f t="shared" si="3"/>
        <v>1008200</v>
      </c>
      <c r="G8" s="1">
        <f t="shared" si="4"/>
        <v>1008200</v>
      </c>
      <c r="H8" s="1">
        <f t="shared" si="1"/>
        <v>0.1068654268916862</v>
      </c>
      <c r="I8" s="1">
        <f t="shared" si="0"/>
        <v>4.7187413949256957E-3</v>
      </c>
      <c r="J8" s="1">
        <f t="shared" si="5"/>
        <v>0.1068654268916862</v>
      </c>
      <c r="L8">
        <v>5.5</v>
      </c>
      <c r="M8">
        <v>924529</v>
      </c>
      <c r="N8" s="1">
        <f t="shared" si="6"/>
        <v>924529</v>
      </c>
      <c r="O8" s="1">
        <f t="shared" si="2"/>
        <v>9.5309187687593805E-2</v>
      </c>
      <c r="P8" s="1">
        <f t="shared" si="7"/>
        <v>9.5309187687593805E-2</v>
      </c>
    </row>
    <row r="9" spans="2:17" x14ac:dyDescent="0.3">
      <c r="B9" s="1">
        <v>6.5</v>
      </c>
      <c r="C9" s="1">
        <v>849770</v>
      </c>
      <c r="D9" s="1">
        <v>34396</v>
      </c>
      <c r="F9" s="1">
        <f t="shared" si="3"/>
        <v>849770</v>
      </c>
      <c r="G9" s="1">
        <f t="shared" si="4"/>
        <v>849770</v>
      </c>
      <c r="H9" s="1">
        <f t="shared" si="1"/>
        <v>9.0072439803360618E-2</v>
      </c>
      <c r="I9" s="1">
        <f t="shared" si="0"/>
        <v>3.6458472757056521E-3</v>
      </c>
      <c r="J9" s="1">
        <f t="shared" si="5"/>
        <v>9.0072439803360618E-2</v>
      </c>
      <c r="L9">
        <v>6.5</v>
      </c>
      <c r="M9">
        <v>932521</v>
      </c>
      <c r="N9" s="1">
        <f t="shared" si="6"/>
        <v>932521</v>
      </c>
      <c r="O9" s="1">
        <f t="shared" si="2"/>
        <v>9.6133078585552936E-2</v>
      </c>
      <c r="P9" s="1">
        <f t="shared" si="7"/>
        <v>9.6133078585552936E-2</v>
      </c>
    </row>
    <row r="10" spans="2:17" x14ac:dyDescent="0.3">
      <c r="B10" s="1">
        <v>7.5</v>
      </c>
      <c r="C10" s="1">
        <v>779700</v>
      </c>
      <c r="D10" s="1">
        <v>24344</v>
      </c>
      <c r="F10" s="1">
        <f t="shared" si="3"/>
        <v>779700</v>
      </c>
      <c r="G10" s="1">
        <f t="shared" si="4"/>
        <v>779700</v>
      </c>
      <c r="H10" s="1">
        <f t="shared" si="1"/>
        <v>8.2645282034762679E-2</v>
      </c>
      <c r="I10" s="1">
        <f t="shared" si="0"/>
        <v>2.5803728945161765E-3</v>
      </c>
      <c r="J10" s="1">
        <f t="shared" si="5"/>
        <v>8.2645282034762679E-2</v>
      </c>
      <c r="L10">
        <v>7.5</v>
      </c>
      <c r="M10">
        <v>857489</v>
      </c>
      <c r="N10" s="1">
        <f t="shared" si="6"/>
        <v>857489</v>
      </c>
      <c r="O10" s="1">
        <f t="shared" si="2"/>
        <v>8.8398070845854618E-2</v>
      </c>
      <c r="P10" s="1">
        <f t="shared" si="7"/>
        <v>8.8398070845854618E-2</v>
      </c>
    </row>
    <row r="11" spans="2:17" x14ac:dyDescent="0.3">
      <c r="B11" s="1">
        <v>8.5</v>
      </c>
      <c r="C11" s="1">
        <v>583690</v>
      </c>
      <c r="D11" s="1">
        <v>20633</v>
      </c>
      <c r="F11" s="1">
        <f t="shared" si="3"/>
        <v>583690</v>
      </c>
      <c r="G11" s="1">
        <f t="shared" si="4"/>
        <v>583690</v>
      </c>
      <c r="H11" s="1">
        <f t="shared" si="1"/>
        <v>6.1868955586598211E-2</v>
      </c>
      <c r="I11" s="1">
        <f t="shared" si="0"/>
        <v>2.1870207826385252E-3</v>
      </c>
      <c r="J11" s="1">
        <f t="shared" si="5"/>
        <v>6.1868955586598211E-2</v>
      </c>
      <c r="L11">
        <v>8.5</v>
      </c>
      <c r="M11">
        <v>761778</v>
      </c>
      <c r="N11" s="1">
        <f t="shared" si="6"/>
        <v>761778</v>
      </c>
      <c r="O11" s="1">
        <f t="shared" si="2"/>
        <v>7.8531276334522587E-2</v>
      </c>
      <c r="P11" s="1">
        <f t="shared" si="7"/>
        <v>7.8531276334522587E-2</v>
      </c>
    </row>
    <row r="12" spans="2:17" x14ac:dyDescent="0.3">
      <c r="B12" s="1">
        <v>9.5</v>
      </c>
      <c r="C12" s="1">
        <v>584350</v>
      </c>
      <c r="D12" s="1">
        <v>17178</v>
      </c>
      <c r="F12" s="1">
        <f t="shared" si="3"/>
        <v>584350</v>
      </c>
      <c r="G12" s="1">
        <f t="shared" si="4"/>
        <v>584350</v>
      </c>
      <c r="H12" s="1">
        <f t="shared" si="1"/>
        <v>6.1938913116600706E-2</v>
      </c>
      <c r="I12" s="1">
        <f t="shared" si="0"/>
        <v>1.8208037127012354E-3</v>
      </c>
      <c r="J12" s="1">
        <f t="shared" si="5"/>
        <v>6.1938913116600706E-2</v>
      </c>
      <c r="L12">
        <v>9.5</v>
      </c>
      <c r="M12">
        <v>641250</v>
      </c>
      <c r="N12" s="1">
        <f t="shared" si="6"/>
        <v>641250</v>
      </c>
      <c r="O12" s="1">
        <f t="shared" si="2"/>
        <v>6.610611090043636E-2</v>
      </c>
      <c r="P12" s="1">
        <f t="shared" si="7"/>
        <v>6.610611090043636E-2</v>
      </c>
    </row>
    <row r="13" spans="2:17" x14ac:dyDescent="0.3">
      <c r="B13" s="1">
        <v>10.5</v>
      </c>
      <c r="C13" s="1">
        <v>438780</v>
      </c>
      <c r="D13" s="1">
        <v>14479</v>
      </c>
      <c r="F13" s="1">
        <f t="shared" si="3"/>
        <v>438780</v>
      </c>
      <c r="G13" s="1">
        <f t="shared" si="4"/>
        <v>438780</v>
      </c>
      <c r="H13" s="1">
        <f t="shared" si="1"/>
        <v>4.6509037900747938E-2</v>
      </c>
      <c r="I13" s="1">
        <f t="shared" si="0"/>
        <v>1.5347198134940732E-3</v>
      </c>
      <c r="J13" s="1">
        <f t="shared" si="5"/>
        <v>4.6509037900747938E-2</v>
      </c>
      <c r="L13">
        <v>10.5</v>
      </c>
      <c r="M13">
        <v>540175</v>
      </c>
      <c r="N13" s="1">
        <f t="shared" si="6"/>
        <v>540175</v>
      </c>
      <c r="O13" s="1">
        <f t="shared" si="2"/>
        <v>5.5686344570203841E-2</v>
      </c>
      <c r="P13" s="1">
        <f t="shared" si="7"/>
        <v>5.5686344570203841E-2</v>
      </c>
    </row>
    <row r="14" spans="2:17" x14ac:dyDescent="0.3">
      <c r="B14" s="1">
        <v>11.5</v>
      </c>
      <c r="C14" s="1">
        <v>368840</v>
      </c>
      <c r="D14" s="1">
        <v>13945</v>
      </c>
      <c r="F14" s="1">
        <f t="shared" si="3"/>
        <v>368840</v>
      </c>
      <c r="G14" s="1">
        <f t="shared" si="4"/>
        <v>368840</v>
      </c>
      <c r="H14" s="1">
        <f t="shared" si="1"/>
        <v>3.9095659645635328E-2</v>
      </c>
      <c r="I14" s="1">
        <f t="shared" si="0"/>
        <v>1.4781178119466019E-3</v>
      </c>
      <c r="J14" s="1">
        <f t="shared" si="5"/>
        <v>3.9095659645635328E-2</v>
      </c>
      <c r="L14">
        <v>11.5</v>
      </c>
      <c r="M14">
        <v>447483</v>
      </c>
      <c r="N14" s="1">
        <f t="shared" si="6"/>
        <v>447483</v>
      </c>
      <c r="O14" s="1">
        <f t="shared" si="2"/>
        <v>4.6130777113543804E-2</v>
      </c>
      <c r="P14" s="1">
        <f t="shared" si="7"/>
        <v>4.6130777113543804E-2</v>
      </c>
    </row>
    <row r="15" spans="2:17" x14ac:dyDescent="0.3">
      <c r="B15" s="1">
        <v>12.5</v>
      </c>
      <c r="C15" s="1">
        <v>236990</v>
      </c>
      <c r="D15" s="1">
        <v>12734</v>
      </c>
      <c r="F15" s="1">
        <f t="shared" si="3"/>
        <v>236990</v>
      </c>
      <c r="G15" s="1">
        <f t="shared" si="4"/>
        <v>236990</v>
      </c>
      <c r="H15" s="1">
        <f t="shared" si="1"/>
        <v>2.5120053083773766E-2</v>
      </c>
      <c r="I15" s="1">
        <f t="shared" si="0"/>
        <v>1.3497563440177862E-3</v>
      </c>
      <c r="J15" s="1">
        <f t="shared" si="5"/>
        <v>2.5120053083773766E-2</v>
      </c>
      <c r="L15">
        <v>12.5</v>
      </c>
      <c r="M15">
        <v>346291</v>
      </c>
      <c r="N15" s="1">
        <f t="shared" si="6"/>
        <v>346291</v>
      </c>
      <c r="O15" s="1">
        <f t="shared" si="2"/>
        <v>3.5698949317462779E-2</v>
      </c>
      <c r="P15" s="1">
        <f t="shared" si="7"/>
        <v>3.5698949317462779E-2</v>
      </c>
    </row>
    <row r="16" spans="2:17" x14ac:dyDescent="0.3">
      <c r="B16" s="1">
        <v>13.5</v>
      </c>
      <c r="C16" s="1">
        <v>240010</v>
      </c>
      <c r="D16" s="1">
        <v>10476</v>
      </c>
      <c r="F16" s="1">
        <f t="shared" si="3"/>
        <v>240010</v>
      </c>
      <c r="G16" s="1">
        <f t="shared" si="4"/>
        <v>240010</v>
      </c>
      <c r="H16" s="1">
        <f t="shared" si="1"/>
        <v>2.5440161781663959E-2</v>
      </c>
      <c r="I16" s="1">
        <f t="shared" si="0"/>
        <v>1.1104167944031983E-3</v>
      </c>
      <c r="J16" s="1">
        <f t="shared" si="5"/>
        <v>2.5440161781663959E-2</v>
      </c>
      <c r="L16">
        <v>13.5</v>
      </c>
      <c r="M16">
        <v>278815</v>
      </c>
      <c r="N16" s="1">
        <f t="shared" si="6"/>
        <v>278815</v>
      </c>
      <c r="O16" s="1">
        <f t="shared" si="2"/>
        <v>2.8742885474783882E-2</v>
      </c>
      <c r="P16" s="1">
        <f t="shared" si="7"/>
        <v>2.8742885474783882E-2</v>
      </c>
    </row>
    <row r="17" spans="2:16" x14ac:dyDescent="0.3">
      <c r="B17" s="1">
        <v>14.5</v>
      </c>
      <c r="C17" s="1">
        <v>141710</v>
      </c>
      <c r="D17" s="1">
        <v>8583.5</v>
      </c>
      <c r="F17" s="1">
        <f t="shared" si="3"/>
        <v>141710</v>
      </c>
      <c r="G17" s="1">
        <f t="shared" si="4"/>
        <v>141710</v>
      </c>
      <c r="H17" s="1">
        <f t="shared" si="1"/>
        <v>1.5020729661595766E-2</v>
      </c>
      <c r="I17" s="1">
        <f t="shared" si="0"/>
        <v>9.0981887693393027E-4</v>
      </c>
      <c r="J17" s="1">
        <f t="shared" si="5"/>
        <v>1.5020729661595766E-2</v>
      </c>
      <c r="L17">
        <v>14.5</v>
      </c>
      <c r="M17">
        <v>211164</v>
      </c>
      <c r="N17" s="1">
        <f t="shared" si="6"/>
        <v>211164</v>
      </c>
      <c r="O17" s="1">
        <f t="shared" si="2"/>
        <v>2.176878097805808E-2</v>
      </c>
      <c r="P17" s="1">
        <f t="shared" si="7"/>
        <v>2.176878097805808E-2</v>
      </c>
    </row>
    <row r="18" spans="2:16" x14ac:dyDescent="0.3">
      <c r="B18" s="1">
        <v>15.5</v>
      </c>
      <c r="C18" s="1">
        <v>91056</v>
      </c>
      <c r="D18" s="1">
        <v>6668.8</v>
      </c>
      <c r="F18" s="1">
        <f t="shared" si="3"/>
        <v>91056</v>
      </c>
      <c r="G18" s="1">
        <f t="shared" si="4"/>
        <v>91056</v>
      </c>
      <c r="H18" s="1">
        <f t="shared" si="1"/>
        <v>9.6515952301620498E-3</v>
      </c>
      <c r="I18" s="1">
        <f t="shared" si="0"/>
        <v>7.068678425463965E-4</v>
      </c>
      <c r="J18" s="1">
        <f t="shared" si="5"/>
        <v>9.6515952301620498E-3</v>
      </c>
      <c r="L18">
        <v>15.5</v>
      </c>
      <c r="M18">
        <v>150879</v>
      </c>
      <c r="N18" s="1">
        <f t="shared" si="6"/>
        <v>150879</v>
      </c>
      <c r="O18" s="1">
        <f t="shared" si="2"/>
        <v>1.5554033382529338E-2</v>
      </c>
      <c r="P18" s="1">
        <f t="shared" si="7"/>
        <v>1.5554033382529338E-2</v>
      </c>
    </row>
    <row r="19" spans="2:16" x14ac:dyDescent="0.3">
      <c r="B19" s="1">
        <v>16.5</v>
      </c>
      <c r="C19" s="1">
        <v>56500</v>
      </c>
      <c r="D19" s="1">
        <v>3829.2</v>
      </c>
      <c r="F19" s="1">
        <f t="shared" si="3"/>
        <v>56500</v>
      </c>
      <c r="G19" s="1">
        <f t="shared" si="4"/>
        <v>56500</v>
      </c>
      <c r="H19" s="1">
        <f t="shared" si="1"/>
        <v>5.9887885532436723E-3</v>
      </c>
      <c r="I19" s="1">
        <f t="shared" si="0"/>
        <v>4.0588086952355164E-4</v>
      </c>
      <c r="J19" s="1">
        <f t="shared" si="5"/>
        <v>5.9887885532436723E-3</v>
      </c>
      <c r="L19">
        <v>16.5</v>
      </c>
      <c r="M19">
        <v>93185</v>
      </c>
      <c r="N19" s="1">
        <f t="shared" si="6"/>
        <v>93185</v>
      </c>
      <c r="O19" s="1">
        <f t="shared" si="2"/>
        <v>9.6063905563464527E-3</v>
      </c>
      <c r="P19" s="1">
        <f t="shared" si="7"/>
        <v>9.6063905563464527E-3</v>
      </c>
    </row>
    <row r="20" spans="2:16" x14ac:dyDescent="0.3">
      <c r="B20" s="1">
        <v>17.5</v>
      </c>
      <c r="C20" s="1">
        <v>3375.2</v>
      </c>
      <c r="D20" s="1">
        <v>2052.5</v>
      </c>
      <c r="F20" s="1">
        <f t="shared" si="3"/>
        <v>3375.2</v>
      </c>
      <c r="G20" s="1">
        <f t="shared" si="4"/>
        <v>3375.2</v>
      </c>
      <c r="H20" s="1">
        <f t="shared" si="1"/>
        <v>3.5775856858244318E-4</v>
      </c>
      <c r="I20" s="1">
        <f t="shared" si="0"/>
        <v>2.1755731868199359E-4</v>
      </c>
      <c r="J20" s="1">
        <f t="shared" si="5"/>
        <v>3.5775856858244318E-4</v>
      </c>
      <c r="L20">
        <v>17.5</v>
      </c>
      <c r="M20">
        <v>59984</v>
      </c>
      <c r="N20" s="1">
        <f t="shared" si="6"/>
        <v>59984</v>
      </c>
      <c r="O20" s="1">
        <f t="shared" si="2"/>
        <v>6.1837176705680699E-3</v>
      </c>
      <c r="P20" s="1">
        <f t="shared" si="7"/>
        <v>6.1837176705680699E-3</v>
      </c>
    </row>
    <row r="21" spans="2:16" x14ac:dyDescent="0.3">
      <c r="B21" s="1">
        <v>18.5</v>
      </c>
      <c r="C21" s="1">
        <v>3120.6</v>
      </c>
      <c r="D21" s="1">
        <v>1058.5</v>
      </c>
      <c r="F21" s="1">
        <f t="shared" si="3"/>
        <v>3120.6</v>
      </c>
      <c r="G21" s="1">
        <f t="shared" si="4"/>
        <v>3120.6</v>
      </c>
      <c r="H21" s="1">
        <f t="shared" si="1"/>
        <v>3.3077192140269383E-4</v>
      </c>
      <c r="I21" s="1">
        <f t="shared" si="0"/>
        <v>1.1219703864793675E-4</v>
      </c>
      <c r="J21" s="1">
        <f t="shared" si="5"/>
        <v>3.3077192140269383E-4</v>
      </c>
      <c r="L21">
        <v>18.5</v>
      </c>
      <c r="M21">
        <v>4483</v>
      </c>
      <c r="N21" s="1">
        <f t="shared" si="6"/>
        <v>4483</v>
      </c>
      <c r="O21" s="1">
        <f t="shared" si="2"/>
        <v>4.6215001195579918E-4</v>
      </c>
      <c r="P21" s="1">
        <f t="shared" si="7"/>
        <v>4.6215001195579918E-4</v>
      </c>
    </row>
    <row r="22" spans="2:16" x14ac:dyDescent="0.3">
      <c r="B22" s="1">
        <v>19.5</v>
      </c>
      <c r="C22" s="1">
        <v>298.55</v>
      </c>
      <c r="D22" s="1">
        <v>237.36</v>
      </c>
      <c r="F22" s="1">
        <f t="shared" si="3"/>
        <v>298.55</v>
      </c>
      <c r="G22" s="1">
        <f t="shared" si="4"/>
        <v>298.55</v>
      </c>
      <c r="H22" s="1">
        <f t="shared" si="1"/>
        <v>3.1645182700369881E-5</v>
      </c>
      <c r="I22" s="1">
        <f t="shared" si="0"/>
        <v>2.5159271699078194E-5</v>
      </c>
      <c r="J22" s="1">
        <f t="shared" si="5"/>
        <v>3.1645182700369881E-5</v>
      </c>
      <c r="L22">
        <v>19.5</v>
      </c>
      <c r="M22">
        <v>4502</v>
      </c>
      <c r="N22" s="1">
        <f t="shared" si="6"/>
        <v>4502</v>
      </c>
      <c r="O22" s="1">
        <f t="shared" si="2"/>
        <v>4.641087115380343E-4</v>
      </c>
      <c r="P22" s="1">
        <f t="shared" si="7"/>
        <v>4.641087115380343E-4</v>
      </c>
    </row>
    <row r="23" spans="2:16" x14ac:dyDescent="0.3">
      <c r="M23" s="1"/>
      <c r="N23" s="1"/>
      <c r="O23" s="1"/>
    </row>
    <row r="24" spans="2:16" x14ac:dyDescent="0.3">
      <c r="M24" s="1"/>
      <c r="N24" s="1"/>
      <c r="O24" s="1"/>
    </row>
    <row r="25" spans="2:16" x14ac:dyDescent="0.3">
      <c r="M25" s="1"/>
      <c r="N25" s="1"/>
      <c r="O25" s="1"/>
    </row>
    <row r="26" spans="2:16" x14ac:dyDescent="0.3">
      <c r="M26" s="1"/>
      <c r="N26" s="1"/>
      <c r="O26" s="1"/>
    </row>
    <row r="27" spans="2:16" x14ac:dyDescent="0.3">
      <c r="M27" s="1"/>
      <c r="N27" s="1"/>
      <c r="O27" s="1"/>
    </row>
  </sheetData>
  <mergeCells count="2">
    <mergeCell ref="B1:K1"/>
    <mergeCell ref="L1:Q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N1" sqref="N1:N1048576"/>
    </sheetView>
  </sheetViews>
  <sheetFormatPr defaultRowHeight="14.4" x14ac:dyDescent="0.3"/>
  <cols>
    <col min="3" max="3" width="9.21875" bestFit="1" customWidth="1"/>
    <col min="14" max="14" width="9.21875" bestFit="1" customWidth="1"/>
  </cols>
  <sheetData>
    <row r="1" spans="1:14" x14ac:dyDescent="0.3">
      <c r="A1" t="s">
        <v>10</v>
      </c>
      <c r="F1" t="s">
        <v>11</v>
      </c>
      <c r="J1" t="s">
        <v>12</v>
      </c>
    </row>
    <row r="2" spans="1:14" x14ac:dyDescent="0.3">
      <c r="B2" s="1">
        <v>0</v>
      </c>
      <c r="C2" s="1">
        <v>4.25</v>
      </c>
      <c r="D2" s="1">
        <v>1959.6</v>
      </c>
      <c r="F2" s="1">
        <v>0</v>
      </c>
      <c r="G2" s="1">
        <v>3840000</v>
      </c>
      <c r="H2" s="1">
        <v>1959.6</v>
      </c>
      <c r="J2" s="1">
        <v>0</v>
      </c>
      <c r="K2" s="1">
        <v>3840000</v>
      </c>
      <c r="L2" s="1">
        <v>1959.6</v>
      </c>
      <c r="N2" s="1"/>
    </row>
    <row r="3" spans="1:14" x14ac:dyDescent="0.3">
      <c r="B3" s="1">
        <v>0.50270999999999999</v>
      </c>
      <c r="C3" s="1">
        <v>-15.5</v>
      </c>
      <c r="D3" s="1">
        <v>759.35</v>
      </c>
      <c r="F3" s="1">
        <v>0.50270999999999999</v>
      </c>
      <c r="G3" s="1">
        <v>576630</v>
      </c>
      <c r="H3" s="1">
        <v>759.35</v>
      </c>
      <c r="J3" s="1">
        <v>0.50270999999999999</v>
      </c>
      <c r="K3" s="1">
        <v>576610</v>
      </c>
      <c r="L3" s="1">
        <v>759.35</v>
      </c>
      <c r="N3" s="1"/>
    </row>
    <row r="4" spans="1:14" x14ac:dyDescent="0.3">
      <c r="B4" s="1">
        <v>1.0054000000000001</v>
      </c>
      <c r="C4" s="1">
        <v>41.311999999999998</v>
      </c>
      <c r="D4" s="1">
        <v>569.71</v>
      </c>
      <c r="F4" s="1">
        <v>1.0054000000000001</v>
      </c>
      <c r="G4" s="1">
        <v>324540</v>
      </c>
      <c r="H4" s="1">
        <v>569.71</v>
      </c>
      <c r="J4" s="1">
        <v>1.0054000000000001</v>
      </c>
      <c r="K4" s="1">
        <v>324580</v>
      </c>
      <c r="L4" s="1">
        <v>569.71</v>
      </c>
      <c r="N4" s="1"/>
    </row>
    <row r="5" spans="1:14" x14ac:dyDescent="0.3">
      <c r="B5" s="1">
        <v>1.5081</v>
      </c>
      <c r="C5" s="1">
        <v>-75.733999999999995</v>
      </c>
      <c r="D5" s="1">
        <v>450.66</v>
      </c>
      <c r="F5" s="1">
        <v>1.5081</v>
      </c>
      <c r="G5" s="1">
        <v>203180</v>
      </c>
      <c r="H5" s="1">
        <v>450.66</v>
      </c>
      <c r="J5" s="1">
        <v>1.5081</v>
      </c>
      <c r="K5" s="1">
        <v>203100</v>
      </c>
      <c r="L5" s="1">
        <v>450.66</v>
      </c>
      <c r="N5" s="1"/>
    </row>
    <row r="6" spans="1:14" x14ac:dyDescent="0.3">
      <c r="B6" s="1">
        <v>2.0108999999999999</v>
      </c>
      <c r="C6" s="1">
        <v>96.468999999999994</v>
      </c>
      <c r="D6" s="1">
        <v>364.37</v>
      </c>
      <c r="F6" s="1">
        <v>2.0108999999999999</v>
      </c>
      <c r="G6" s="1">
        <v>132660</v>
      </c>
      <c r="H6" s="1">
        <v>364.37</v>
      </c>
      <c r="J6" s="1">
        <v>2.0108999999999999</v>
      </c>
      <c r="K6" s="1">
        <v>132760</v>
      </c>
      <c r="L6" s="1">
        <v>364.37</v>
      </c>
      <c r="N6" s="1"/>
    </row>
    <row r="7" spans="1:14" x14ac:dyDescent="0.3">
      <c r="B7" s="1">
        <v>2.5135999999999998</v>
      </c>
      <c r="C7" s="1">
        <v>-99.281000000000006</v>
      </c>
      <c r="D7" s="1">
        <v>293.7</v>
      </c>
      <c r="F7" s="1">
        <v>2.5135999999999998</v>
      </c>
      <c r="G7" s="1">
        <v>86358</v>
      </c>
      <c r="H7" s="1">
        <v>293.7</v>
      </c>
      <c r="J7" s="1">
        <v>2.5135999999999998</v>
      </c>
      <c r="K7" s="1">
        <v>86259</v>
      </c>
      <c r="L7" s="1">
        <v>293.7</v>
      </c>
      <c r="N7" s="1"/>
    </row>
    <row r="8" spans="1:14" x14ac:dyDescent="0.3">
      <c r="B8" s="1">
        <v>3.0163000000000002</v>
      </c>
      <c r="C8" s="1">
        <v>98.578000000000003</v>
      </c>
      <c r="D8" s="1">
        <v>245.03</v>
      </c>
      <c r="F8" s="1">
        <v>3.0163000000000002</v>
      </c>
      <c r="G8" s="1">
        <v>59939</v>
      </c>
      <c r="H8" s="1">
        <v>245.03</v>
      </c>
      <c r="J8" s="1">
        <v>3.0163000000000002</v>
      </c>
      <c r="K8" s="1">
        <v>60038</v>
      </c>
      <c r="L8" s="1">
        <v>245.03</v>
      </c>
      <c r="N8" s="1"/>
    </row>
    <row r="9" spans="1:14" x14ac:dyDescent="0.3">
      <c r="B9" s="1">
        <v>3.5190000000000001</v>
      </c>
      <c r="C9" s="1">
        <v>-104.75</v>
      </c>
      <c r="D9" s="1">
        <v>204.74</v>
      </c>
      <c r="F9" s="1">
        <v>3.5190000000000001</v>
      </c>
      <c r="G9" s="1">
        <v>42024</v>
      </c>
      <c r="H9" s="1">
        <v>204.74</v>
      </c>
      <c r="J9" s="1">
        <v>3.5190000000000001</v>
      </c>
      <c r="K9" s="1">
        <v>41919</v>
      </c>
      <c r="L9" s="1">
        <v>204.74</v>
      </c>
      <c r="N9" s="1"/>
    </row>
    <row r="10" spans="1:14" x14ac:dyDescent="0.3">
      <c r="B10" s="1">
        <v>4.0217000000000001</v>
      </c>
      <c r="C10" s="1">
        <v>91.177999999999997</v>
      </c>
      <c r="D10" s="1">
        <v>168.15</v>
      </c>
      <c r="F10" s="1">
        <v>4.0217000000000001</v>
      </c>
      <c r="G10" s="1">
        <v>28182</v>
      </c>
      <c r="H10" s="1">
        <v>168.15</v>
      </c>
      <c r="J10" s="1">
        <v>4.0217000000000001</v>
      </c>
      <c r="K10" s="1">
        <v>28273</v>
      </c>
      <c r="L10" s="1">
        <v>168.15</v>
      </c>
      <c r="N10" s="1"/>
    </row>
    <row r="11" spans="1:14" x14ac:dyDescent="0.3">
      <c r="B11" s="1">
        <v>4.5244</v>
      </c>
      <c r="C11" s="1">
        <v>-57.665999999999997</v>
      </c>
      <c r="D11" s="1">
        <v>136.06</v>
      </c>
      <c r="F11" s="1">
        <v>4.5244</v>
      </c>
      <c r="G11" s="1">
        <v>18569</v>
      </c>
      <c r="H11" s="1">
        <v>136.06</v>
      </c>
      <c r="J11" s="1">
        <v>4.5244</v>
      </c>
      <c r="K11" s="1">
        <v>18511</v>
      </c>
      <c r="L11" s="1">
        <v>136.06</v>
      </c>
      <c r="N11" s="1"/>
    </row>
    <row r="12" spans="1:14" x14ac:dyDescent="0.3">
      <c r="B12" s="1">
        <v>5.0270999999999999</v>
      </c>
      <c r="C12" s="1">
        <v>37.869999999999997</v>
      </c>
      <c r="D12" s="1">
        <v>111.66</v>
      </c>
      <c r="F12" s="1">
        <v>5.0270999999999999</v>
      </c>
      <c r="G12" s="1">
        <v>12431</v>
      </c>
      <c r="H12" s="1">
        <v>111.66</v>
      </c>
      <c r="J12" s="1">
        <v>5.0270999999999999</v>
      </c>
      <c r="K12" s="1">
        <v>12469</v>
      </c>
      <c r="L12" s="1">
        <v>111.66</v>
      </c>
      <c r="N12" s="1"/>
    </row>
    <row r="13" spans="1:14" x14ac:dyDescent="0.3">
      <c r="B13" s="1">
        <v>5.5298999999999996</v>
      </c>
      <c r="C13" s="1">
        <v>-27.736000000000001</v>
      </c>
      <c r="D13" s="1">
        <v>92.747</v>
      </c>
      <c r="F13" s="1">
        <v>5.5298999999999996</v>
      </c>
      <c r="G13" s="1">
        <v>8629.7000000000007</v>
      </c>
      <c r="H13" s="1">
        <v>92.747</v>
      </c>
      <c r="J13" s="1">
        <v>5.5298999999999996</v>
      </c>
      <c r="K13" s="1">
        <v>8602</v>
      </c>
      <c r="L13" s="1">
        <v>92.747</v>
      </c>
      <c r="N13" s="1"/>
    </row>
    <row r="14" spans="1:14" x14ac:dyDescent="0.3">
      <c r="B14" s="1">
        <v>6.0326000000000004</v>
      </c>
      <c r="C14" s="1">
        <v>-2.8534999999999999</v>
      </c>
      <c r="D14" s="1">
        <v>75.260000000000005</v>
      </c>
      <c r="F14" s="1">
        <v>6.0326000000000004</v>
      </c>
      <c r="G14" s="1">
        <v>5666.9</v>
      </c>
      <c r="H14" s="1">
        <v>75.260000000000005</v>
      </c>
      <c r="J14" s="1">
        <v>6.0326000000000004</v>
      </c>
      <c r="K14" s="1">
        <v>5664</v>
      </c>
      <c r="L14" s="1">
        <v>75.260000000000005</v>
      </c>
      <c r="N14" s="1"/>
    </row>
    <row r="15" spans="1:14" x14ac:dyDescent="0.3">
      <c r="B15" s="1">
        <v>6.5353000000000003</v>
      </c>
      <c r="C15" s="1">
        <v>37.893999999999998</v>
      </c>
      <c r="D15" s="1">
        <v>60.423999999999999</v>
      </c>
      <c r="F15" s="1">
        <v>6.5353000000000003</v>
      </c>
      <c r="G15" s="1">
        <v>3613.1</v>
      </c>
      <c r="H15" s="1">
        <v>60.423999999999999</v>
      </c>
      <c r="J15" s="1">
        <v>6.5353000000000003</v>
      </c>
      <c r="K15" s="1">
        <v>3651</v>
      </c>
      <c r="L15" s="1">
        <v>60.423999999999999</v>
      </c>
      <c r="N15" s="1"/>
    </row>
    <row r="16" spans="1:14" x14ac:dyDescent="0.3">
      <c r="B16" s="1">
        <v>7.0380000000000003</v>
      </c>
      <c r="C16" s="1">
        <v>-47.281999999999996</v>
      </c>
      <c r="D16" s="1">
        <v>47.423999999999999</v>
      </c>
      <c r="F16" s="1">
        <v>7.0380000000000003</v>
      </c>
      <c r="G16" s="1">
        <v>2296.3000000000002</v>
      </c>
      <c r="H16" s="1">
        <v>47.423999999999999</v>
      </c>
      <c r="J16" s="1">
        <v>7.0380000000000003</v>
      </c>
      <c r="K16" s="1">
        <v>2249</v>
      </c>
      <c r="L16" s="1">
        <v>47.423999999999999</v>
      </c>
      <c r="N16" s="1"/>
    </row>
    <row r="17" spans="2:14" x14ac:dyDescent="0.3">
      <c r="B17" s="1">
        <v>7.5407000000000002</v>
      </c>
      <c r="C17" s="1">
        <v>38.345999999999997</v>
      </c>
      <c r="D17" s="1">
        <v>35.875</v>
      </c>
      <c r="F17" s="1">
        <v>7.5407000000000002</v>
      </c>
      <c r="G17" s="1">
        <v>1248.7</v>
      </c>
      <c r="H17" s="1">
        <v>35.875</v>
      </c>
      <c r="J17" s="1">
        <v>7.5407000000000002</v>
      </c>
      <c r="K17" s="1">
        <v>1287</v>
      </c>
      <c r="L17" s="1">
        <v>35.875</v>
      </c>
      <c r="N17" s="1"/>
    </row>
    <row r="18" spans="2:14" x14ac:dyDescent="0.3">
      <c r="B18" s="1">
        <v>8.0434000000000001</v>
      </c>
      <c r="C18" s="1">
        <v>-26.812000000000001</v>
      </c>
      <c r="D18" s="1">
        <v>25.942</v>
      </c>
      <c r="F18" s="1">
        <v>8.0434000000000001</v>
      </c>
      <c r="G18" s="1">
        <v>699.81</v>
      </c>
      <c r="H18" s="1">
        <v>25.942</v>
      </c>
      <c r="J18" s="1">
        <v>8.0434000000000001</v>
      </c>
      <c r="K18" s="1">
        <v>673</v>
      </c>
      <c r="L18" s="1">
        <v>25.942</v>
      </c>
      <c r="N18" s="1"/>
    </row>
    <row r="19" spans="2:14" x14ac:dyDescent="0.3">
      <c r="B19" s="1">
        <v>8.5460999999999991</v>
      </c>
      <c r="C19" s="1">
        <v>9.7533999999999992</v>
      </c>
      <c r="D19" s="1">
        <v>17.463999999999999</v>
      </c>
      <c r="F19" s="1">
        <v>8.5460999999999991</v>
      </c>
      <c r="G19" s="1">
        <v>295.25</v>
      </c>
      <c r="H19" s="1">
        <v>17.463999999999999</v>
      </c>
      <c r="J19" s="1">
        <v>8.5460999999999991</v>
      </c>
      <c r="K19" s="1">
        <v>305</v>
      </c>
      <c r="L19" s="1">
        <v>17.463999999999999</v>
      </c>
      <c r="N19" s="1"/>
    </row>
    <row r="20" spans="2:14" x14ac:dyDescent="0.3">
      <c r="B20" s="1">
        <v>9.0488999999999997</v>
      </c>
      <c r="C20" s="1">
        <v>2.2448000000000001</v>
      </c>
      <c r="D20" s="1">
        <v>9.5916999999999994</v>
      </c>
      <c r="F20" s="1">
        <v>9.0488999999999997</v>
      </c>
      <c r="G20" s="1">
        <v>89.754999999999995</v>
      </c>
      <c r="H20" s="1">
        <v>9.5916999999999994</v>
      </c>
      <c r="J20" s="1">
        <v>9.0488999999999997</v>
      </c>
      <c r="K20" s="1">
        <v>92</v>
      </c>
      <c r="L20" s="1">
        <v>9.5916999999999994</v>
      </c>
      <c r="N20" s="1"/>
    </row>
    <row r="21" spans="2:14" x14ac:dyDescent="0.3">
      <c r="B21" s="1">
        <v>9.5516000000000005</v>
      </c>
      <c r="C21" s="1">
        <v>-13.88</v>
      </c>
      <c r="D21" s="1">
        <v>5</v>
      </c>
      <c r="F21" s="1">
        <v>9.5516000000000005</v>
      </c>
      <c r="G21" s="1">
        <v>38.880000000000003</v>
      </c>
      <c r="H21" s="1">
        <v>5</v>
      </c>
      <c r="J21" s="1">
        <v>9.5516000000000005</v>
      </c>
      <c r="K21" s="1">
        <v>25</v>
      </c>
      <c r="L21" s="1">
        <v>5</v>
      </c>
      <c r="N21" s="1"/>
    </row>
    <row r="22" spans="2:14" x14ac:dyDescent="0.3">
      <c r="B22" s="1">
        <v>10.054</v>
      </c>
      <c r="C22" s="1">
        <v>7.1277999999999997</v>
      </c>
      <c r="D22" s="1">
        <v>5.0990000000000002</v>
      </c>
      <c r="F22" s="1">
        <v>10.054</v>
      </c>
      <c r="G22" s="1">
        <v>18.872</v>
      </c>
      <c r="H22" s="1">
        <v>5.0990000000000002</v>
      </c>
      <c r="J22" s="1">
        <v>10.054</v>
      </c>
      <c r="K22" s="1">
        <v>26</v>
      </c>
      <c r="L22" s="1">
        <v>5.0990000000000002</v>
      </c>
      <c r="N22" s="1"/>
    </row>
    <row r="23" spans="2:14" x14ac:dyDescent="0.3">
      <c r="B23" s="1">
        <v>10.557</v>
      </c>
      <c r="C23" s="1">
        <v>-4.7370999999999999</v>
      </c>
      <c r="D23" s="1">
        <v>2</v>
      </c>
      <c r="F23" s="1">
        <v>10.557</v>
      </c>
      <c r="G23" s="1">
        <v>8.7370999999999999</v>
      </c>
      <c r="H23" s="1">
        <v>2</v>
      </c>
      <c r="J23" s="1">
        <v>10.557</v>
      </c>
      <c r="K23" s="1">
        <v>4</v>
      </c>
      <c r="L23" s="1">
        <v>2</v>
      </c>
      <c r="N23" s="1"/>
    </row>
    <row r="24" spans="2:14" x14ac:dyDescent="0.3">
      <c r="B24" s="1">
        <v>11.06</v>
      </c>
      <c r="C24" s="1">
        <v>2.2273999999999998</v>
      </c>
      <c r="D24" s="1">
        <v>2.4495</v>
      </c>
      <c r="F24" s="1">
        <v>11.06</v>
      </c>
      <c r="G24" s="1">
        <v>3.7726000000000002</v>
      </c>
      <c r="H24" s="1">
        <v>2.4495</v>
      </c>
      <c r="J24" s="1">
        <v>11.06</v>
      </c>
      <c r="K24" s="1">
        <v>6</v>
      </c>
      <c r="L24" s="1">
        <v>2.4495</v>
      </c>
      <c r="N24" s="1"/>
    </row>
    <row r="25" spans="2:14" x14ac:dyDescent="0.3">
      <c r="J25" s="1"/>
      <c r="K25" s="1"/>
      <c r="L25" s="1"/>
    </row>
    <row r="26" spans="2:14" x14ac:dyDescent="0.3">
      <c r="J26" s="1"/>
      <c r="K26" s="1"/>
      <c r="L26" s="1"/>
    </row>
    <row r="27" spans="2:14" x14ac:dyDescent="0.3">
      <c r="J27" s="1"/>
      <c r="K27" s="1"/>
      <c r="L27" s="1"/>
    </row>
    <row r="28" spans="2:14" x14ac:dyDescent="0.3">
      <c r="J28" s="1"/>
      <c r="K28" s="1"/>
      <c r="L28" s="1"/>
    </row>
    <row r="29" spans="2:14" x14ac:dyDescent="0.3">
      <c r="J29" s="1"/>
      <c r="K29" s="1"/>
      <c r="L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GRAVEL</vt:lpstr>
      <vt:lpstr>HEPROW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2016-10-05T16:04:34Z</dcterms:created>
  <dcterms:modified xsi:type="dcterms:W3CDTF">2016-10-19T21:58:26Z</dcterms:modified>
</cp:coreProperties>
</file>