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88Inch\Unfolding\Data\Simulated\NIF_Activation\Foil_Ex\"/>
    </mc:Choice>
  </mc:AlternateContent>
  <bookViews>
    <workbookView xWindow="0" yWindow="0" windowWidth="23040" windowHeight="9684"/>
  </bookViews>
  <sheets>
    <sheet name="Sheet1" sheetId="1" r:id="rId1"/>
  </sheets>
  <definedNames>
    <definedName name="solver_typ" localSheetId="0" hidden="1">2</definedName>
    <definedName name="solver_ver" localSheetId="0" hidden="1">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" i="1" l="1"/>
  <c r="N3" i="1"/>
  <c r="N4" i="1"/>
  <c r="N5" i="1"/>
  <c r="N6" i="1"/>
  <c r="N8" i="1"/>
  <c r="N9" i="1"/>
  <c r="N10" i="1"/>
  <c r="N2" i="1"/>
  <c r="L10" i="1"/>
  <c r="M10" i="1" s="1"/>
  <c r="L9" i="1"/>
  <c r="M9" i="1" s="1"/>
  <c r="L8" i="1"/>
  <c r="M8" i="1" s="1"/>
  <c r="L7" i="1"/>
  <c r="M7" i="1" s="1"/>
  <c r="L6" i="1"/>
  <c r="M6" i="1" s="1"/>
  <c r="L5" i="1"/>
  <c r="M5" i="1" s="1"/>
  <c r="L4" i="1"/>
  <c r="M4" i="1" s="1"/>
  <c r="L3" i="1"/>
  <c r="M3" i="1" s="1"/>
  <c r="L2" i="1"/>
  <c r="M2" i="1" s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<sst xmlns="http://schemas.openxmlformats.org/spreadsheetml/2006/main" count="32" uniqueCount="32">
  <si>
    <t>Radius [cm]</t>
  </si>
  <si>
    <t>Thickness [cm]</t>
  </si>
  <si>
    <t>BR</t>
  </si>
  <si>
    <t>Rx Product</t>
  </si>
  <si>
    <t>Zr89</t>
  </si>
  <si>
    <t>Au196</t>
  </si>
  <si>
    <t>Au198</t>
  </si>
  <si>
    <t>Rx</t>
  </si>
  <si>
    <t>90Zr(n,2n)</t>
  </si>
  <si>
    <t>197Au(n,2n)</t>
  </si>
  <si>
    <t>197Au(n,g)</t>
  </si>
  <si>
    <t>27Al(n,p)</t>
  </si>
  <si>
    <t>27Al(n,a)</t>
  </si>
  <si>
    <t>58Ni(n,p)</t>
  </si>
  <si>
    <t>Ni57</t>
  </si>
  <si>
    <t>Co58</t>
  </si>
  <si>
    <t>Na24</t>
  </si>
  <si>
    <t>Mg27</t>
  </si>
  <si>
    <t>115In(n,g)</t>
  </si>
  <si>
    <t>115In(n,n')</t>
  </si>
  <si>
    <t>In115M</t>
  </si>
  <si>
    <t>In116M</t>
  </si>
  <si>
    <t>58Ni(n,2n)</t>
  </si>
  <si>
    <t>Gamma E (kev)</t>
  </si>
  <si>
    <t>Src [src s^-1]</t>
  </si>
  <si>
    <t>Rx [vol^-1 src^-1]</t>
  </si>
  <si>
    <t>Density</t>
  </si>
  <si>
    <t>Volume</t>
  </si>
  <si>
    <t>Half-Life</t>
  </si>
  <si>
    <t>Lambda</t>
  </si>
  <si>
    <t>AW</t>
  </si>
  <si>
    <t>Rx [atoms atoms^-1 s^-1]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</si>
</sst>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11" fontId="0" fillId="0" borderId="0" xfId="0" applyNumberFormat="1" applyFont="1" applyAlignment="1">
      <alignment horizontal="right" vertical="center"/>
    </xf>
    <xf numFmtId="11" fontId="0" fillId="0" borderId="0" xfId="0" applyNumberFormat="1" applyBorder="1"/>
    <xf numFmtId="0" fontId="0" fillId="0" borderId="0" xfId="0" applyFont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F8" sqref="F8"/>
    </sheetView>
  </sheetViews>
  <sheetFormatPr defaultRowHeight="14.4" x14ac:dyDescent="0.3"/>
  <cols>
    <col min="1" max="1" width="10.77734375" customWidth="1"/>
    <col min="2" max="2" width="10.109375" customWidth="1"/>
    <col min="3" max="3" width="13.88671875" bestFit="1" customWidth="1"/>
    <col min="4" max="4" width="7" bestFit="1" customWidth="1"/>
    <col min="5" max="5" width="11.5546875" bestFit="1" customWidth="1"/>
    <col min="6" max="6" width="17" customWidth="1"/>
    <col min="7" max="7" width="10.88671875" bestFit="1" customWidth="1"/>
    <col min="8" max="8" width="13.5546875" bestFit="1" customWidth="1"/>
    <col min="14" max="14" width="22.5546875" bestFit="1" customWidth="1"/>
  </cols>
  <sheetData>
    <row r="1" spans="1:14" x14ac:dyDescent="0.3">
      <c r="A1" s="3" t="s">
        <v>7</v>
      </c>
      <c r="B1" s="1" t="s">
        <v>3</v>
      </c>
      <c r="C1" s="1" t="s">
        <v>23</v>
      </c>
      <c r="D1" s="1" t="s">
        <v>2</v>
      </c>
      <c r="E1" s="1" t="s">
        <v>24</v>
      </c>
      <c r="F1" s="1" t="s">
        <v>25</v>
      </c>
      <c r="G1" s="1" t="s">
        <v>0</v>
      </c>
      <c r="H1" s="1" t="s">
        <v>1</v>
      </c>
      <c r="I1" s="1" t="s">
        <v>26</v>
      </c>
      <c r="J1" s="1" t="s">
        <v>30</v>
      </c>
      <c r="K1" s="1" t="s">
        <v>27</v>
      </c>
      <c r="L1" s="1" t="s">
        <v>28</v>
      </c>
      <c r="M1" s="1" t="s">
        <v>29</v>
      </c>
      <c r="N1" s="1" t="s">
        <v>31</v>
      </c>
    </row>
    <row r="2" spans="1:14" x14ac:dyDescent="0.3">
      <c r="A2" s="2" t="s">
        <v>8</v>
      </c>
      <c r="B2" s="5" t="s">
        <v>4</v>
      </c>
      <c r="C2" s="5">
        <v>909.15</v>
      </c>
      <c r="D2" s="5">
        <v>99.04</v>
      </c>
      <c r="E2" s="8">
        <v>1000000000000000</v>
      </c>
      <c r="F2" s="6">
        <v>1.58763E-3</v>
      </c>
      <c r="G2" s="5">
        <v>2.5</v>
      </c>
      <c r="H2" s="5">
        <v>0.1</v>
      </c>
      <c r="I2" s="5">
        <v>6.49</v>
      </c>
      <c r="J2" s="5">
        <v>89.904700000000005</v>
      </c>
      <c r="K2">
        <f t="shared" ref="K2:K10" si="0">3.141592654*G2^2*H2</f>
        <v>1.9634954087500001</v>
      </c>
      <c r="L2">
        <f>78.41*3600</f>
        <v>282276</v>
      </c>
      <c r="M2">
        <f t="shared" ref="M2:M10" si="1">0.6931471806/L2</f>
        <v>2.4555654061981891E-6</v>
      </c>
      <c r="N2" s="10">
        <f>F2/(6.022E+23*I2/J2)</f>
        <v>3.6521301417401733E-26</v>
      </c>
    </row>
    <row r="3" spans="1:14" x14ac:dyDescent="0.3">
      <c r="A3" s="2" t="s">
        <v>22</v>
      </c>
      <c r="B3" s="4" t="s">
        <v>14</v>
      </c>
      <c r="C3" s="4">
        <v>1378</v>
      </c>
      <c r="D3" s="4">
        <v>81.7</v>
      </c>
      <c r="E3" s="8">
        <v>1000000000000000</v>
      </c>
      <c r="F3" s="7">
        <v>1.5232700000000001E-4</v>
      </c>
      <c r="G3" s="5">
        <v>2.5</v>
      </c>
      <c r="H3" s="5">
        <v>0.1</v>
      </c>
      <c r="I3">
        <v>8.9079999999999995</v>
      </c>
      <c r="J3">
        <v>57.935299999999998</v>
      </c>
      <c r="K3">
        <f t="shared" si="0"/>
        <v>1.9634954087500001</v>
      </c>
      <c r="L3" s="2">
        <f>35.6*3600</f>
        <v>128160</v>
      </c>
      <c r="M3">
        <f t="shared" si="1"/>
        <v>5.4084517837078655E-6</v>
      </c>
      <c r="N3" s="10">
        <f>F3/(6.022E+23*I3/J3)</f>
        <v>1.6451260889200308E-27</v>
      </c>
    </row>
    <row r="4" spans="1:14" s="2" customFormat="1" x14ac:dyDescent="0.3">
      <c r="A4" s="2" t="s">
        <v>13</v>
      </c>
      <c r="B4" s="4" t="s">
        <v>15</v>
      </c>
      <c r="C4" s="4">
        <v>810.76</v>
      </c>
      <c r="D4" s="4">
        <v>99.45</v>
      </c>
      <c r="E4" s="8">
        <v>1000000000000000</v>
      </c>
      <c r="F4" s="7">
        <v>1.4796900000000001E-3</v>
      </c>
      <c r="G4" s="5">
        <v>2.5</v>
      </c>
      <c r="H4" s="5">
        <v>0.1</v>
      </c>
      <c r="I4" s="2">
        <v>8.9079999999999995</v>
      </c>
      <c r="J4">
        <v>57.935299999999998</v>
      </c>
      <c r="K4">
        <f t="shared" si="0"/>
        <v>1.9634954087500001</v>
      </c>
      <c r="L4" s="2">
        <f>70.86*24*3600</f>
        <v>6122304</v>
      </c>
      <c r="M4">
        <f t="shared" si="1"/>
        <v>1.1321672046994073E-7</v>
      </c>
      <c r="N4" s="10">
        <f t="shared" ref="N4:N10" si="2">F4/(6.022E+23*I4/J4)</f>
        <v>1.5980598465892981E-26</v>
      </c>
    </row>
    <row r="5" spans="1:14" x14ac:dyDescent="0.3">
      <c r="A5" s="2" t="s">
        <v>19</v>
      </c>
      <c r="B5" s="5" t="s">
        <v>20</v>
      </c>
      <c r="C5" s="5">
        <v>335</v>
      </c>
      <c r="D5" s="5">
        <v>45.8</v>
      </c>
      <c r="E5" s="8">
        <v>1000000000000000</v>
      </c>
      <c r="F5" s="6">
        <v>1.1728E-4</v>
      </c>
      <c r="G5" s="5">
        <v>2.5</v>
      </c>
      <c r="H5" s="5">
        <v>0.1</v>
      </c>
      <c r="I5" s="5">
        <v>7.31</v>
      </c>
      <c r="J5" s="5">
        <v>114.9038</v>
      </c>
      <c r="K5">
        <f t="shared" si="0"/>
        <v>1.9634954087500001</v>
      </c>
      <c r="L5">
        <f>4.5*3600</f>
        <v>16200</v>
      </c>
      <c r="M5">
        <f t="shared" si="1"/>
        <v>4.2786863000000001E-5</v>
      </c>
      <c r="N5" s="10">
        <f t="shared" si="2"/>
        <v>3.0612600274143011E-27</v>
      </c>
    </row>
    <row r="6" spans="1:14" x14ac:dyDescent="0.3">
      <c r="A6" s="2" t="s">
        <v>18</v>
      </c>
      <c r="B6" s="5" t="s">
        <v>21</v>
      </c>
      <c r="C6" s="5">
        <v>1293.56</v>
      </c>
      <c r="D6" s="5">
        <v>84.8</v>
      </c>
      <c r="E6" s="8">
        <v>1000000000000000</v>
      </c>
      <c r="F6" s="6">
        <v>1.9170200000000002E-6</v>
      </c>
      <c r="G6" s="5">
        <v>2.5</v>
      </c>
      <c r="H6" s="5">
        <v>0.1</v>
      </c>
      <c r="I6" s="5">
        <v>7.31</v>
      </c>
      <c r="J6" s="5">
        <v>114.9038</v>
      </c>
      <c r="K6">
        <f t="shared" si="0"/>
        <v>1.9634954087500001</v>
      </c>
      <c r="L6">
        <f>54.12*60</f>
        <v>3247.2</v>
      </c>
      <c r="M6">
        <f t="shared" si="1"/>
        <v>2.134599595343681E-4</v>
      </c>
      <c r="N6" s="10">
        <f t="shared" si="2"/>
        <v>5.0038341556563469E-29</v>
      </c>
    </row>
    <row r="7" spans="1:14" x14ac:dyDescent="0.3">
      <c r="A7" s="2" t="s">
        <v>9</v>
      </c>
      <c r="B7" s="5" t="s">
        <v>5</v>
      </c>
      <c r="C7" s="5">
        <v>355.7</v>
      </c>
      <c r="D7" s="5">
        <v>80.900000000000006</v>
      </c>
      <c r="E7" s="8">
        <v>1000000000000000</v>
      </c>
      <c r="F7" s="6">
        <v>6.2701700000000003E-3</v>
      </c>
      <c r="G7" s="5">
        <v>2</v>
      </c>
      <c r="H7" s="5">
        <v>2.5399999999999999E-2</v>
      </c>
      <c r="I7" s="5">
        <v>19.32</v>
      </c>
      <c r="J7" s="5">
        <v>196.9666</v>
      </c>
      <c r="K7">
        <f t="shared" si="0"/>
        <v>0.31918581364639997</v>
      </c>
      <c r="L7">
        <f>2.695*24*3600</f>
        <v>232847.99999999997</v>
      </c>
      <c r="M7">
        <f t="shared" si="1"/>
        <v>2.9768225649350652E-6</v>
      </c>
      <c r="N7" s="10">
        <f>F7/(6.022E+23*I7/J7)</f>
        <v>1.0615098557892969E-25</v>
      </c>
    </row>
    <row r="8" spans="1:14" x14ac:dyDescent="0.3">
      <c r="A8" s="2" t="s">
        <v>10</v>
      </c>
      <c r="B8" s="5" t="s">
        <v>6</v>
      </c>
      <c r="C8" s="5">
        <v>411.8</v>
      </c>
      <c r="D8" s="5">
        <v>95.62</v>
      </c>
      <c r="E8" s="8">
        <v>1000000000000000</v>
      </c>
      <c r="F8" s="6">
        <v>3.2429100000000002E-6</v>
      </c>
      <c r="G8" s="5">
        <v>2</v>
      </c>
      <c r="H8" s="5">
        <v>2.5399999999999999E-2</v>
      </c>
      <c r="I8" s="5">
        <v>19.32</v>
      </c>
      <c r="J8" s="5">
        <v>196.9666</v>
      </c>
      <c r="K8">
        <f t="shared" si="0"/>
        <v>0.31918581364639997</v>
      </c>
      <c r="L8">
        <f>6.17*24*3600</f>
        <v>533088</v>
      </c>
      <c r="M8">
        <f t="shared" si="1"/>
        <v>1.3002490782009725E-6</v>
      </c>
      <c r="N8" s="10">
        <f t="shared" si="2"/>
        <v>5.4900918578565959E-29</v>
      </c>
    </row>
    <row r="9" spans="1:14" x14ac:dyDescent="0.3">
      <c r="A9" s="2" t="s">
        <v>11</v>
      </c>
      <c r="B9" s="4" t="s">
        <v>17</v>
      </c>
      <c r="C9" s="4">
        <v>843.76</v>
      </c>
      <c r="D9" s="4">
        <v>71.8</v>
      </c>
      <c r="E9" s="8">
        <v>1000000000000000</v>
      </c>
      <c r="F9" s="7">
        <v>2.0107999999999999E-4</v>
      </c>
      <c r="G9" s="5">
        <v>2.5</v>
      </c>
      <c r="H9" s="5">
        <v>0.1</v>
      </c>
      <c r="I9" s="5">
        <v>2.7</v>
      </c>
      <c r="J9" s="5">
        <v>26.9815</v>
      </c>
      <c r="K9">
        <f t="shared" si="0"/>
        <v>1.9634954087500001</v>
      </c>
      <c r="L9">
        <f>15*3600</f>
        <v>54000</v>
      </c>
      <c r="M9">
        <f t="shared" si="1"/>
        <v>1.28360589E-5</v>
      </c>
      <c r="N9" s="10">
        <f t="shared" si="2"/>
        <v>3.3368021083188798E-27</v>
      </c>
    </row>
    <row r="10" spans="1:14" x14ac:dyDescent="0.3">
      <c r="A10" s="2" t="s">
        <v>12</v>
      </c>
      <c r="B10" s="4" t="s">
        <v>16</v>
      </c>
      <c r="C10" s="4">
        <v>1368.63</v>
      </c>
      <c r="D10" s="4">
        <v>99.99</v>
      </c>
      <c r="E10" s="8">
        <v>1000000000000000</v>
      </c>
      <c r="F10" s="7">
        <v>3.3741199999999999E-4</v>
      </c>
      <c r="G10" s="5">
        <v>2.5</v>
      </c>
      <c r="H10" s="5">
        <v>0.1</v>
      </c>
      <c r="I10" s="5">
        <v>2.7</v>
      </c>
      <c r="J10" s="5">
        <v>26.9815</v>
      </c>
      <c r="K10">
        <f t="shared" si="0"/>
        <v>1.9634954087500001</v>
      </c>
      <c r="L10" s="9">
        <f>114.74*24*3600</f>
        <v>9913536</v>
      </c>
      <c r="M10">
        <f t="shared" si="1"/>
        <v>6.9919268018999477E-8</v>
      </c>
      <c r="N10" s="10">
        <f t="shared" si="2"/>
        <v>5.5991499551028943E-27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2016-09-28T22:14:27Z</dcterms:created>
  <dcterms:modified xsi:type="dcterms:W3CDTF">2016-11-03T18:56:46Z</dcterms:modified>
</cp:coreProperties>
</file>