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B319D\gitHIPPOS\"/>
    </mc:Choice>
  </mc:AlternateContent>
  <xr:revisionPtr revIDLastSave="0" documentId="8_{B1247FDE-AE5E-4861-B096-821AE204E65F}" xr6:coauthVersionLast="36" xr6:coauthVersionMax="36" xr10:uidLastSave="{00000000-0000-0000-0000-000000000000}"/>
  <bookViews>
    <workbookView xWindow="0" yWindow="0" windowWidth="21570" windowHeight="7980" activeTab="1" xr2:uid="{17922FDB-7F5E-4E6E-AE9E-242ECF0F2A20}"/>
  </bookViews>
  <sheets>
    <sheet name="Sheet1" sheetId="1" r:id="rId1"/>
    <sheet name="06-24-2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6" i="2" l="1"/>
  <c r="H36" i="2"/>
  <c r="G36" i="2"/>
  <c r="F36" i="2"/>
  <c r="I29" i="2"/>
  <c r="I30" i="2" s="1"/>
  <c r="H29" i="2"/>
  <c r="H30" i="2" s="1"/>
  <c r="G29" i="2"/>
  <c r="G30" i="2" s="1"/>
  <c r="F29" i="2"/>
  <c r="F30" i="2" s="1"/>
  <c r="E29" i="2"/>
  <c r="E30" i="2" s="1"/>
  <c r="D29" i="2"/>
  <c r="D30" i="2" s="1"/>
  <c r="C29" i="2"/>
  <c r="C30" i="2" s="1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F36" i="1" l="1"/>
  <c r="G36" i="1"/>
  <c r="H36" i="1"/>
  <c r="I36" i="1"/>
  <c r="D30" i="1"/>
  <c r="E30" i="1"/>
  <c r="C30" i="1"/>
  <c r="D28" i="1"/>
  <c r="E28" i="1"/>
  <c r="F28" i="1"/>
  <c r="F30" i="1" s="1"/>
  <c r="G28" i="1"/>
  <c r="G30" i="1" s="1"/>
  <c r="H28" i="1"/>
  <c r="H30" i="1" s="1"/>
  <c r="I28" i="1"/>
  <c r="I30" i="1" s="1"/>
  <c r="C28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4" i="1"/>
</calcChain>
</file>

<file path=xl/sharedStrings.xml><?xml version="1.0" encoding="utf-8"?>
<sst xmlns="http://schemas.openxmlformats.org/spreadsheetml/2006/main" count="29" uniqueCount="13">
  <si>
    <t>Standard (uS/cm) -&gt; Temp v</t>
  </si>
  <si>
    <t>sigma_0</t>
  </si>
  <si>
    <t>lambda</t>
  </si>
  <si>
    <t>sigma at T = 0</t>
  </si>
  <si>
    <t>exponential coefficient</t>
  </si>
  <si>
    <t>sigma_out</t>
  </si>
  <si>
    <t>Tsensor_C</t>
  </si>
  <si>
    <t>pure: 1.2 uS/cm</t>
  </si>
  <si>
    <t>DI water in cup: 1.00 uS/cm</t>
  </si>
  <si>
    <t>NIST sensor reading</t>
  </si>
  <si>
    <t>Percent difference</t>
  </si>
  <si>
    <t>Calibration 1</t>
  </si>
  <si>
    <t>DI water in cup: 1.72uS/cm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</si>
</sst>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/>
    <xf numFmtId="0" fontId="1" fillId="0" borderId="0" xfId="0" applyFont="1"/>
    <xf numFmtId="0" fontId="3" fillId="0" borderId="1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1" fillId="0" borderId="0" xfId="0" applyFont="1" applyAlignment="1">
      <alignment horizontal="right"/>
    </xf>
    <xf numFmtId="164" fontId="2" fillId="0" borderId="1" xfId="0" applyNumberFormat="1" applyFont="1" applyBorder="1" applyAlignment="1">
      <alignment vertical="center"/>
    </xf>
    <xf numFmtId="164" fontId="2" fillId="0" borderId="0" xfId="0" applyNumberFormat="1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9913510811148604E-2"/>
          <c:y val="7.0800252047889117E-2"/>
          <c:w val="0.87773728283964503"/>
          <c:h val="0.8480446938461614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Sheet1!$B$4:$B$22</c:f>
              <c:numCache>
                <c:formatCode>General</c:formatCode>
                <c:ptCount val="1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  <c:pt idx="7">
                  <c:v>20</c:v>
                </c:pt>
                <c:pt idx="8">
                  <c:v>21</c:v>
                </c:pt>
                <c:pt idx="9">
                  <c:v>22</c:v>
                </c:pt>
                <c:pt idx="10">
                  <c:v>23</c:v>
                </c:pt>
                <c:pt idx="11">
                  <c:v>24</c:v>
                </c:pt>
                <c:pt idx="12">
                  <c:v>25</c:v>
                </c:pt>
                <c:pt idx="13">
                  <c:v>26</c:v>
                </c:pt>
                <c:pt idx="14">
                  <c:v>27</c:v>
                </c:pt>
                <c:pt idx="15">
                  <c:v>28</c:v>
                </c:pt>
                <c:pt idx="16">
                  <c:v>29</c:v>
                </c:pt>
                <c:pt idx="17">
                  <c:v>30</c:v>
                </c:pt>
                <c:pt idx="18">
                  <c:v>31</c:v>
                </c:pt>
              </c:numCache>
            </c:numRef>
          </c:xVal>
          <c:yVal>
            <c:numRef>
              <c:f>Sheet1!$C$4:$C$22</c:f>
              <c:numCache>
                <c:formatCode>General</c:formatCode>
                <c:ptCount val="19"/>
                <c:pt idx="0">
                  <c:v>15.32</c:v>
                </c:pt>
                <c:pt idx="1">
                  <c:v>17.11</c:v>
                </c:pt>
                <c:pt idx="2">
                  <c:v>18.32</c:v>
                </c:pt>
                <c:pt idx="3">
                  <c:v>18.649999999999999</c:v>
                </c:pt>
                <c:pt idx="4">
                  <c:v>18.97</c:v>
                </c:pt>
                <c:pt idx="5">
                  <c:v>19.41</c:v>
                </c:pt>
                <c:pt idx="6">
                  <c:v>19.850000000000001</c:v>
                </c:pt>
                <c:pt idx="7">
                  <c:v>20.3</c:v>
                </c:pt>
                <c:pt idx="8">
                  <c:v>20.92</c:v>
                </c:pt>
                <c:pt idx="9">
                  <c:v>21.51</c:v>
                </c:pt>
                <c:pt idx="10">
                  <c:v>22.1</c:v>
                </c:pt>
                <c:pt idx="11">
                  <c:v>22.55</c:v>
                </c:pt>
                <c:pt idx="12">
                  <c:v>23</c:v>
                </c:pt>
                <c:pt idx="13">
                  <c:v>23.43</c:v>
                </c:pt>
                <c:pt idx="14">
                  <c:v>23.9</c:v>
                </c:pt>
                <c:pt idx="15">
                  <c:v>24.56</c:v>
                </c:pt>
                <c:pt idx="16">
                  <c:v>25.2</c:v>
                </c:pt>
                <c:pt idx="17">
                  <c:v>25.61</c:v>
                </c:pt>
                <c:pt idx="18">
                  <c:v>26.4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7D-47F0-B15B-82C7E37F81C7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Sheet1!$B$4:$B$22</c:f>
              <c:numCache>
                <c:formatCode>General</c:formatCode>
                <c:ptCount val="1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  <c:pt idx="7">
                  <c:v>20</c:v>
                </c:pt>
                <c:pt idx="8">
                  <c:v>21</c:v>
                </c:pt>
                <c:pt idx="9">
                  <c:v>22</c:v>
                </c:pt>
                <c:pt idx="10">
                  <c:v>23</c:v>
                </c:pt>
                <c:pt idx="11">
                  <c:v>24</c:v>
                </c:pt>
                <c:pt idx="12">
                  <c:v>25</c:v>
                </c:pt>
                <c:pt idx="13">
                  <c:v>26</c:v>
                </c:pt>
                <c:pt idx="14">
                  <c:v>27</c:v>
                </c:pt>
                <c:pt idx="15">
                  <c:v>28</c:v>
                </c:pt>
                <c:pt idx="16">
                  <c:v>29</c:v>
                </c:pt>
                <c:pt idx="17">
                  <c:v>30</c:v>
                </c:pt>
                <c:pt idx="18">
                  <c:v>31</c:v>
                </c:pt>
              </c:numCache>
            </c:numRef>
          </c:xVal>
          <c:yVal>
            <c:numRef>
              <c:f>Sheet1!$D$4:$D$22</c:f>
              <c:numCache>
                <c:formatCode>General</c:formatCode>
                <c:ptCount val="19"/>
                <c:pt idx="0">
                  <c:v>65</c:v>
                </c:pt>
                <c:pt idx="1">
                  <c:v>67</c:v>
                </c:pt>
                <c:pt idx="2">
                  <c:v>68</c:v>
                </c:pt>
                <c:pt idx="3">
                  <c:v>70</c:v>
                </c:pt>
                <c:pt idx="4">
                  <c:v>71</c:v>
                </c:pt>
                <c:pt idx="5">
                  <c:v>73</c:v>
                </c:pt>
                <c:pt idx="6">
                  <c:v>74</c:v>
                </c:pt>
                <c:pt idx="7">
                  <c:v>76</c:v>
                </c:pt>
                <c:pt idx="8">
                  <c:v>78</c:v>
                </c:pt>
                <c:pt idx="9">
                  <c:v>79</c:v>
                </c:pt>
                <c:pt idx="10">
                  <c:v>81</c:v>
                </c:pt>
                <c:pt idx="11">
                  <c:v>82</c:v>
                </c:pt>
                <c:pt idx="12">
                  <c:v>84</c:v>
                </c:pt>
                <c:pt idx="13">
                  <c:v>86</c:v>
                </c:pt>
                <c:pt idx="14">
                  <c:v>87</c:v>
                </c:pt>
                <c:pt idx="15">
                  <c:v>89</c:v>
                </c:pt>
                <c:pt idx="16">
                  <c:v>90</c:v>
                </c:pt>
                <c:pt idx="17">
                  <c:v>92</c:v>
                </c:pt>
                <c:pt idx="18">
                  <c:v>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77D-47F0-B15B-82C7E37F81C7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Sheet1!$B$4:$B$22</c:f>
              <c:numCache>
                <c:formatCode>General</c:formatCode>
                <c:ptCount val="1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  <c:pt idx="7">
                  <c:v>20</c:v>
                </c:pt>
                <c:pt idx="8">
                  <c:v>21</c:v>
                </c:pt>
                <c:pt idx="9">
                  <c:v>22</c:v>
                </c:pt>
                <c:pt idx="10">
                  <c:v>23</c:v>
                </c:pt>
                <c:pt idx="11">
                  <c:v>24</c:v>
                </c:pt>
                <c:pt idx="12">
                  <c:v>25</c:v>
                </c:pt>
                <c:pt idx="13">
                  <c:v>26</c:v>
                </c:pt>
                <c:pt idx="14">
                  <c:v>27</c:v>
                </c:pt>
                <c:pt idx="15">
                  <c:v>28</c:v>
                </c:pt>
                <c:pt idx="16">
                  <c:v>29</c:v>
                </c:pt>
                <c:pt idx="17">
                  <c:v>30</c:v>
                </c:pt>
                <c:pt idx="18">
                  <c:v>31</c:v>
                </c:pt>
              </c:numCache>
            </c:numRef>
          </c:xVal>
          <c:yVal>
            <c:numRef>
              <c:f>Sheet1!$E$4:$E$22</c:f>
              <c:numCache>
                <c:formatCode>General</c:formatCode>
                <c:ptCount val="19"/>
                <c:pt idx="0">
                  <c:v>278</c:v>
                </c:pt>
                <c:pt idx="1">
                  <c:v>318</c:v>
                </c:pt>
                <c:pt idx="2">
                  <c:v>361</c:v>
                </c:pt>
                <c:pt idx="3">
                  <c:v>368</c:v>
                </c:pt>
                <c:pt idx="4">
                  <c:v>376</c:v>
                </c:pt>
                <c:pt idx="5">
                  <c:v>385</c:v>
                </c:pt>
                <c:pt idx="6">
                  <c:v>394</c:v>
                </c:pt>
                <c:pt idx="7">
                  <c:v>402</c:v>
                </c:pt>
                <c:pt idx="8">
                  <c:v>411</c:v>
                </c:pt>
                <c:pt idx="9">
                  <c:v>419</c:v>
                </c:pt>
                <c:pt idx="10">
                  <c:v>430</c:v>
                </c:pt>
                <c:pt idx="11">
                  <c:v>438</c:v>
                </c:pt>
                <c:pt idx="12">
                  <c:v>447</c:v>
                </c:pt>
                <c:pt idx="13">
                  <c:v>457</c:v>
                </c:pt>
                <c:pt idx="14">
                  <c:v>467</c:v>
                </c:pt>
                <c:pt idx="15">
                  <c:v>477</c:v>
                </c:pt>
                <c:pt idx="16">
                  <c:v>487</c:v>
                </c:pt>
                <c:pt idx="17">
                  <c:v>496</c:v>
                </c:pt>
                <c:pt idx="18">
                  <c:v>505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77D-47F0-B15B-82C7E37F81C7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Sheet1!$B$4:$B$22</c:f>
              <c:numCache>
                <c:formatCode>General</c:formatCode>
                <c:ptCount val="1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  <c:pt idx="7">
                  <c:v>20</c:v>
                </c:pt>
                <c:pt idx="8">
                  <c:v>21</c:v>
                </c:pt>
                <c:pt idx="9">
                  <c:v>22</c:v>
                </c:pt>
                <c:pt idx="10">
                  <c:v>23</c:v>
                </c:pt>
                <c:pt idx="11">
                  <c:v>24</c:v>
                </c:pt>
                <c:pt idx="12">
                  <c:v>25</c:v>
                </c:pt>
                <c:pt idx="13">
                  <c:v>26</c:v>
                </c:pt>
                <c:pt idx="14">
                  <c:v>27</c:v>
                </c:pt>
                <c:pt idx="15">
                  <c:v>28</c:v>
                </c:pt>
                <c:pt idx="16">
                  <c:v>29</c:v>
                </c:pt>
                <c:pt idx="17">
                  <c:v>30</c:v>
                </c:pt>
                <c:pt idx="18">
                  <c:v>31</c:v>
                </c:pt>
              </c:numCache>
            </c:numRef>
          </c:xVal>
          <c:yVal>
            <c:numRef>
              <c:f>Sheet1!$F$4:$F$22</c:f>
              <c:numCache>
                <c:formatCode>General</c:formatCode>
                <c:ptCount val="19"/>
                <c:pt idx="0">
                  <c:v>1230</c:v>
                </c:pt>
                <c:pt idx="1">
                  <c:v>1418</c:v>
                </c:pt>
                <c:pt idx="2">
                  <c:v>1613</c:v>
                </c:pt>
                <c:pt idx="3">
                  <c:v>1652</c:v>
                </c:pt>
                <c:pt idx="4">
                  <c:v>1689</c:v>
                </c:pt>
                <c:pt idx="5">
                  <c:v>1723</c:v>
                </c:pt>
                <c:pt idx="6">
                  <c:v>1777</c:v>
                </c:pt>
                <c:pt idx="7">
                  <c:v>1830</c:v>
                </c:pt>
                <c:pt idx="8">
                  <c:v>1870</c:v>
                </c:pt>
                <c:pt idx="9">
                  <c:v>1920</c:v>
                </c:pt>
                <c:pt idx="10">
                  <c:v>1970</c:v>
                </c:pt>
                <c:pt idx="11">
                  <c:v>2020</c:v>
                </c:pt>
                <c:pt idx="12">
                  <c:v>2070</c:v>
                </c:pt>
                <c:pt idx="13">
                  <c:v>2110</c:v>
                </c:pt>
                <c:pt idx="14">
                  <c:v>2150</c:v>
                </c:pt>
                <c:pt idx="15">
                  <c:v>2200</c:v>
                </c:pt>
                <c:pt idx="16">
                  <c:v>2250</c:v>
                </c:pt>
                <c:pt idx="17">
                  <c:v>2290</c:v>
                </c:pt>
                <c:pt idx="18">
                  <c:v>2340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77D-47F0-B15B-82C7E37F81C7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Sheet1!$B$4:$B$22</c:f>
              <c:numCache>
                <c:formatCode>General</c:formatCode>
                <c:ptCount val="1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  <c:pt idx="7">
                  <c:v>20</c:v>
                </c:pt>
                <c:pt idx="8">
                  <c:v>21</c:v>
                </c:pt>
                <c:pt idx="9">
                  <c:v>22</c:v>
                </c:pt>
                <c:pt idx="10">
                  <c:v>23</c:v>
                </c:pt>
                <c:pt idx="11">
                  <c:v>24</c:v>
                </c:pt>
                <c:pt idx="12">
                  <c:v>25</c:v>
                </c:pt>
                <c:pt idx="13">
                  <c:v>26</c:v>
                </c:pt>
                <c:pt idx="14">
                  <c:v>27</c:v>
                </c:pt>
                <c:pt idx="15">
                  <c:v>28</c:v>
                </c:pt>
                <c:pt idx="16">
                  <c:v>29</c:v>
                </c:pt>
                <c:pt idx="17">
                  <c:v>30</c:v>
                </c:pt>
                <c:pt idx="18">
                  <c:v>31</c:v>
                </c:pt>
              </c:numCache>
            </c:numRef>
          </c:xVal>
          <c:yVal>
            <c:numRef>
              <c:f>Sheet1!$G$4:$G$22</c:f>
              <c:numCache>
                <c:formatCode>General</c:formatCode>
                <c:ptCount val="19"/>
                <c:pt idx="0">
                  <c:v>1752</c:v>
                </c:pt>
                <c:pt idx="1">
                  <c:v>1998</c:v>
                </c:pt>
                <c:pt idx="2">
                  <c:v>2244</c:v>
                </c:pt>
                <c:pt idx="3">
                  <c:v>2296</c:v>
                </c:pt>
                <c:pt idx="4">
                  <c:v>2346</c:v>
                </c:pt>
                <c:pt idx="5">
                  <c:v>2400</c:v>
                </c:pt>
                <c:pt idx="6">
                  <c:v>2448</c:v>
                </c:pt>
                <c:pt idx="7">
                  <c:v>2502</c:v>
                </c:pt>
                <c:pt idx="8">
                  <c:v>2554</c:v>
                </c:pt>
                <c:pt idx="9">
                  <c:v>2606</c:v>
                </c:pt>
                <c:pt idx="10">
                  <c:v>2658</c:v>
                </c:pt>
                <c:pt idx="11">
                  <c:v>2712</c:v>
                </c:pt>
                <c:pt idx="12">
                  <c:v>2764</c:v>
                </c:pt>
                <c:pt idx="13">
                  <c:v>2816</c:v>
                </c:pt>
                <c:pt idx="14">
                  <c:v>2872</c:v>
                </c:pt>
                <c:pt idx="15">
                  <c:v>2922</c:v>
                </c:pt>
                <c:pt idx="16">
                  <c:v>2952</c:v>
                </c:pt>
                <c:pt idx="17">
                  <c:v>3030</c:v>
                </c:pt>
                <c:pt idx="18">
                  <c:v>3082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77D-47F0-B15B-82C7E37F81C7}"/>
            </c:ext>
          </c:extLst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Sheet1!$B$4:$B$22</c:f>
              <c:numCache>
                <c:formatCode>General</c:formatCode>
                <c:ptCount val="1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  <c:pt idx="7">
                  <c:v>20</c:v>
                </c:pt>
                <c:pt idx="8">
                  <c:v>21</c:v>
                </c:pt>
                <c:pt idx="9">
                  <c:v>22</c:v>
                </c:pt>
                <c:pt idx="10">
                  <c:v>23</c:v>
                </c:pt>
                <c:pt idx="11">
                  <c:v>24</c:v>
                </c:pt>
                <c:pt idx="12">
                  <c:v>25</c:v>
                </c:pt>
                <c:pt idx="13">
                  <c:v>26</c:v>
                </c:pt>
                <c:pt idx="14">
                  <c:v>27</c:v>
                </c:pt>
                <c:pt idx="15">
                  <c:v>28</c:v>
                </c:pt>
                <c:pt idx="16">
                  <c:v>29</c:v>
                </c:pt>
                <c:pt idx="17">
                  <c:v>30</c:v>
                </c:pt>
                <c:pt idx="18">
                  <c:v>31</c:v>
                </c:pt>
              </c:numCache>
            </c:numRef>
          </c:xVal>
          <c:yVal>
            <c:numRef>
              <c:f>Sheet1!$H$4:$H$22</c:f>
              <c:numCache>
                <c:formatCode>General</c:formatCode>
                <c:ptCount val="19"/>
                <c:pt idx="0">
                  <c:v>9430</c:v>
                </c:pt>
                <c:pt idx="1">
                  <c:v>10720</c:v>
                </c:pt>
                <c:pt idx="2">
                  <c:v>12050</c:v>
                </c:pt>
                <c:pt idx="3">
                  <c:v>12280</c:v>
                </c:pt>
                <c:pt idx="4">
                  <c:v>12590</c:v>
                </c:pt>
                <c:pt idx="5">
                  <c:v>12900</c:v>
                </c:pt>
                <c:pt idx="6">
                  <c:v>13190</c:v>
                </c:pt>
                <c:pt idx="7">
                  <c:v>13510</c:v>
                </c:pt>
                <c:pt idx="8">
                  <c:v>13810</c:v>
                </c:pt>
                <c:pt idx="9">
                  <c:v>14090</c:v>
                </c:pt>
                <c:pt idx="10">
                  <c:v>14350</c:v>
                </c:pt>
                <c:pt idx="11">
                  <c:v>14690</c:v>
                </c:pt>
                <c:pt idx="12">
                  <c:v>15000</c:v>
                </c:pt>
                <c:pt idx="13">
                  <c:v>15280</c:v>
                </c:pt>
                <c:pt idx="14">
                  <c:v>15510</c:v>
                </c:pt>
                <c:pt idx="15">
                  <c:v>15820</c:v>
                </c:pt>
                <c:pt idx="16">
                  <c:v>16130</c:v>
                </c:pt>
                <c:pt idx="17">
                  <c:v>16450</c:v>
                </c:pt>
                <c:pt idx="18">
                  <c:v>16770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77D-47F0-B15B-82C7E37F81C7}"/>
            </c:ext>
          </c:extLst>
        </c:ser>
        <c:ser>
          <c:idx val="6"/>
          <c:order val="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Sheet1!$B$4:$B$22</c:f>
              <c:numCache>
                <c:formatCode>General</c:formatCode>
                <c:ptCount val="1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  <c:pt idx="7">
                  <c:v>20</c:v>
                </c:pt>
                <c:pt idx="8">
                  <c:v>21</c:v>
                </c:pt>
                <c:pt idx="9">
                  <c:v>22</c:v>
                </c:pt>
                <c:pt idx="10">
                  <c:v>23</c:v>
                </c:pt>
                <c:pt idx="11">
                  <c:v>24</c:v>
                </c:pt>
                <c:pt idx="12">
                  <c:v>25</c:v>
                </c:pt>
                <c:pt idx="13">
                  <c:v>26</c:v>
                </c:pt>
                <c:pt idx="14">
                  <c:v>27</c:v>
                </c:pt>
                <c:pt idx="15">
                  <c:v>28</c:v>
                </c:pt>
                <c:pt idx="16">
                  <c:v>29</c:v>
                </c:pt>
                <c:pt idx="17">
                  <c:v>30</c:v>
                </c:pt>
                <c:pt idx="18">
                  <c:v>31</c:v>
                </c:pt>
              </c:numCache>
            </c:numRef>
          </c:xVal>
          <c:yVal>
            <c:numRef>
              <c:f>Sheet1!$I$4:$I$22</c:f>
              <c:numCache>
                <c:formatCode>General</c:formatCode>
                <c:ptCount val="19"/>
                <c:pt idx="0">
                  <c:v>53800</c:v>
                </c:pt>
                <c:pt idx="1">
                  <c:v>58900</c:v>
                </c:pt>
                <c:pt idx="2">
                  <c:v>65700</c:v>
                </c:pt>
                <c:pt idx="3">
                  <c:v>67200</c:v>
                </c:pt>
                <c:pt idx="4">
                  <c:v>68700</c:v>
                </c:pt>
                <c:pt idx="5">
                  <c:v>70100</c:v>
                </c:pt>
                <c:pt idx="6">
                  <c:v>71500</c:v>
                </c:pt>
                <c:pt idx="7">
                  <c:v>72900</c:v>
                </c:pt>
                <c:pt idx="8">
                  <c:v>74300</c:v>
                </c:pt>
                <c:pt idx="9">
                  <c:v>75800</c:v>
                </c:pt>
                <c:pt idx="10">
                  <c:v>77200</c:v>
                </c:pt>
                <c:pt idx="11">
                  <c:v>78600</c:v>
                </c:pt>
                <c:pt idx="12">
                  <c:v>80000</c:v>
                </c:pt>
                <c:pt idx="13">
                  <c:v>81600</c:v>
                </c:pt>
                <c:pt idx="14">
                  <c:v>83100</c:v>
                </c:pt>
                <c:pt idx="15">
                  <c:v>84700</c:v>
                </c:pt>
                <c:pt idx="16">
                  <c:v>86200</c:v>
                </c:pt>
                <c:pt idx="17">
                  <c:v>87700</c:v>
                </c:pt>
                <c:pt idx="18">
                  <c:v>89400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77D-47F0-B15B-82C7E37F81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7553663"/>
        <c:axId val="675064063"/>
      </c:scatterChart>
      <c:valAx>
        <c:axId val="767553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064063"/>
        <c:crosses val="autoZero"/>
        <c:crossBetween val="midCat"/>
      </c:valAx>
      <c:valAx>
        <c:axId val="67506406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55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9913510811148604E-2"/>
          <c:y val="7.0800252047889117E-2"/>
          <c:w val="0.87773728283964503"/>
          <c:h val="0.8480446938461614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'06-24-22'!$B$4:$B$22</c:f>
              <c:numCache>
                <c:formatCode>General</c:formatCode>
                <c:ptCount val="1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  <c:pt idx="7">
                  <c:v>20</c:v>
                </c:pt>
                <c:pt idx="8">
                  <c:v>21</c:v>
                </c:pt>
                <c:pt idx="9">
                  <c:v>22</c:v>
                </c:pt>
                <c:pt idx="10">
                  <c:v>23</c:v>
                </c:pt>
                <c:pt idx="11">
                  <c:v>24</c:v>
                </c:pt>
                <c:pt idx="12">
                  <c:v>25</c:v>
                </c:pt>
                <c:pt idx="13">
                  <c:v>26</c:v>
                </c:pt>
                <c:pt idx="14">
                  <c:v>27</c:v>
                </c:pt>
                <c:pt idx="15">
                  <c:v>28</c:v>
                </c:pt>
                <c:pt idx="16">
                  <c:v>29</c:v>
                </c:pt>
                <c:pt idx="17">
                  <c:v>30</c:v>
                </c:pt>
                <c:pt idx="18">
                  <c:v>31</c:v>
                </c:pt>
              </c:numCache>
            </c:numRef>
          </c:xVal>
          <c:yVal>
            <c:numRef>
              <c:f>'06-24-22'!$C$4:$C$22</c:f>
              <c:numCache>
                <c:formatCode>General</c:formatCode>
                <c:ptCount val="19"/>
                <c:pt idx="0">
                  <c:v>15.32</c:v>
                </c:pt>
                <c:pt idx="1">
                  <c:v>17.11</c:v>
                </c:pt>
                <c:pt idx="2">
                  <c:v>18.32</c:v>
                </c:pt>
                <c:pt idx="3">
                  <c:v>18.649999999999999</c:v>
                </c:pt>
                <c:pt idx="4">
                  <c:v>18.97</c:v>
                </c:pt>
                <c:pt idx="5">
                  <c:v>19.41</c:v>
                </c:pt>
                <c:pt idx="6">
                  <c:v>19.850000000000001</c:v>
                </c:pt>
                <c:pt idx="7">
                  <c:v>20.3</c:v>
                </c:pt>
                <c:pt idx="8">
                  <c:v>20.92</c:v>
                </c:pt>
                <c:pt idx="9">
                  <c:v>21.51</c:v>
                </c:pt>
                <c:pt idx="10">
                  <c:v>22.1</c:v>
                </c:pt>
                <c:pt idx="11">
                  <c:v>22.55</c:v>
                </c:pt>
                <c:pt idx="12">
                  <c:v>23</c:v>
                </c:pt>
                <c:pt idx="13">
                  <c:v>23.43</c:v>
                </c:pt>
                <c:pt idx="14">
                  <c:v>23.9</c:v>
                </c:pt>
                <c:pt idx="15">
                  <c:v>24.56</c:v>
                </c:pt>
                <c:pt idx="16">
                  <c:v>25.2</c:v>
                </c:pt>
                <c:pt idx="17">
                  <c:v>25.61</c:v>
                </c:pt>
                <c:pt idx="18">
                  <c:v>26.4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60-47FD-A0A6-A5570EBFA17A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'06-24-22'!$B$4:$B$22</c:f>
              <c:numCache>
                <c:formatCode>General</c:formatCode>
                <c:ptCount val="1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  <c:pt idx="7">
                  <c:v>20</c:v>
                </c:pt>
                <c:pt idx="8">
                  <c:v>21</c:v>
                </c:pt>
                <c:pt idx="9">
                  <c:v>22</c:v>
                </c:pt>
                <c:pt idx="10">
                  <c:v>23</c:v>
                </c:pt>
                <c:pt idx="11">
                  <c:v>24</c:v>
                </c:pt>
                <c:pt idx="12">
                  <c:v>25</c:v>
                </c:pt>
                <c:pt idx="13">
                  <c:v>26</c:v>
                </c:pt>
                <c:pt idx="14">
                  <c:v>27</c:v>
                </c:pt>
                <c:pt idx="15">
                  <c:v>28</c:v>
                </c:pt>
                <c:pt idx="16">
                  <c:v>29</c:v>
                </c:pt>
                <c:pt idx="17">
                  <c:v>30</c:v>
                </c:pt>
                <c:pt idx="18">
                  <c:v>31</c:v>
                </c:pt>
              </c:numCache>
            </c:numRef>
          </c:xVal>
          <c:yVal>
            <c:numRef>
              <c:f>'06-24-22'!$D$4:$D$22</c:f>
              <c:numCache>
                <c:formatCode>General</c:formatCode>
                <c:ptCount val="19"/>
                <c:pt idx="0">
                  <c:v>65</c:v>
                </c:pt>
                <c:pt idx="1">
                  <c:v>67</c:v>
                </c:pt>
                <c:pt idx="2">
                  <c:v>68</c:v>
                </c:pt>
                <c:pt idx="3">
                  <c:v>70</c:v>
                </c:pt>
                <c:pt idx="4">
                  <c:v>71</c:v>
                </c:pt>
                <c:pt idx="5">
                  <c:v>73</c:v>
                </c:pt>
                <c:pt idx="6">
                  <c:v>74</c:v>
                </c:pt>
                <c:pt idx="7">
                  <c:v>76</c:v>
                </c:pt>
                <c:pt idx="8">
                  <c:v>78</c:v>
                </c:pt>
                <c:pt idx="9">
                  <c:v>79</c:v>
                </c:pt>
                <c:pt idx="10">
                  <c:v>81</c:v>
                </c:pt>
                <c:pt idx="11">
                  <c:v>82</c:v>
                </c:pt>
                <c:pt idx="12">
                  <c:v>84</c:v>
                </c:pt>
                <c:pt idx="13">
                  <c:v>86</c:v>
                </c:pt>
                <c:pt idx="14">
                  <c:v>87</c:v>
                </c:pt>
                <c:pt idx="15">
                  <c:v>89</c:v>
                </c:pt>
                <c:pt idx="16">
                  <c:v>90</c:v>
                </c:pt>
                <c:pt idx="17">
                  <c:v>92</c:v>
                </c:pt>
                <c:pt idx="18">
                  <c:v>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960-47FD-A0A6-A5570EBFA17A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'06-24-22'!$B$4:$B$22</c:f>
              <c:numCache>
                <c:formatCode>General</c:formatCode>
                <c:ptCount val="1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  <c:pt idx="7">
                  <c:v>20</c:v>
                </c:pt>
                <c:pt idx="8">
                  <c:v>21</c:v>
                </c:pt>
                <c:pt idx="9">
                  <c:v>22</c:v>
                </c:pt>
                <c:pt idx="10">
                  <c:v>23</c:v>
                </c:pt>
                <c:pt idx="11">
                  <c:v>24</c:v>
                </c:pt>
                <c:pt idx="12">
                  <c:v>25</c:v>
                </c:pt>
                <c:pt idx="13">
                  <c:v>26</c:v>
                </c:pt>
                <c:pt idx="14">
                  <c:v>27</c:v>
                </c:pt>
                <c:pt idx="15">
                  <c:v>28</c:v>
                </c:pt>
                <c:pt idx="16">
                  <c:v>29</c:v>
                </c:pt>
                <c:pt idx="17">
                  <c:v>30</c:v>
                </c:pt>
                <c:pt idx="18">
                  <c:v>31</c:v>
                </c:pt>
              </c:numCache>
            </c:numRef>
          </c:xVal>
          <c:yVal>
            <c:numRef>
              <c:f>'06-24-22'!$E$4:$E$22</c:f>
              <c:numCache>
                <c:formatCode>General</c:formatCode>
                <c:ptCount val="19"/>
                <c:pt idx="0">
                  <c:v>278</c:v>
                </c:pt>
                <c:pt idx="1">
                  <c:v>318</c:v>
                </c:pt>
                <c:pt idx="2">
                  <c:v>361</c:v>
                </c:pt>
                <c:pt idx="3">
                  <c:v>368</c:v>
                </c:pt>
                <c:pt idx="4">
                  <c:v>376</c:v>
                </c:pt>
                <c:pt idx="5">
                  <c:v>385</c:v>
                </c:pt>
                <c:pt idx="6">
                  <c:v>394</c:v>
                </c:pt>
                <c:pt idx="7">
                  <c:v>402</c:v>
                </c:pt>
                <c:pt idx="8">
                  <c:v>411</c:v>
                </c:pt>
                <c:pt idx="9">
                  <c:v>419</c:v>
                </c:pt>
                <c:pt idx="10">
                  <c:v>430</c:v>
                </c:pt>
                <c:pt idx="11">
                  <c:v>438</c:v>
                </c:pt>
                <c:pt idx="12">
                  <c:v>447</c:v>
                </c:pt>
                <c:pt idx="13">
                  <c:v>457</c:v>
                </c:pt>
                <c:pt idx="14">
                  <c:v>467</c:v>
                </c:pt>
                <c:pt idx="15">
                  <c:v>477</c:v>
                </c:pt>
                <c:pt idx="16">
                  <c:v>487</c:v>
                </c:pt>
                <c:pt idx="17">
                  <c:v>496</c:v>
                </c:pt>
                <c:pt idx="18">
                  <c:v>505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960-47FD-A0A6-A5570EBFA17A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'06-24-22'!$B$4:$B$22</c:f>
              <c:numCache>
                <c:formatCode>General</c:formatCode>
                <c:ptCount val="1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  <c:pt idx="7">
                  <c:v>20</c:v>
                </c:pt>
                <c:pt idx="8">
                  <c:v>21</c:v>
                </c:pt>
                <c:pt idx="9">
                  <c:v>22</c:v>
                </c:pt>
                <c:pt idx="10">
                  <c:v>23</c:v>
                </c:pt>
                <c:pt idx="11">
                  <c:v>24</c:v>
                </c:pt>
                <c:pt idx="12">
                  <c:v>25</c:v>
                </c:pt>
                <c:pt idx="13">
                  <c:v>26</c:v>
                </c:pt>
                <c:pt idx="14">
                  <c:v>27</c:v>
                </c:pt>
                <c:pt idx="15">
                  <c:v>28</c:v>
                </c:pt>
                <c:pt idx="16">
                  <c:v>29</c:v>
                </c:pt>
                <c:pt idx="17">
                  <c:v>30</c:v>
                </c:pt>
                <c:pt idx="18">
                  <c:v>31</c:v>
                </c:pt>
              </c:numCache>
            </c:numRef>
          </c:xVal>
          <c:yVal>
            <c:numRef>
              <c:f>'06-24-22'!$F$4:$F$22</c:f>
              <c:numCache>
                <c:formatCode>General</c:formatCode>
                <c:ptCount val="19"/>
                <c:pt idx="0">
                  <c:v>1230</c:v>
                </c:pt>
                <c:pt idx="1">
                  <c:v>1418</c:v>
                </c:pt>
                <c:pt idx="2">
                  <c:v>1613</c:v>
                </c:pt>
                <c:pt idx="3">
                  <c:v>1652</c:v>
                </c:pt>
                <c:pt idx="4">
                  <c:v>1689</c:v>
                </c:pt>
                <c:pt idx="5">
                  <c:v>1723</c:v>
                </c:pt>
                <c:pt idx="6">
                  <c:v>1777</c:v>
                </c:pt>
                <c:pt idx="7">
                  <c:v>1830</c:v>
                </c:pt>
                <c:pt idx="8">
                  <c:v>1870</c:v>
                </c:pt>
                <c:pt idx="9">
                  <c:v>1920</c:v>
                </c:pt>
                <c:pt idx="10">
                  <c:v>1970</c:v>
                </c:pt>
                <c:pt idx="11">
                  <c:v>2020</c:v>
                </c:pt>
                <c:pt idx="12">
                  <c:v>2070</c:v>
                </c:pt>
                <c:pt idx="13">
                  <c:v>2110</c:v>
                </c:pt>
                <c:pt idx="14">
                  <c:v>2150</c:v>
                </c:pt>
                <c:pt idx="15">
                  <c:v>2200</c:v>
                </c:pt>
                <c:pt idx="16">
                  <c:v>2250</c:v>
                </c:pt>
                <c:pt idx="17">
                  <c:v>2290</c:v>
                </c:pt>
                <c:pt idx="18">
                  <c:v>2340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960-47FD-A0A6-A5570EBFA17A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'06-24-22'!$B$4:$B$22</c:f>
              <c:numCache>
                <c:formatCode>General</c:formatCode>
                <c:ptCount val="1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  <c:pt idx="7">
                  <c:v>20</c:v>
                </c:pt>
                <c:pt idx="8">
                  <c:v>21</c:v>
                </c:pt>
                <c:pt idx="9">
                  <c:v>22</c:v>
                </c:pt>
                <c:pt idx="10">
                  <c:v>23</c:v>
                </c:pt>
                <c:pt idx="11">
                  <c:v>24</c:v>
                </c:pt>
                <c:pt idx="12">
                  <c:v>25</c:v>
                </c:pt>
                <c:pt idx="13">
                  <c:v>26</c:v>
                </c:pt>
                <c:pt idx="14">
                  <c:v>27</c:v>
                </c:pt>
                <c:pt idx="15">
                  <c:v>28</c:v>
                </c:pt>
                <c:pt idx="16">
                  <c:v>29</c:v>
                </c:pt>
                <c:pt idx="17">
                  <c:v>30</c:v>
                </c:pt>
                <c:pt idx="18">
                  <c:v>31</c:v>
                </c:pt>
              </c:numCache>
            </c:numRef>
          </c:xVal>
          <c:yVal>
            <c:numRef>
              <c:f>'06-24-22'!$G$4:$G$22</c:f>
              <c:numCache>
                <c:formatCode>General</c:formatCode>
                <c:ptCount val="19"/>
                <c:pt idx="0">
                  <c:v>1752</c:v>
                </c:pt>
                <c:pt idx="1">
                  <c:v>1998</c:v>
                </c:pt>
                <c:pt idx="2">
                  <c:v>2244</c:v>
                </c:pt>
                <c:pt idx="3">
                  <c:v>2296</c:v>
                </c:pt>
                <c:pt idx="4">
                  <c:v>2346</c:v>
                </c:pt>
                <c:pt idx="5">
                  <c:v>2400</c:v>
                </c:pt>
                <c:pt idx="6">
                  <c:v>2448</c:v>
                </c:pt>
                <c:pt idx="7">
                  <c:v>2502</c:v>
                </c:pt>
                <c:pt idx="8">
                  <c:v>2554</c:v>
                </c:pt>
                <c:pt idx="9">
                  <c:v>2606</c:v>
                </c:pt>
                <c:pt idx="10">
                  <c:v>2658</c:v>
                </c:pt>
                <c:pt idx="11">
                  <c:v>2712</c:v>
                </c:pt>
                <c:pt idx="12">
                  <c:v>2764</c:v>
                </c:pt>
                <c:pt idx="13">
                  <c:v>2816</c:v>
                </c:pt>
                <c:pt idx="14">
                  <c:v>2872</c:v>
                </c:pt>
                <c:pt idx="15">
                  <c:v>2922</c:v>
                </c:pt>
                <c:pt idx="16">
                  <c:v>2952</c:v>
                </c:pt>
                <c:pt idx="17">
                  <c:v>3030</c:v>
                </c:pt>
                <c:pt idx="18">
                  <c:v>3082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960-47FD-A0A6-A5570EBFA17A}"/>
            </c:ext>
          </c:extLst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'06-24-22'!$B$4:$B$22</c:f>
              <c:numCache>
                <c:formatCode>General</c:formatCode>
                <c:ptCount val="1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  <c:pt idx="7">
                  <c:v>20</c:v>
                </c:pt>
                <c:pt idx="8">
                  <c:v>21</c:v>
                </c:pt>
                <c:pt idx="9">
                  <c:v>22</c:v>
                </c:pt>
                <c:pt idx="10">
                  <c:v>23</c:v>
                </c:pt>
                <c:pt idx="11">
                  <c:v>24</c:v>
                </c:pt>
                <c:pt idx="12">
                  <c:v>25</c:v>
                </c:pt>
                <c:pt idx="13">
                  <c:v>26</c:v>
                </c:pt>
                <c:pt idx="14">
                  <c:v>27</c:v>
                </c:pt>
                <c:pt idx="15">
                  <c:v>28</c:v>
                </c:pt>
                <c:pt idx="16">
                  <c:v>29</c:v>
                </c:pt>
                <c:pt idx="17">
                  <c:v>30</c:v>
                </c:pt>
                <c:pt idx="18">
                  <c:v>31</c:v>
                </c:pt>
              </c:numCache>
            </c:numRef>
          </c:xVal>
          <c:yVal>
            <c:numRef>
              <c:f>'06-24-22'!$H$4:$H$22</c:f>
              <c:numCache>
                <c:formatCode>General</c:formatCode>
                <c:ptCount val="19"/>
                <c:pt idx="0">
                  <c:v>9430</c:v>
                </c:pt>
                <c:pt idx="1">
                  <c:v>10720</c:v>
                </c:pt>
                <c:pt idx="2">
                  <c:v>12050</c:v>
                </c:pt>
                <c:pt idx="3">
                  <c:v>12280</c:v>
                </c:pt>
                <c:pt idx="4">
                  <c:v>12590</c:v>
                </c:pt>
                <c:pt idx="5">
                  <c:v>12900</c:v>
                </c:pt>
                <c:pt idx="6">
                  <c:v>13190</c:v>
                </c:pt>
                <c:pt idx="7">
                  <c:v>13510</c:v>
                </c:pt>
                <c:pt idx="8">
                  <c:v>13810</c:v>
                </c:pt>
                <c:pt idx="9">
                  <c:v>14090</c:v>
                </c:pt>
                <c:pt idx="10">
                  <c:v>14350</c:v>
                </c:pt>
                <c:pt idx="11">
                  <c:v>14690</c:v>
                </c:pt>
                <c:pt idx="12">
                  <c:v>15000</c:v>
                </c:pt>
                <c:pt idx="13">
                  <c:v>15280</c:v>
                </c:pt>
                <c:pt idx="14">
                  <c:v>15510</c:v>
                </c:pt>
                <c:pt idx="15">
                  <c:v>15820</c:v>
                </c:pt>
                <c:pt idx="16">
                  <c:v>16130</c:v>
                </c:pt>
                <c:pt idx="17">
                  <c:v>16450</c:v>
                </c:pt>
                <c:pt idx="18">
                  <c:v>16770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D960-47FD-A0A6-A5570EBFA17A}"/>
            </c:ext>
          </c:extLst>
        </c:ser>
        <c:ser>
          <c:idx val="6"/>
          <c:order val="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'06-24-22'!$B$4:$B$22</c:f>
              <c:numCache>
                <c:formatCode>General</c:formatCode>
                <c:ptCount val="1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  <c:pt idx="7">
                  <c:v>20</c:v>
                </c:pt>
                <c:pt idx="8">
                  <c:v>21</c:v>
                </c:pt>
                <c:pt idx="9">
                  <c:v>22</c:v>
                </c:pt>
                <c:pt idx="10">
                  <c:v>23</c:v>
                </c:pt>
                <c:pt idx="11">
                  <c:v>24</c:v>
                </c:pt>
                <c:pt idx="12">
                  <c:v>25</c:v>
                </c:pt>
                <c:pt idx="13">
                  <c:v>26</c:v>
                </c:pt>
                <c:pt idx="14">
                  <c:v>27</c:v>
                </c:pt>
                <c:pt idx="15">
                  <c:v>28</c:v>
                </c:pt>
                <c:pt idx="16">
                  <c:v>29</c:v>
                </c:pt>
                <c:pt idx="17">
                  <c:v>30</c:v>
                </c:pt>
                <c:pt idx="18">
                  <c:v>31</c:v>
                </c:pt>
              </c:numCache>
            </c:numRef>
          </c:xVal>
          <c:yVal>
            <c:numRef>
              <c:f>'06-24-22'!$I$4:$I$22</c:f>
              <c:numCache>
                <c:formatCode>General</c:formatCode>
                <c:ptCount val="19"/>
                <c:pt idx="0">
                  <c:v>53800</c:v>
                </c:pt>
                <c:pt idx="1">
                  <c:v>58900</c:v>
                </c:pt>
                <c:pt idx="2">
                  <c:v>65700</c:v>
                </c:pt>
                <c:pt idx="3">
                  <c:v>67200</c:v>
                </c:pt>
                <c:pt idx="4">
                  <c:v>68700</c:v>
                </c:pt>
                <c:pt idx="5">
                  <c:v>70100</c:v>
                </c:pt>
                <c:pt idx="6">
                  <c:v>71500</c:v>
                </c:pt>
                <c:pt idx="7">
                  <c:v>72900</c:v>
                </c:pt>
                <c:pt idx="8">
                  <c:v>74300</c:v>
                </c:pt>
                <c:pt idx="9">
                  <c:v>75800</c:v>
                </c:pt>
                <c:pt idx="10">
                  <c:v>77200</c:v>
                </c:pt>
                <c:pt idx="11">
                  <c:v>78600</c:v>
                </c:pt>
                <c:pt idx="12">
                  <c:v>80000</c:v>
                </c:pt>
                <c:pt idx="13">
                  <c:v>81600</c:v>
                </c:pt>
                <c:pt idx="14">
                  <c:v>83100</c:v>
                </c:pt>
                <c:pt idx="15">
                  <c:v>84700</c:v>
                </c:pt>
                <c:pt idx="16">
                  <c:v>86200</c:v>
                </c:pt>
                <c:pt idx="17">
                  <c:v>87700</c:v>
                </c:pt>
                <c:pt idx="18">
                  <c:v>89400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D960-47FD-A0A6-A5570EBFA1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7553663"/>
        <c:axId val="675064063"/>
      </c:scatterChart>
      <c:valAx>
        <c:axId val="767553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064063"/>
        <c:crosses val="autoZero"/>
        <c:crossBetween val="midCat"/>
      </c:valAx>
      <c:valAx>
        <c:axId val="67506406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55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447674</xdr:colOff>
      <xdr:row>4</xdr:row>
      <xdr:rowOff>38099</xdr:rowOff>
    </xdr:from>
    <xdr:to>
      <xdr:col>23</xdr:col>
      <xdr:colOff>419099</xdr:colOff>
      <xdr:row>37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A66BD7-8918-434B-AC85-B1B3EA8736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447674</xdr:colOff>
      <xdr:row>4</xdr:row>
      <xdr:rowOff>38099</xdr:rowOff>
    </xdr:from>
    <xdr:to>
      <xdr:col>23</xdr:col>
      <xdr:colOff>419099</xdr:colOff>
      <xdr:row>37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575997-2DA6-4374-A629-39452B7C9A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9A533-09BB-45EB-8D9C-28C9ED640C63}">
  <dimension ref="A1:V36"/>
  <sheetViews>
    <sheetView topLeftCell="A24" workbookViewId="0">
      <selection activeCell="I29" sqref="I29"/>
    </sheetView>
  </sheetViews>
  <sheetFormatPr defaultRowHeight="15" x14ac:dyDescent="0.25"/>
  <cols>
    <col min="1" max="1" width="22" customWidth="1"/>
    <col min="2" max="2" width="25.85546875" bestFit="1" customWidth="1"/>
    <col min="3" max="3" width="10.7109375" bestFit="1" customWidth="1"/>
    <col min="8" max="9" width="10.5703125" bestFit="1" customWidth="1"/>
  </cols>
  <sheetData>
    <row r="1" spans="2:22" x14ac:dyDescent="0.25"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2:22" x14ac:dyDescent="0.25">
      <c r="V2">
        <v>31</v>
      </c>
    </row>
    <row r="3" spans="2:22" x14ac:dyDescent="0.25">
      <c r="B3" s="2" t="s">
        <v>0</v>
      </c>
      <c r="C3" s="2">
        <v>23</v>
      </c>
      <c r="D3" s="2">
        <v>84</v>
      </c>
      <c r="E3" s="2">
        <v>447</v>
      </c>
      <c r="F3" s="2">
        <v>2070</v>
      </c>
      <c r="G3" s="2">
        <v>2764</v>
      </c>
      <c r="H3" s="2">
        <v>15000</v>
      </c>
      <c r="I3" s="2">
        <v>80000</v>
      </c>
    </row>
    <row r="4" spans="2:22" x14ac:dyDescent="0.25">
      <c r="B4" s="2">
        <v>5</v>
      </c>
      <c r="C4">
        <v>15.32</v>
      </c>
      <c r="D4">
        <v>65</v>
      </c>
      <c r="E4">
        <v>278</v>
      </c>
      <c r="F4">
        <v>1230</v>
      </c>
      <c r="G4">
        <v>1752</v>
      </c>
      <c r="H4">
        <v>9430</v>
      </c>
      <c r="I4">
        <f>J4*$J$23</f>
        <v>53800</v>
      </c>
      <c r="J4">
        <v>53.8</v>
      </c>
    </row>
    <row r="5" spans="2:22" x14ac:dyDescent="0.25">
      <c r="B5" s="2">
        <v>10</v>
      </c>
      <c r="C5">
        <v>17.11</v>
      </c>
      <c r="D5">
        <v>67</v>
      </c>
      <c r="E5">
        <v>318</v>
      </c>
      <c r="F5">
        <v>1418</v>
      </c>
      <c r="G5">
        <v>1998</v>
      </c>
      <c r="H5">
        <v>10720</v>
      </c>
      <c r="I5">
        <f t="shared" ref="I5:I22" si="0">J5*$J$23</f>
        <v>58900</v>
      </c>
      <c r="J5">
        <v>58.9</v>
      </c>
    </row>
    <row r="6" spans="2:22" x14ac:dyDescent="0.25">
      <c r="B6" s="2">
        <v>15</v>
      </c>
      <c r="C6">
        <v>18.32</v>
      </c>
      <c r="D6">
        <v>68</v>
      </c>
      <c r="E6">
        <v>361</v>
      </c>
      <c r="F6">
        <v>1613</v>
      </c>
      <c r="G6">
        <v>2244</v>
      </c>
      <c r="H6">
        <v>12050</v>
      </c>
      <c r="I6">
        <f t="shared" si="0"/>
        <v>65700</v>
      </c>
      <c r="J6">
        <v>65.7</v>
      </c>
    </row>
    <row r="7" spans="2:22" x14ac:dyDescent="0.25">
      <c r="B7" s="2">
        <v>16</v>
      </c>
      <c r="C7">
        <v>18.649999999999999</v>
      </c>
      <c r="D7">
        <v>70</v>
      </c>
      <c r="E7">
        <v>368</v>
      </c>
      <c r="F7">
        <v>1652</v>
      </c>
      <c r="G7">
        <v>2296</v>
      </c>
      <c r="H7">
        <v>12280</v>
      </c>
      <c r="I7">
        <f t="shared" si="0"/>
        <v>67200</v>
      </c>
      <c r="J7">
        <v>67.2</v>
      </c>
    </row>
    <row r="8" spans="2:22" x14ac:dyDescent="0.25">
      <c r="B8" s="2">
        <v>17</v>
      </c>
      <c r="C8">
        <v>18.97</v>
      </c>
      <c r="D8">
        <v>71</v>
      </c>
      <c r="E8">
        <v>376</v>
      </c>
      <c r="F8">
        <v>1689</v>
      </c>
      <c r="G8">
        <v>2346</v>
      </c>
      <c r="H8">
        <v>12590</v>
      </c>
      <c r="I8">
        <f t="shared" si="0"/>
        <v>68700</v>
      </c>
      <c r="J8">
        <v>68.7</v>
      </c>
    </row>
    <row r="9" spans="2:22" x14ac:dyDescent="0.25">
      <c r="B9" s="2">
        <v>18</v>
      </c>
      <c r="C9">
        <v>19.41</v>
      </c>
      <c r="D9">
        <v>73</v>
      </c>
      <c r="E9">
        <v>385</v>
      </c>
      <c r="F9">
        <v>1723</v>
      </c>
      <c r="G9">
        <v>2400</v>
      </c>
      <c r="H9">
        <v>12900</v>
      </c>
      <c r="I9">
        <f t="shared" si="0"/>
        <v>70100</v>
      </c>
      <c r="J9">
        <v>70.099999999999994</v>
      </c>
    </row>
    <row r="10" spans="2:22" x14ac:dyDescent="0.25">
      <c r="B10" s="2">
        <v>19</v>
      </c>
      <c r="C10">
        <v>19.850000000000001</v>
      </c>
      <c r="D10">
        <v>74</v>
      </c>
      <c r="E10">
        <v>394</v>
      </c>
      <c r="F10">
        <v>1777</v>
      </c>
      <c r="G10">
        <v>2448</v>
      </c>
      <c r="H10">
        <v>13190</v>
      </c>
      <c r="I10">
        <f t="shared" si="0"/>
        <v>71500</v>
      </c>
      <c r="J10">
        <v>71.5</v>
      </c>
    </row>
    <row r="11" spans="2:22" x14ac:dyDescent="0.25">
      <c r="B11" s="2">
        <v>20</v>
      </c>
      <c r="C11">
        <v>20.3</v>
      </c>
      <c r="D11">
        <v>76</v>
      </c>
      <c r="E11">
        <v>402</v>
      </c>
      <c r="F11">
        <v>1830</v>
      </c>
      <c r="G11">
        <v>2502</v>
      </c>
      <c r="H11">
        <v>13510</v>
      </c>
      <c r="I11">
        <f t="shared" si="0"/>
        <v>72900</v>
      </c>
      <c r="J11">
        <v>72.900000000000006</v>
      </c>
    </row>
    <row r="12" spans="2:22" x14ac:dyDescent="0.25">
      <c r="B12" s="2">
        <v>21</v>
      </c>
      <c r="C12">
        <v>20.92</v>
      </c>
      <c r="D12">
        <v>78</v>
      </c>
      <c r="E12">
        <v>411</v>
      </c>
      <c r="F12">
        <v>1870</v>
      </c>
      <c r="G12">
        <v>2554</v>
      </c>
      <c r="H12">
        <v>13810</v>
      </c>
      <c r="I12">
        <f t="shared" si="0"/>
        <v>74300</v>
      </c>
      <c r="J12">
        <v>74.3</v>
      </c>
    </row>
    <row r="13" spans="2:22" x14ac:dyDescent="0.25">
      <c r="B13" s="2">
        <v>22</v>
      </c>
      <c r="C13">
        <v>21.51</v>
      </c>
      <c r="D13">
        <v>79</v>
      </c>
      <c r="E13">
        <v>419</v>
      </c>
      <c r="F13">
        <v>1920</v>
      </c>
      <c r="G13">
        <v>2606</v>
      </c>
      <c r="H13">
        <v>14090</v>
      </c>
      <c r="I13">
        <f t="shared" si="0"/>
        <v>75800</v>
      </c>
      <c r="J13">
        <v>75.8</v>
      </c>
    </row>
    <row r="14" spans="2:22" x14ac:dyDescent="0.25">
      <c r="B14" s="2">
        <v>23</v>
      </c>
      <c r="C14">
        <v>22.1</v>
      </c>
      <c r="D14">
        <v>81</v>
      </c>
      <c r="E14">
        <v>430</v>
      </c>
      <c r="F14">
        <v>1970</v>
      </c>
      <c r="G14">
        <v>2658</v>
      </c>
      <c r="H14">
        <v>14350</v>
      </c>
      <c r="I14">
        <f t="shared" si="0"/>
        <v>77200</v>
      </c>
      <c r="J14">
        <v>77.2</v>
      </c>
    </row>
    <row r="15" spans="2:22" x14ac:dyDescent="0.25">
      <c r="B15" s="2">
        <v>24</v>
      </c>
      <c r="C15">
        <v>22.55</v>
      </c>
      <c r="D15">
        <v>82</v>
      </c>
      <c r="E15">
        <v>438</v>
      </c>
      <c r="F15">
        <v>2020</v>
      </c>
      <c r="G15">
        <v>2712</v>
      </c>
      <c r="H15">
        <v>14690</v>
      </c>
      <c r="I15">
        <f t="shared" si="0"/>
        <v>78600</v>
      </c>
      <c r="J15">
        <v>78.599999999999994</v>
      </c>
    </row>
    <row r="16" spans="2:22" x14ac:dyDescent="0.25">
      <c r="B16" s="2">
        <v>25</v>
      </c>
      <c r="C16">
        <v>23</v>
      </c>
      <c r="D16">
        <v>84</v>
      </c>
      <c r="E16">
        <v>447</v>
      </c>
      <c r="F16">
        <v>2070</v>
      </c>
      <c r="G16">
        <v>2764</v>
      </c>
      <c r="H16">
        <v>15000</v>
      </c>
      <c r="I16">
        <f t="shared" si="0"/>
        <v>80000</v>
      </c>
      <c r="J16">
        <v>80</v>
      </c>
    </row>
    <row r="17" spans="1:11" x14ac:dyDescent="0.25">
      <c r="B17" s="2">
        <v>26</v>
      </c>
      <c r="C17">
        <v>23.43</v>
      </c>
      <c r="D17">
        <v>86</v>
      </c>
      <c r="E17">
        <v>457</v>
      </c>
      <c r="F17">
        <v>2110</v>
      </c>
      <c r="G17">
        <v>2816</v>
      </c>
      <c r="H17">
        <v>15280</v>
      </c>
      <c r="I17">
        <f t="shared" si="0"/>
        <v>81600</v>
      </c>
      <c r="J17">
        <v>81.599999999999994</v>
      </c>
    </row>
    <row r="18" spans="1:11" x14ac:dyDescent="0.25">
      <c r="B18" s="2">
        <v>27</v>
      </c>
      <c r="C18">
        <v>23.9</v>
      </c>
      <c r="D18">
        <v>87</v>
      </c>
      <c r="E18">
        <v>467</v>
      </c>
      <c r="F18">
        <v>2150</v>
      </c>
      <c r="G18">
        <v>2872</v>
      </c>
      <c r="H18">
        <v>15510</v>
      </c>
      <c r="I18">
        <f t="shared" si="0"/>
        <v>83100</v>
      </c>
      <c r="J18">
        <v>83.1</v>
      </c>
    </row>
    <row r="19" spans="1:11" x14ac:dyDescent="0.25">
      <c r="B19" s="2">
        <v>28</v>
      </c>
      <c r="C19">
        <v>24.56</v>
      </c>
      <c r="D19">
        <v>89</v>
      </c>
      <c r="E19">
        <v>477</v>
      </c>
      <c r="F19">
        <v>2200</v>
      </c>
      <c r="G19">
        <v>2922</v>
      </c>
      <c r="H19">
        <v>15820</v>
      </c>
      <c r="I19">
        <f t="shared" si="0"/>
        <v>84700</v>
      </c>
      <c r="J19">
        <v>84.7</v>
      </c>
    </row>
    <row r="20" spans="1:11" x14ac:dyDescent="0.25">
      <c r="B20" s="2">
        <v>29</v>
      </c>
      <c r="C20">
        <v>25.2</v>
      </c>
      <c r="D20">
        <v>90</v>
      </c>
      <c r="E20">
        <v>487</v>
      </c>
      <c r="F20">
        <v>2250</v>
      </c>
      <c r="G20">
        <v>2952</v>
      </c>
      <c r="H20">
        <v>16130</v>
      </c>
      <c r="I20">
        <f t="shared" si="0"/>
        <v>86200</v>
      </c>
      <c r="J20">
        <v>86.2</v>
      </c>
    </row>
    <row r="21" spans="1:11" x14ac:dyDescent="0.25">
      <c r="B21" s="2">
        <v>30</v>
      </c>
      <c r="C21">
        <v>25.61</v>
      </c>
      <c r="D21">
        <v>92</v>
      </c>
      <c r="E21">
        <v>496</v>
      </c>
      <c r="F21">
        <v>2290</v>
      </c>
      <c r="G21">
        <v>3030</v>
      </c>
      <c r="H21">
        <v>16450</v>
      </c>
      <c r="I21">
        <f t="shared" si="0"/>
        <v>87700</v>
      </c>
      <c r="J21">
        <v>87.7</v>
      </c>
    </row>
    <row r="22" spans="1:11" x14ac:dyDescent="0.25">
      <c r="B22" s="2">
        <v>31</v>
      </c>
      <c r="C22">
        <v>26.4</v>
      </c>
      <c r="D22">
        <v>94</v>
      </c>
      <c r="E22">
        <v>505</v>
      </c>
      <c r="F22">
        <v>2340</v>
      </c>
      <c r="G22">
        <v>3082</v>
      </c>
      <c r="H22">
        <v>16770</v>
      </c>
      <c r="I22">
        <f t="shared" si="0"/>
        <v>89400</v>
      </c>
      <c r="J22">
        <v>89.4</v>
      </c>
    </row>
    <row r="23" spans="1:11" x14ac:dyDescent="0.25">
      <c r="J23">
        <v>1000</v>
      </c>
    </row>
    <row r="24" spans="1:11" x14ac:dyDescent="0.25">
      <c r="A24" t="s">
        <v>3</v>
      </c>
      <c r="B24" s="7" t="s">
        <v>1</v>
      </c>
      <c r="C24">
        <v>13.465999999999999</v>
      </c>
      <c r="D24">
        <v>55.853999999999999</v>
      </c>
      <c r="E24">
        <v>254.83</v>
      </c>
      <c r="F24">
        <v>1110.0999999999999</v>
      </c>
      <c r="G24">
        <v>1624.1</v>
      </c>
      <c r="H24">
        <v>8564.4</v>
      </c>
      <c r="I24">
        <v>49002</v>
      </c>
    </row>
    <row r="25" spans="1:11" x14ac:dyDescent="0.25">
      <c r="A25" t="s">
        <v>4</v>
      </c>
      <c r="B25" s="7" t="s">
        <v>2</v>
      </c>
      <c r="C25">
        <v>2.1299999999999999E-2</v>
      </c>
      <c r="D25">
        <v>1.61E-2</v>
      </c>
      <c r="E25">
        <v>2.2499999999999999E-2</v>
      </c>
      <c r="F25">
        <v>2.46E-2</v>
      </c>
      <c r="G25">
        <v>2.1100000000000001E-2</v>
      </c>
      <c r="H25">
        <v>2.18E-2</v>
      </c>
      <c r="I25">
        <v>1.9599999999999999E-2</v>
      </c>
    </row>
    <row r="27" spans="1:11" ht="33" customHeight="1" x14ac:dyDescent="0.25">
      <c r="A27" s="11" t="s">
        <v>6</v>
      </c>
      <c r="B27" s="11"/>
      <c r="C27" s="6">
        <v>22.6</v>
      </c>
      <c r="D27" s="6">
        <v>22.8</v>
      </c>
      <c r="E27" s="6">
        <v>22.5</v>
      </c>
      <c r="F27" s="6">
        <v>22.4</v>
      </c>
      <c r="G27" s="6">
        <v>22.3</v>
      </c>
      <c r="H27" s="6">
        <v>22.6</v>
      </c>
      <c r="I27" s="6">
        <v>22.8</v>
      </c>
    </row>
    <row r="28" spans="1:11" s="5" customFormat="1" ht="41.25" customHeight="1" x14ac:dyDescent="0.25">
      <c r="A28" s="10" t="s">
        <v>5</v>
      </c>
      <c r="B28" s="10"/>
      <c r="C28" s="3">
        <f>IF(NOT(ISBLANK(C27)), C24*EXP(C25*C27), "")</f>
        <v>21.792110271198268</v>
      </c>
      <c r="D28" s="3">
        <f t="shared" ref="D28:I28" si="1">IF(NOT(ISBLANK(D27)), D24*EXP(D25*D27), "")</f>
        <v>80.625997196038512</v>
      </c>
      <c r="E28" s="3">
        <f t="shared" si="1"/>
        <v>422.77776222427224</v>
      </c>
      <c r="F28" s="3">
        <f t="shared" si="1"/>
        <v>1926.0862635822732</v>
      </c>
      <c r="G28" s="3">
        <f t="shared" si="1"/>
        <v>2599.9281660369061</v>
      </c>
      <c r="H28" s="3">
        <f t="shared" si="1"/>
        <v>14017.325171566899</v>
      </c>
      <c r="I28" s="3">
        <f t="shared" si="1"/>
        <v>76611.034017929385</v>
      </c>
      <c r="J28" s="4"/>
      <c r="K28" s="4"/>
    </row>
    <row r="29" spans="1:11" ht="42" customHeight="1" x14ac:dyDescent="0.25">
      <c r="A29" s="10" t="s">
        <v>9</v>
      </c>
      <c r="B29" s="10"/>
      <c r="C29" s="8">
        <v>25</v>
      </c>
      <c r="D29" s="8">
        <v>82</v>
      </c>
      <c r="E29" s="8">
        <v>438</v>
      </c>
      <c r="F29" s="8">
        <v>2010</v>
      </c>
      <c r="G29" s="8">
        <v>2710</v>
      </c>
      <c r="H29" s="8">
        <v>14590</v>
      </c>
      <c r="I29" s="8">
        <v>78400</v>
      </c>
    </row>
    <row r="30" spans="1:11" ht="42" customHeight="1" x14ac:dyDescent="0.25">
      <c r="A30" s="12" t="s">
        <v>10</v>
      </c>
      <c r="B30" s="12"/>
      <c r="C30" s="9">
        <f>(100*C29/C28)-100</f>
        <v>14.720418026892361</v>
      </c>
      <c r="D30" s="9">
        <f t="shared" ref="D30:I30" si="2">(100*D29/D28)-100</f>
        <v>1.7041684465876017</v>
      </c>
      <c r="E30" s="9">
        <f t="shared" si="2"/>
        <v>3.6005294355223896</v>
      </c>
      <c r="F30" s="9">
        <f t="shared" si="2"/>
        <v>4.3566966861420866</v>
      </c>
      <c r="G30" s="9">
        <f t="shared" si="2"/>
        <v>4.233649044653319</v>
      </c>
      <c r="H30" s="9">
        <f t="shared" si="2"/>
        <v>4.0854786589008398</v>
      </c>
      <c r="I30" s="9">
        <f t="shared" si="2"/>
        <v>2.3351283597764052</v>
      </c>
    </row>
    <row r="31" spans="1:11" x14ac:dyDescent="0.25">
      <c r="A31" t="s">
        <v>8</v>
      </c>
    </row>
    <row r="32" spans="1:11" x14ac:dyDescent="0.25">
      <c r="A32" t="s">
        <v>7</v>
      </c>
    </row>
    <row r="34" spans="1:9" x14ac:dyDescent="0.25">
      <c r="A34" t="s">
        <v>11</v>
      </c>
      <c r="F34" s="2">
        <v>2070</v>
      </c>
      <c r="G34" s="2">
        <v>2764</v>
      </c>
      <c r="H34" s="2">
        <v>15000</v>
      </c>
      <c r="I34" s="2">
        <v>80000</v>
      </c>
    </row>
    <row r="35" spans="1:9" ht="18.75" x14ac:dyDescent="0.25">
      <c r="A35" s="11" t="s">
        <v>6</v>
      </c>
      <c r="B35" s="11"/>
      <c r="C35" s="6"/>
      <c r="D35" s="6"/>
      <c r="E35" s="6"/>
      <c r="F35" s="6">
        <v>23.3</v>
      </c>
      <c r="G35" s="6">
        <v>23</v>
      </c>
      <c r="H35" s="6">
        <v>22.7</v>
      </c>
      <c r="I35" s="6">
        <v>22.7</v>
      </c>
    </row>
    <row r="36" spans="1:9" ht="18.75" x14ac:dyDescent="0.25">
      <c r="A36" s="10" t="s">
        <v>5</v>
      </c>
      <c r="B36" s="10"/>
      <c r="C36" s="3"/>
      <c r="D36" s="3"/>
      <c r="E36" s="3"/>
      <c r="F36" s="3">
        <f t="shared" ref="F36:I36" si="3">IF(NOT(ISBLANK(F35)), F24*EXP(F25*F35), "")</f>
        <v>1969.2053807568627</v>
      </c>
      <c r="G36" s="3">
        <f t="shared" si="3"/>
        <v>2638.6140973673614</v>
      </c>
      <c r="H36" s="3">
        <f t="shared" si="3"/>
        <v>14047.916272625975</v>
      </c>
      <c r="I36" s="3">
        <f t="shared" si="3"/>
        <v>76461.023449634566</v>
      </c>
    </row>
  </sheetData>
  <mergeCells count="6">
    <mergeCell ref="A36:B36"/>
    <mergeCell ref="A28:B28"/>
    <mergeCell ref="A27:B27"/>
    <mergeCell ref="A29:B29"/>
    <mergeCell ref="A30:B30"/>
    <mergeCell ref="A35:B3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B8C85-3DA4-434F-83AF-5F1A19563F16}">
  <dimension ref="A1:V36"/>
  <sheetViews>
    <sheetView tabSelected="1" topLeftCell="A21" workbookViewId="0">
      <selection activeCell="D32" sqref="D32"/>
    </sheetView>
  </sheetViews>
  <sheetFormatPr defaultRowHeight="15" x14ac:dyDescent="0.25"/>
  <cols>
    <col min="1" max="1" width="22" customWidth="1"/>
    <col min="2" max="2" width="25.85546875" bestFit="1" customWidth="1"/>
    <col min="3" max="3" width="10.7109375" bestFit="1" customWidth="1"/>
    <col min="8" max="9" width="10.5703125" bestFit="1" customWidth="1"/>
  </cols>
  <sheetData>
    <row r="1" spans="2:22" x14ac:dyDescent="0.25"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2:22" x14ac:dyDescent="0.25">
      <c r="V2">
        <v>31</v>
      </c>
    </row>
    <row r="3" spans="2:22" x14ac:dyDescent="0.25">
      <c r="B3" s="2" t="s">
        <v>0</v>
      </c>
      <c r="C3" s="2">
        <v>23</v>
      </c>
      <c r="D3" s="2">
        <v>84</v>
      </c>
      <c r="E3" s="2">
        <v>447</v>
      </c>
      <c r="F3" s="2">
        <v>2070</v>
      </c>
      <c r="G3" s="2">
        <v>2764</v>
      </c>
      <c r="H3" s="2">
        <v>15000</v>
      </c>
      <c r="I3" s="2">
        <v>80000</v>
      </c>
    </row>
    <row r="4" spans="2:22" x14ac:dyDescent="0.25">
      <c r="B4" s="2">
        <v>5</v>
      </c>
      <c r="C4">
        <v>15.32</v>
      </c>
      <c r="D4">
        <v>65</v>
      </c>
      <c r="E4">
        <v>278</v>
      </c>
      <c r="F4">
        <v>1230</v>
      </c>
      <c r="G4">
        <v>1752</v>
      </c>
      <c r="H4">
        <v>9430</v>
      </c>
      <c r="I4">
        <f>J4*$J$23</f>
        <v>53800</v>
      </c>
      <c r="J4">
        <v>53.8</v>
      </c>
    </row>
    <row r="5" spans="2:22" x14ac:dyDescent="0.25">
      <c r="B5" s="2">
        <v>10</v>
      </c>
      <c r="C5">
        <v>17.11</v>
      </c>
      <c r="D5">
        <v>67</v>
      </c>
      <c r="E5">
        <v>318</v>
      </c>
      <c r="F5">
        <v>1418</v>
      </c>
      <c r="G5">
        <v>1998</v>
      </c>
      <c r="H5">
        <v>10720</v>
      </c>
      <c r="I5">
        <f t="shared" ref="I5:I22" si="0">J5*$J$23</f>
        <v>58900</v>
      </c>
      <c r="J5">
        <v>58.9</v>
      </c>
    </row>
    <row r="6" spans="2:22" x14ac:dyDescent="0.25">
      <c r="B6" s="2">
        <v>15</v>
      </c>
      <c r="C6">
        <v>18.32</v>
      </c>
      <c r="D6">
        <v>68</v>
      </c>
      <c r="E6">
        <v>361</v>
      </c>
      <c r="F6">
        <v>1613</v>
      </c>
      <c r="G6">
        <v>2244</v>
      </c>
      <c r="H6">
        <v>12050</v>
      </c>
      <c r="I6">
        <f t="shared" si="0"/>
        <v>65700</v>
      </c>
      <c r="J6">
        <v>65.7</v>
      </c>
    </row>
    <row r="7" spans="2:22" x14ac:dyDescent="0.25">
      <c r="B7" s="2">
        <v>16</v>
      </c>
      <c r="C7">
        <v>18.649999999999999</v>
      </c>
      <c r="D7">
        <v>70</v>
      </c>
      <c r="E7">
        <v>368</v>
      </c>
      <c r="F7">
        <v>1652</v>
      </c>
      <c r="G7">
        <v>2296</v>
      </c>
      <c r="H7">
        <v>12280</v>
      </c>
      <c r="I7">
        <f t="shared" si="0"/>
        <v>67200</v>
      </c>
      <c r="J7">
        <v>67.2</v>
      </c>
    </row>
    <row r="8" spans="2:22" x14ac:dyDescent="0.25">
      <c r="B8" s="2">
        <v>17</v>
      </c>
      <c r="C8">
        <v>18.97</v>
      </c>
      <c r="D8">
        <v>71</v>
      </c>
      <c r="E8">
        <v>376</v>
      </c>
      <c r="F8">
        <v>1689</v>
      </c>
      <c r="G8">
        <v>2346</v>
      </c>
      <c r="H8">
        <v>12590</v>
      </c>
      <c r="I8">
        <f t="shared" si="0"/>
        <v>68700</v>
      </c>
      <c r="J8">
        <v>68.7</v>
      </c>
    </row>
    <row r="9" spans="2:22" x14ac:dyDescent="0.25">
      <c r="B9" s="2">
        <v>18</v>
      </c>
      <c r="C9">
        <v>19.41</v>
      </c>
      <c r="D9">
        <v>73</v>
      </c>
      <c r="E9">
        <v>385</v>
      </c>
      <c r="F9">
        <v>1723</v>
      </c>
      <c r="G9">
        <v>2400</v>
      </c>
      <c r="H9">
        <v>12900</v>
      </c>
      <c r="I9">
        <f t="shared" si="0"/>
        <v>70100</v>
      </c>
      <c r="J9">
        <v>70.099999999999994</v>
      </c>
    </row>
    <row r="10" spans="2:22" x14ac:dyDescent="0.25">
      <c r="B10" s="2">
        <v>19</v>
      </c>
      <c r="C10">
        <v>19.850000000000001</v>
      </c>
      <c r="D10">
        <v>74</v>
      </c>
      <c r="E10">
        <v>394</v>
      </c>
      <c r="F10">
        <v>1777</v>
      </c>
      <c r="G10">
        <v>2448</v>
      </c>
      <c r="H10">
        <v>13190</v>
      </c>
      <c r="I10">
        <f t="shared" si="0"/>
        <v>71500</v>
      </c>
      <c r="J10">
        <v>71.5</v>
      </c>
    </row>
    <row r="11" spans="2:22" x14ac:dyDescent="0.25">
      <c r="B11" s="2">
        <v>20</v>
      </c>
      <c r="C11">
        <v>20.3</v>
      </c>
      <c r="D11">
        <v>76</v>
      </c>
      <c r="E11">
        <v>402</v>
      </c>
      <c r="F11">
        <v>1830</v>
      </c>
      <c r="G11">
        <v>2502</v>
      </c>
      <c r="H11">
        <v>13510</v>
      </c>
      <c r="I11">
        <f t="shared" si="0"/>
        <v>72900</v>
      </c>
      <c r="J11">
        <v>72.900000000000006</v>
      </c>
    </row>
    <row r="12" spans="2:22" x14ac:dyDescent="0.25">
      <c r="B12" s="2">
        <v>21</v>
      </c>
      <c r="C12">
        <v>20.92</v>
      </c>
      <c r="D12">
        <v>78</v>
      </c>
      <c r="E12">
        <v>411</v>
      </c>
      <c r="F12">
        <v>1870</v>
      </c>
      <c r="G12">
        <v>2554</v>
      </c>
      <c r="H12">
        <v>13810</v>
      </c>
      <c r="I12">
        <f t="shared" si="0"/>
        <v>74300</v>
      </c>
      <c r="J12">
        <v>74.3</v>
      </c>
    </row>
    <row r="13" spans="2:22" x14ac:dyDescent="0.25">
      <c r="B13" s="2">
        <v>22</v>
      </c>
      <c r="C13">
        <v>21.51</v>
      </c>
      <c r="D13">
        <v>79</v>
      </c>
      <c r="E13">
        <v>419</v>
      </c>
      <c r="F13">
        <v>1920</v>
      </c>
      <c r="G13">
        <v>2606</v>
      </c>
      <c r="H13">
        <v>14090</v>
      </c>
      <c r="I13">
        <f t="shared" si="0"/>
        <v>75800</v>
      </c>
      <c r="J13">
        <v>75.8</v>
      </c>
    </row>
    <row r="14" spans="2:22" x14ac:dyDescent="0.25">
      <c r="B14" s="2">
        <v>23</v>
      </c>
      <c r="C14">
        <v>22.1</v>
      </c>
      <c r="D14">
        <v>81</v>
      </c>
      <c r="E14">
        <v>430</v>
      </c>
      <c r="F14">
        <v>1970</v>
      </c>
      <c r="G14">
        <v>2658</v>
      </c>
      <c r="H14">
        <v>14350</v>
      </c>
      <c r="I14">
        <f t="shared" si="0"/>
        <v>77200</v>
      </c>
      <c r="J14">
        <v>77.2</v>
      </c>
    </row>
    <row r="15" spans="2:22" x14ac:dyDescent="0.25">
      <c r="B15" s="2">
        <v>24</v>
      </c>
      <c r="C15">
        <v>22.55</v>
      </c>
      <c r="D15">
        <v>82</v>
      </c>
      <c r="E15">
        <v>438</v>
      </c>
      <c r="F15">
        <v>2020</v>
      </c>
      <c r="G15">
        <v>2712</v>
      </c>
      <c r="H15">
        <v>14690</v>
      </c>
      <c r="I15">
        <f t="shared" si="0"/>
        <v>78600</v>
      </c>
      <c r="J15">
        <v>78.599999999999994</v>
      </c>
    </row>
    <row r="16" spans="2:22" x14ac:dyDescent="0.25">
      <c r="B16" s="2">
        <v>25</v>
      </c>
      <c r="C16">
        <v>23</v>
      </c>
      <c r="D16">
        <v>84</v>
      </c>
      <c r="E16">
        <v>447</v>
      </c>
      <c r="F16">
        <v>2070</v>
      </c>
      <c r="G16">
        <v>2764</v>
      </c>
      <c r="H16">
        <v>15000</v>
      </c>
      <c r="I16">
        <f t="shared" si="0"/>
        <v>80000</v>
      </c>
      <c r="J16">
        <v>80</v>
      </c>
    </row>
    <row r="17" spans="1:11" x14ac:dyDescent="0.25">
      <c r="B17" s="2">
        <v>26</v>
      </c>
      <c r="C17">
        <v>23.43</v>
      </c>
      <c r="D17">
        <v>86</v>
      </c>
      <c r="E17">
        <v>457</v>
      </c>
      <c r="F17">
        <v>2110</v>
      </c>
      <c r="G17">
        <v>2816</v>
      </c>
      <c r="H17">
        <v>15280</v>
      </c>
      <c r="I17">
        <f t="shared" si="0"/>
        <v>81600</v>
      </c>
      <c r="J17">
        <v>81.599999999999994</v>
      </c>
    </row>
    <row r="18" spans="1:11" x14ac:dyDescent="0.25">
      <c r="B18" s="2">
        <v>27</v>
      </c>
      <c r="C18">
        <v>23.9</v>
      </c>
      <c r="D18">
        <v>87</v>
      </c>
      <c r="E18">
        <v>467</v>
      </c>
      <c r="F18">
        <v>2150</v>
      </c>
      <c r="G18">
        <v>2872</v>
      </c>
      <c r="H18">
        <v>15510</v>
      </c>
      <c r="I18">
        <f t="shared" si="0"/>
        <v>83100</v>
      </c>
      <c r="J18">
        <v>83.1</v>
      </c>
    </row>
    <row r="19" spans="1:11" x14ac:dyDescent="0.25">
      <c r="B19" s="2">
        <v>28</v>
      </c>
      <c r="C19">
        <v>24.56</v>
      </c>
      <c r="D19">
        <v>89</v>
      </c>
      <c r="E19">
        <v>477</v>
      </c>
      <c r="F19">
        <v>2200</v>
      </c>
      <c r="G19">
        <v>2922</v>
      </c>
      <c r="H19">
        <v>15820</v>
      </c>
      <c r="I19">
        <f t="shared" si="0"/>
        <v>84700</v>
      </c>
      <c r="J19">
        <v>84.7</v>
      </c>
    </row>
    <row r="20" spans="1:11" x14ac:dyDescent="0.25">
      <c r="B20" s="2">
        <v>29</v>
      </c>
      <c r="C20">
        <v>25.2</v>
      </c>
      <c r="D20">
        <v>90</v>
      </c>
      <c r="E20">
        <v>487</v>
      </c>
      <c r="F20">
        <v>2250</v>
      </c>
      <c r="G20">
        <v>2952</v>
      </c>
      <c r="H20">
        <v>16130</v>
      </c>
      <c r="I20">
        <f t="shared" si="0"/>
        <v>86200</v>
      </c>
      <c r="J20">
        <v>86.2</v>
      </c>
    </row>
    <row r="21" spans="1:11" x14ac:dyDescent="0.25">
      <c r="B21" s="2">
        <v>30</v>
      </c>
      <c r="C21">
        <v>25.61</v>
      </c>
      <c r="D21">
        <v>92</v>
      </c>
      <c r="E21">
        <v>496</v>
      </c>
      <c r="F21">
        <v>2290</v>
      </c>
      <c r="G21">
        <v>3030</v>
      </c>
      <c r="H21">
        <v>16450</v>
      </c>
      <c r="I21">
        <f t="shared" si="0"/>
        <v>87700</v>
      </c>
      <c r="J21">
        <v>87.7</v>
      </c>
    </row>
    <row r="22" spans="1:11" x14ac:dyDescent="0.25">
      <c r="B22" s="2">
        <v>31</v>
      </c>
      <c r="C22">
        <v>26.4</v>
      </c>
      <c r="D22">
        <v>94</v>
      </c>
      <c r="E22">
        <v>505</v>
      </c>
      <c r="F22">
        <v>2340</v>
      </c>
      <c r="G22">
        <v>3082</v>
      </c>
      <c r="H22">
        <v>16770</v>
      </c>
      <c r="I22">
        <f t="shared" si="0"/>
        <v>89400</v>
      </c>
      <c r="J22">
        <v>89.4</v>
      </c>
    </row>
    <row r="23" spans="1:11" x14ac:dyDescent="0.25">
      <c r="J23">
        <v>1000</v>
      </c>
    </row>
    <row r="24" spans="1:11" x14ac:dyDescent="0.25">
      <c r="A24" t="s">
        <v>3</v>
      </c>
      <c r="B24" s="7" t="s">
        <v>1</v>
      </c>
      <c r="C24">
        <v>13.465999999999999</v>
      </c>
      <c r="D24">
        <v>55.853999999999999</v>
      </c>
      <c r="E24">
        <v>254.83</v>
      </c>
      <c r="F24">
        <v>1110.0999999999999</v>
      </c>
      <c r="G24">
        <v>1624.1</v>
      </c>
      <c r="H24">
        <v>8564.4</v>
      </c>
      <c r="I24">
        <v>49002</v>
      </c>
    </row>
    <row r="25" spans="1:11" x14ac:dyDescent="0.25">
      <c r="A25" t="s">
        <v>4</v>
      </c>
      <c r="B25" s="7" t="s">
        <v>2</v>
      </c>
      <c r="C25">
        <v>2.1299999999999999E-2</v>
      </c>
      <c r="D25">
        <v>1.61E-2</v>
      </c>
      <c r="E25">
        <v>2.2499999999999999E-2</v>
      </c>
      <c r="F25">
        <v>2.46E-2</v>
      </c>
      <c r="G25">
        <v>2.1100000000000001E-2</v>
      </c>
      <c r="H25">
        <v>2.18E-2</v>
      </c>
      <c r="I25">
        <v>1.9599999999999999E-2</v>
      </c>
    </row>
    <row r="27" spans="1:11" ht="33" customHeight="1" x14ac:dyDescent="0.25">
      <c r="A27" s="11" t="s">
        <v>6</v>
      </c>
      <c r="B27" s="11"/>
      <c r="C27" s="6">
        <v>22.8</v>
      </c>
      <c r="D27" s="6">
        <v>22.3</v>
      </c>
      <c r="E27" s="6">
        <v>21.7</v>
      </c>
      <c r="F27" s="6">
        <v>21.5</v>
      </c>
      <c r="G27" s="6">
        <v>21.7</v>
      </c>
      <c r="H27" s="6">
        <v>21.8</v>
      </c>
      <c r="I27" s="6">
        <v>21.9</v>
      </c>
    </row>
    <row r="28" spans="1:11" ht="42" customHeight="1" x14ac:dyDescent="0.25">
      <c r="A28" s="10" t="s">
        <v>9</v>
      </c>
      <c r="B28" s="10"/>
      <c r="C28" s="8">
        <v>35.799999999999997</v>
      </c>
      <c r="D28" s="8">
        <v>87.8</v>
      </c>
      <c r="E28" s="8">
        <v>426</v>
      </c>
      <c r="F28" s="8">
        <v>1959</v>
      </c>
      <c r="G28" s="8">
        <v>2630</v>
      </c>
      <c r="H28" s="8">
        <v>13920</v>
      </c>
      <c r="I28" s="8">
        <v>75200</v>
      </c>
    </row>
    <row r="29" spans="1:11" s="5" customFormat="1" ht="41.25" customHeight="1" x14ac:dyDescent="0.25">
      <c r="A29" s="10" t="s">
        <v>5</v>
      </c>
      <c r="B29" s="10"/>
      <c r="C29" s="3">
        <f>IF(NOT(ISBLANK(C27)), C24*EXP(C25*C27), "")</f>
        <v>21.885142679289942</v>
      </c>
      <c r="D29" s="3">
        <f t="shared" ref="D29:I29" si="1">IF(NOT(ISBLANK(D27)), D24*EXP(D25*D27), "")</f>
        <v>79.979563305892157</v>
      </c>
      <c r="E29" s="3">
        <f t="shared" si="1"/>
        <v>415.23584340432336</v>
      </c>
      <c r="F29" s="3">
        <f t="shared" si="1"/>
        <v>1883.9113131685938</v>
      </c>
      <c r="G29" s="3">
        <f t="shared" si="1"/>
        <v>2567.220551506402</v>
      </c>
      <c r="H29" s="3">
        <f t="shared" si="1"/>
        <v>13774.982392033568</v>
      </c>
      <c r="I29" s="3">
        <f t="shared" si="1"/>
        <v>75271.465111520898</v>
      </c>
      <c r="J29" s="4"/>
      <c r="K29" s="4"/>
    </row>
    <row r="30" spans="1:11" ht="42" customHeight="1" x14ac:dyDescent="0.25">
      <c r="A30" s="12" t="s">
        <v>10</v>
      </c>
      <c r="B30" s="12"/>
      <c r="C30" s="9">
        <f t="shared" ref="C30:I30" si="2">(100*C28/C29)-100</f>
        <v>63.581295880139635</v>
      </c>
      <c r="D30" s="9">
        <f t="shared" si="2"/>
        <v>9.7780437537494151</v>
      </c>
      <c r="E30" s="9">
        <f t="shared" si="2"/>
        <v>2.5922994767085612</v>
      </c>
      <c r="F30" s="9">
        <f t="shared" si="2"/>
        <v>3.9857867144028631</v>
      </c>
      <c r="G30" s="9">
        <f t="shared" si="2"/>
        <v>2.4454248177765692</v>
      </c>
      <c r="H30" s="9">
        <f t="shared" si="2"/>
        <v>1.0527607501719984</v>
      </c>
      <c r="I30" s="9">
        <f t="shared" si="2"/>
        <v>-9.4943165268560392E-2</v>
      </c>
    </row>
    <row r="31" spans="1:11" x14ac:dyDescent="0.25">
      <c r="A31" t="s">
        <v>8</v>
      </c>
      <c r="C31" t="s">
        <v>12</v>
      </c>
    </row>
    <row r="32" spans="1:11" x14ac:dyDescent="0.25">
      <c r="A32" t="s">
        <v>7</v>
      </c>
    </row>
    <row r="34" spans="1:9" x14ac:dyDescent="0.25">
      <c r="A34" t="s">
        <v>11</v>
      </c>
      <c r="F34" s="2">
        <v>2070</v>
      </c>
      <c r="G34" s="2">
        <v>2764</v>
      </c>
      <c r="H34" s="2">
        <v>15000</v>
      </c>
      <c r="I34" s="2">
        <v>80000</v>
      </c>
    </row>
    <row r="35" spans="1:9" ht="18.75" x14ac:dyDescent="0.25">
      <c r="A35" s="11" t="s">
        <v>6</v>
      </c>
      <c r="B35" s="11"/>
      <c r="C35" s="6"/>
      <c r="D35" s="6"/>
      <c r="E35" s="6"/>
      <c r="F35" s="6">
        <v>23.3</v>
      </c>
      <c r="G35" s="6">
        <v>23</v>
      </c>
      <c r="H35" s="6">
        <v>22.7</v>
      </c>
      <c r="I35" s="6">
        <v>22.7</v>
      </c>
    </row>
    <row r="36" spans="1:9" ht="18.75" x14ac:dyDescent="0.25">
      <c r="A36" s="10" t="s">
        <v>5</v>
      </c>
      <c r="B36" s="10"/>
      <c r="C36" s="3"/>
      <c r="D36" s="3"/>
      <c r="E36" s="3"/>
      <c r="F36" s="3">
        <f>IF(NOT(ISBLANK(F35)), F24*EXP(F25*F35), "")</f>
        <v>1969.2053807568627</v>
      </c>
      <c r="G36" s="3">
        <f>IF(NOT(ISBLANK(G35)), G24*EXP(G25*G35), "")</f>
        <v>2638.6140973673614</v>
      </c>
      <c r="H36" s="3">
        <f>IF(NOT(ISBLANK(H35)), H24*EXP(H25*H35), "")</f>
        <v>14047.916272625975</v>
      </c>
      <c r="I36" s="3">
        <f>IF(NOT(ISBLANK(I35)), I24*EXP(I25*I35), "")</f>
        <v>76461.023449634566</v>
      </c>
    </row>
  </sheetData>
  <mergeCells count="6">
    <mergeCell ref="A36:B36"/>
    <mergeCell ref="A27:B27"/>
    <mergeCell ref="A29:B29"/>
    <mergeCell ref="A28:B28"/>
    <mergeCell ref="A30:B30"/>
    <mergeCell ref="A35:B3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06-24-22</vt:lpstr>
    </vt:vector>
  </TitlesOfParts>
  <Company>OCIO Jet Propulsion Laboratory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LAB319D</dc:creator>
  <cp:lastModifiedBy>LAB319D</cp:lastModifiedBy>
  <dcterms:created xsi:type="dcterms:W3CDTF">2022-06-10T20:14:56Z</dcterms:created>
  <dcterms:modified xsi:type="dcterms:W3CDTF">2022-06-29T19:46:33Z</dcterms:modified>
</cp:coreProperties>
</file>