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0" yWindow="0" windowWidth="25600" windowHeight="16060" tabRatio="500"/>
  </bookViews>
  <sheets>
    <sheet name="Results - FP32" sheetId="3" r:id="rId1"/>
    <sheet name="Specs" sheetId="4" r:id="rId2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R176" i="3" l="1"/>
  <c r="S176" i="3"/>
  <c r="R177" i="3"/>
  <c r="S177" i="3"/>
  <c r="R178" i="3"/>
  <c r="S178" i="3"/>
  <c r="R179" i="3"/>
  <c r="S179" i="3"/>
  <c r="R180" i="3"/>
  <c r="S180" i="3"/>
  <c r="R181" i="3"/>
  <c r="S181" i="3"/>
  <c r="R182" i="3"/>
  <c r="S182" i="3"/>
  <c r="R183" i="3"/>
  <c r="S183" i="3"/>
  <c r="R184" i="3"/>
  <c r="S184" i="3"/>
  <c r="R185" i="3"/>
  <c r="S185" i="3"/>
  <c r="R186" i="3"/>
  <c r="S186" i="3"/>
  <c r="R187" i="3"/>
  <c r="S187" i="3"/>
  <c r="R188" i="3"/>
  <c r="S188" i="3"/>
  <c r="R189" i="3"/>
  <c r="S189" i="3"/>
  <c r="R190" i="3"/>
  <c r="S190" i="3"/>
  <c r="R191" i="3"/>
  <c r="S191" i="3"/>
  <c r="R192" i="3"/>
  <c r="S192" i="3"/>
  <c r="R193" i="3"/>
  <c r="S193" i="3"/>
  <c r="R194" i="3"/>
  <c r="S194" i="3"/>
  <c r="R195" i="3"/>
  <c r="S195" i="3"/>
  <c r="R196" i="3"/>
  <c r="S196" i="3"/>
  <c r="R197" i="3"/>
  <c r="S197" i="3"/>
  <c r="R198" i="3"/>
  <c r="S198" i="3"/>
  <c r="R199" i="3"/>
  <c r="S199" i="3"/>
  <c r="R200" i="3"/>
  <c r="S200" i="3"/>
  <c r="R201" i="3"/>
  <c r="S201" i="3"/>
  <c r="R202" i="3"/>
  <c r="S202" i="3"/>
  <c r="R203" i="3"/>
  <c r="S203" i="3"/>
  <c r="R204" i="3"/>
  <c r="S204" i="3"/>
  <c r="R205" i="3"/>
  <c r="S205" i="3"/>
  <c r="R206" i="3"/>
  <c r="S206" i="3"/>
  <c r="R207" i="3"/>
  <c r="S207" i="3"/>
  <c r="R208" i="3"/>
  <c r="S208" i="3"/>
  <c r="R209" i="3"/>
  <c r="S209" i="3"/>
  <c r="R210" i="3"/>
  <c r="S210" i="3"/>
  <c r="R211" i="3"/>
  <c r="S211" i="3"/>
  <c r="R212" i="3"/>
  <c r="S212" i="3"/>
  <c r="R213" i="3"/>
  <c r="S213" i="3"/>
  <c r="R214" i="3"/>
  <c r="S214" i="3"/>
  <c r="R215" i="3"/>
  <c r="S215" i="3"/>
  <c r="R216" i="3"/>
  <c r="S216" i="3"/>
  <c r="R217" i="3"/>
  <c r="S217" i="3"/>
  <c r="R218" i="3"/>
  <c r="S218" i="3"/>
  <c r="R219" i="3"/>
  <c r="S219" i="3"/>
  <c r="R220" i="3"/>
  <c r="S220" i="3"/>
  <c r="R221" i="3"/>
  <c r="S221" i="3"/>
  <c r="R222" i="3"/>
  <c r="S222" i="3"/>
  <c r="R223" i="3"/>
  <c r="S223" i="3"/>
  <c r="R224" i="3"/>
  <c r="S224" i="3"/>
  <c r="R225" i="3"/>
  <c r="S225" i="3"/>
  <c r="R226" i="3"/>
  <c r="S226" i="3"/>
  <c r="R227" i="3"/>
  <c r="S227" i="3"/>
  <c r="R228" i="3"/>
  <c r="S228" i="3"/>
  <c r="R229" i="3"/>
  <c r="S229" i="3"/>
  <c r="R230" i="3"/>
  <c r="S230" i="3"/>
  <c r="R231" i="3"/>
  <c r="S231" i="3"/>
  <c r="R232" i="3"/>
  <c r="S232" i="3"/>
  <c r="R233" i="3"/>
  <c r="S233" i="3"/>
  <c r="R234" i="3"/>
  <c r="S234" i="3"/>
  <c r="R235" i="3"/>
  <c r="S235" i="3"/>
  <c r="R236" i="3"/>
  <c r="S236" i="3"/>
  <c r="R237" i="3"/>
  <c r="S237" i="3"/>
  <c r="R238" i="3"/>
  <c r="S238" i="3"/>
  <c r="R239" i="3"/>
  <c r="S239" i="3"/>
  <c r="R240" i="3"/>
  <c r="S240" i="3"/>
  <c r="R241" i="3"/>
  <c r="S241" i="3"/>
  <c r="R242" i="3"/>
  <c r="S242" i="3"/>
  <c r="R243" i="3"/>
  <c r="S243" i="3"/>
  <c r="R244" i="3"/>
  <c r="S244" i="3"/>
  <c r="R245" i="3"/>
  <c r="S245" i="3"/>
  <c r="R246" i="3"/>
  <c r="S246" i="3"/>
  <c r="R247" i="3"/>
  <c r="S247" i="3"/>
  <c r="R248" i="3"/>
  <c r="S248" i="3"/>
  <c r="R249" i="3"/>
  <c r="S249" i="3"/>
  <c r="R250" i="3"/>
  <c r="S250" i="3"/>
  <c r="R251" i="3"/>
  <c r="S251" i="3"/>
  <c r="R252" i="3"/>
  <c r="S252" i="3"/>
  <c r="R253" i="3"/>
  <c r="S253" i="3"/>
  <c r="R254" i="3"/>
  <c r="S254" i="3"/>
  <c r="R255" i="3"/>
  <c r="S255" i="3"/>
  <c r="R256" i="3"/>
  <c r="S256" i="3"/>
  <c r="R257" i="3"/>
  <c r="S257" i="3"/>
  <c r="R258" i="3"/>
  <c r="S258" i="3"/>
  <c r="R259" i="3"/>
  <c r="S259" i="3"/>
  <c r="R260" i="3"/>
  <c r="S260" i="3"/>
  <c r="R261" i="3"/>
  <c r="S261" i="3"/>
  <c r="R262" i="3"/>
  <c r="S262" i="3"/>
  <c r="R263" i="3"/>
  <c r="S263" i="3"/>
  <c r="R264" i="3"/>
  <c r="S264" i="3"/>
  <c r="R265" i="3"/>
  <c r="S265" i="3"/>
  <c r="R266" i="3"/>
  <c r="S266" i="3"/>
  <c r="R267" i="3"/>
  <c r="S267" i="3"/>
  <c r="R268" i="3"/>
  <c r="S268" i="3"/>
  <c r="S175" i="3"/>
  <c r="R175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21" i="3"/>
  <c r="J168" i="3"/>
  <c r="J167" i="3"/>
  <c r="D166" i="3"/>
  <c r="J166" i="3"/>
  <c r="D165" i="3"/>
  <c r="J165" i="3"/>
  <c r="D164" i="3"/>
  <c r="J164" i="3"/>
  <c r="D163" i="3"/>
  <c r="J163" i="3"/>
  <c r="D162" i="3"/>
  <c r="J162" i="3"/>
  <c r="D161" i="3"/>
  <c r="J161" i="3"/>
  <c r="D160" i="3"/>
  <c r="J160" i="3"/>
  <c r="D159" i="3"/>
  <c r="J159" i="3"/>
  <c r="J158" i="3"/>
  <c r="J157" i="3"/>
  <c r="D156" i="3"/>
  <c r="J156" i="3"/>
  <c r="D155" i="3"/>
  <c r="J155" i="3"/>
  <c r="D154" i="3"/>
  <c r="J154" i="3"/>
  <c r="D153" i="3"/>
  <c r="J153" i="3"/>
  <c r="D152" i="3"/>
  <c r="J152" i="3"/>
  <c r="D151" i="3"/>
  <c r="J151" i="3"/>
  <c r="D150" i="3"/>
  <c r="J150" i="3"/>
  <c r="D149" i="3"/>
  <c r="J149" i="3"/>
  <c r="J148" i="3"/>
  <c r="J147" i="3"/>
  <c r="D146" i="3"/>
  <c r="J146" i="3"/>
  <c r="D145" i="3"/>
  <c r="J145" i="3"/>
  <c r="D144" i="3"/>
  <c r="J144" i="3"/>
  <c r="D143" i="3"/>
  <c r="J143" i="3"/>
  <c r="D142" i="3"/>
  <c r="J142" i="3"/>
  <c r="D141" i="3"/>
  <c r="J141" i="3"/>
  <c r="D140" i="3"/>
  <c r="J140" i="3"/>
  <c r="D139" i="3"/>
  <c r="J139" i="3"/>
  <c r="J138" i="3"/>
  <c r="J137" i="3"/>
  <c r="D136" i="3"/>
  <c r="J136" i="3"/>
  <c r="D135" i="3"/>
  <c r="J135" i="3"/>
  <c r="D134" i="3"/>
  <c r="J134" i="3"/>
  <c r="D133" i="3"/>
  <c r="J133" i="3"/>
  <c r="D132" i="3"/>
  <c r="J132" i="3"/>
  <c r="D131" i="3"/>
  <c r="J131" i="3"/>
  <c r="D130" i="3"/>
  <c r="J130" i="3"/>
  <c r="D129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317" i="3"/>
  <c r="I317" i="3"/>
  <c r="J316" i="3"/>
  <c r="I316" i="3"/>
  <c r="J315" i="3"/>
  <c r="I315" i="3"/>
  <c r="J314" i="3"/>
  <c r="I314" i="3"/>
  <c r="J313" i="3"/>
  <c r="I313" i="3"/>
  <c r="J312" i="3"/>
  <c r="I312" i="3"/>
  <c r="W268" i="3"/>
  <c r="V268" i="3"/>
  <c r="U268" i="3"/>
  <c r="T268" i="3"/>
  <c r="W267" i="3"/>
  <c r="V267" i="3"/>
  <c r="U267" i="3"/>
  <c r="T267" i="3"/>
  <c r="W266" i="3"/>
  <c r="V266" i="3"/>
  <c r="U266" i="3"/>
  <c r="T266" i="3"/>
  <c r="W265" i="3"/>
  <c r="V265" i="3"/>
  <c r="U265" i="3"/>
  <c r="T265" i="3"/>
  <c r="W264" i="3"/>
  <c r="V264" i="3"/>
  <c r="U264" i="3"/>
  <c r="T264" i="3"/>
  <c r="W263" i="3"/>
  <c r="V263" i="3"/>
  <c r="U263" i="3"/>
  <c r="T263" i="3"/>
  <c r="W262" i="3"/>
  <c r="V262" i="3"/>
  <c r="U262" i="3"/>
  <c r="T262" i="3"/>
  <c r="W261" i="3"/>
  <c r="V261" i="3"/>
  <c r="U261" i="3"/>
  <c r="T261" i="3"/>
  <c r="W260" i="3"/>
  <c r="V260" i="3"/>
  <c r="U260" i="3"/>
  <c r="T260" i="3"/>
  <c r="W259" i="3"/>
  <c r="V259" i="3"/>
  <c r="U259" i="3"/>
  <c r="T259" i="3"/>
  <c r="W258" i="3"/>
  <c r="V258" i="3"/>
  <c r="U258" i="3"/>
  <c r="T258" i="3"/>
  <c r="W257" i="3"/>
  <c r="V257" i="3"/>
  <c r="U257" i="3"/>
  <c r="T257" i="3"/>
  <c r="W256" i="3"/>
  <c r="V256" i="3"/>
  <c r="U256" i="3"/>
  <c r="T256" i="3"/>
  <c r="W255" i="3"/>
  <c r="V255" i="3"/>
  <c r="U255" i="3"/>
  <c r="T255" i="3"/>
  <c r="W254" i="3"/>
  <c r="V254" i="3"/>
  <c r="U254" i="3"/>
  <c r="T254" i="3"/>
  <c r="W253" i="3"/>
  <c r="V253" i="3"/>
  <c r="U253" i="3"/>
  <c r="T253" i="3"/>
  <c r="W252" i="3"/>
  <c r="V252" i="3"/>
  <c r="U252" i="3"/>
  <c r="T252" i="3"/>
  <c r="W251" i="3"/>
  <c r="V251" i="3"/>
  <c r="U251" i="3"/>
  <c r="T251" i="3"/>
  <c r="W250" i="3"/>
  <c r="V250" i="3"/>
  <c r="U250" i="3"/>
  <c r="T250" i="3"/>
  <c r="W249" i="3"/>
  <c r="V249" i="3"/>
  <c r="U249" i="3"/>
  <c r="T249" i="3"/>
  <c r="W248" i="3"/>
  <c r="V248" i="3"/>
  <c r="U248" i="3"/>
  <c r="T248" i="3"/>
  <c r="W247" i="3"/>
  <c r="V247" i="3"/>
  <c r="U247" i="3"/>
  <c r="T247" i="3"/>
  <c r="W246" i="3"/>
  <c r="V246" i="3"/>
  <c r="U246" i="3"/>
  <c r="T246" i="3"/>
  <c r="W245" i="3"/>
  <c r="V245" i="3"/>
  <c r="U245" i="3"/>
  <c r="T245" i="3"/>
  <c r="W244" i="3"/>
  <c r="V244" i="3"/>
  <c r="U244" i="3"/>
  <c r="T244" i="3"/>
  <c r="W243" i="3"/>
  <c r="V243" i="3"/>
  <c r="U243" i="3"/>
  <c r="T243" i="3"/>
  <c r="W242" i="3"/>
  <c r="V242" i="3"/>
  <c r="U242" i="3"/>
  <c r="T242" i="3"/>
  <c r="W241" i="3"/>
  <c r="V241" i="3"/>
  <c r="U241" i="3"/>
  <c r="T241" i="3"/>
  <c r="W240" i="3"/>
  <c r="V240" i="3"/>
  <c r="U240" i="3"/>
  <c r="T240" i="3"/>
  <c r="W239" i="3"/>
  <c r="V239" i="3"/>
  <c r="U239" i="3"/>
  <c r="T239" i="3"/>
  <c r="W238" i="3"/>
  <c r="V238" i="3"/>
  <c r="U238" i="3"/>
  <c r="T238" i="3"/>
  <c r="W237" i="3"/>
  <c r="V237" i="3"/>
  <c r="U237" i="3"/>
  <c r="T237" i="3"/>
  <c r="W236" i="3"/>
  <c r="V236" i="3"/>
  <c r="U236" i="3"/>
  <c r="T236" i="3"/>
  <c r="W235" i="3"/>
  <c r="V235" i="3"/>
  <c r="U235" i="3"/>
  <c r="T235" i="3"/>
  <c r="W234" i="3"/>
  <c r="V234" i="3"/>
  <c r="U234" i="3"/>
  <c r="T234" i="3"/>
  <c r="W233" i="3"/>
  <c r="V233" i="3"/>
  <c r="U233" i="3"/>
  <c r="T233" i="3"/>
  <c r="W232" i="3"/>
  <c r="V232" i="3"/>
  <c r="U232" i="3"/>
  <c r="T232" i="3"/>
  <c r="W231" i="3"/>
  <c r="V231" i="3"/>
  <c r="U231" i="3"/>
  <c r="T231" i="3"/>
  <c r="W230" i="3"/>
  <c r="V230" i="3"/>
  <c r="U230" i="3"/>
  <c r="T230" i="3"/>
  <c r="W229" i="3"/>
  <c r="U229" i="3"/>
  <c r="T229" i="3"/>
  <c r="W228" i="3"/>
  <c r="V228" i="3"/>
  <c r="U228" i="3"/>
  <c r="T228" i="3"/>
  <c r="W227" i="3"/>
  <c r="V227" i="3"/>
  <c r="U227" i="3"/>
  <c r="T227" i="3"/>
  <c r="W226" i="3"/>
  <c r="V226" i="3"/>
  <c r="U226" i="3"/>
  <c r="T226" i="3"/>
  <c r="W225" i="3"/>
  <c r="V225" i="3"/>
  <c r="U225" i="3"/>
  <c r="T225" i="3"/>
  <c r="W224" i="3"/>
  <c r="V224" i="3"/>
  <c r="U224" i="3"/>
  <c r="T224" i="3"/>
  <c r="W223" i="3"/>
  <c r="V223" i="3"/>
  <c r="U223" i="3"/>
  <c r="T223" i="3"/>
  <c r="W222" i="3"/>
  <c r="V222" i="3"/>
  <c r="U222" i="3"/>
  <c r="T222" i="3"/>
  <c r="W221" i="3"/>
  <c r="V221" i="3"/>
  <c r="U221" i="3"/>
  <c r="T221" i="3"/>
  <c r="W220" i="3"/>
  <c r="V220" i="3"/>
  <c r="U220" i="3"/>
  <c r="T220" i="3"/>
  <c r="W219" i="3"/>
  <c r="V219" i="3"/>
  <c r="U219" i="3"/>
  <c r="T219" i="3"/>
  <c r="W218" i="3"/>
  <c r="V218" i="3"/>
  <c r="U218" i="3"/>
  <c r="T218" i="3"/>
  <c r="W217" i="3"/>
  <c r="V217" i="3"/>
  <c r="U217" i="3"/>
  <c r="T217" i="3"/>
  <c r="W216" i="3"/>
  <c r="V216" i="3"/>
  <c r="U216" i="3"/>
  <c r="T216" i="3"/>
  <c r="W215" i="3"/>
  <c r="V215" i="3"/>
  <c r="U215" i="3"/>
  <c r="T215" i="3"/>
  <c r="W214" i="3"/>
  <c r="V214" i="3"/>
  <c r="U214" i="3"/>
  <c r="T214" i="3"/>
  <c r="W213" i="3"/>
  <c r="V213" i="3"/>
  <c r="U213" i="3"/>
  <c r="T213" i="3"/>
  <c r="W212" i="3"/>
  <c r="V212" i="3"/>
  <c r="U212" i="3"/>
  <c r="T212" i="3"/>
  <c r="W211" i="3"/>
  <c r="V211" i="3"/>
  <c r="U211" i="3"/>
  <c r="T211" i="3"/>
  <c r="J311" i="3"/>
  <c r="I311" i="3"/>
  <c r="J310" i="3"/>
  <c r="I310" i="3"/>
  <c r="J309" i="3"/>
  <c r="I309" i="3"/>
  <c r="J308" i="3"/>
  <c r="I308" i="3"/>
  <c r="J307" i="3"/>
  <c r="I307" i="3"/>
  <c r="J306" i="3"/>
  <c r="I306" i="3"/>
  <c r="J305" i="3"/>
  <c r="I305" i="3"/>
  <c r="J304" i="3"/>
  <c r="I304" i="3"/>
  <c r="J303" i="3"/>
  <c r="I303" i="3"/>
  <c r="J302" i="3"/>
  <c r="I302" i="3"/>
  <c r="J301" i="3"/>
  <c r="I301" i="3"/>
  <c r="J300" i="3"/>
  <c r="I300" i="3"/>
  <c r="J299" i="3"/>
  <c r="I299" i="3"/>
  <c r="J298" i="3"/>
  <c r="I298" i="3"/>
  <c r="J297" i="3"/>
  <c r="I297" i="3"/>
  <c r="J296" i="3"/>
  <c r="I296" i="3"/>
  <c r="J291" i="3"/>
  <c r="I291" i="3"/>
  <c r="J290" i="3"/>
  <c r="I290" i="3"/>
  <c r="J289" i="3"/>
  <c r="I289" i="3"/>
  <c r="J288" i="3"/>
  <c r="I288" i="3"/>
  <c r="J287" i="3"/>
  <c r="I287" i="3"/>
  <c r="J286" i="3"/>
  <c r="I286" i="3"/>
  <c r="J285" i="3"/>
  <c r="I285" i="3"/>
  <c r="J284" i="3"/>
  <c r="I284" i="3"/>
  <c r="J283" i="3"/>
  <c r="I283" i="3"/>
  <c r="J282" i="3"/>
  <c r="I282" i="3"/>
  <c r="J281" i="3"/>
  <c r="I281" i="3"/>
  <c r="J280" i="3"/>
  <c r="I280" i="3"/>
  <c r="W210" i="3"/>
  <c r="V210" i="3"/>
  <c r="U210" i="3"/>
  <c r="T210" i="3"/>
  <c r="W209" i="3"/>
  <c r="V209" i="3"/>
  <c r="U209" i="3"/>
  <c r="T209" i="3"/>
  <c r="W208" i="3"/>
  <c r="V208" i="3"/>
  <c r="U208" i="3"/>
  <c r="T208" i="3"/>
  <c r="W207" i="3"/>
  <c r="V207" i="3"/>
  <c r="U207" i="3"/>
  <c r="T207" i="3"/>
  <c r="W206" i="3"/>
  <c r="V206" i="3"/>
  <c r="U206" i="3"/>
  <c r="T206" i="3"/>
  <c r="W205" i="3"/>
  <c r="V205" i="3"/>
  <c r="U205" i="3"/>
  <c r="T205" i="3"/>
  <c r="W204" i="3"/>
  <c r="U204" i="3"/>
  <c r="T204" i="3"/>
  <c r="W203" i="3"/>
  <c r="V203" i="3"/>
  <c r="U203" i="3"/>
  <c r="T203" i="3"/>
  <c r="W202" i="3"/>
  <c r="V202" i="3"/>
  <c r="U202" i="3"/>
  <c r="T202" i="3"/>
  <c r="C201" i="3"/>
  <c r="W201" i="3"/>
  <c r="V201" i="3"/>
  <c r="U201" i="3"/>
  <c r="T201" i="3"/>
  <c r="C200" i="3"/>
  <c r="W200" i="3"/>
  <c r="V200" i="3"/>
  <c r="U200" i="3"/>
  <c r="T200" i="3"/>
  <c r="W199" i="3"/>
  <c r="V199" i="3"/>
  <c r="U199" i="3"/>
  <c r="T199" i="3"/>
  <c r="W198" i="3"/>
  <c r="U198" i="3"/>
  <c r="T198" i="3"/>
  <c r="W197" i="3"/>
  <c r="V197" i="3"/>
  <c r="U197" i="3"/>
  <c r="T197" i="3"/>
  <c r="W196" i="3"/>
  <c r="V196" i="3"/>
  <c r="U196" i="3"/>
  <c r="T196" i="3"/>
  <c r="C195" i="3"/>
  <c r="W195" i="3"/>
  <c r="V195" i="3"/>
  <c r="U195" i="3"/>
  <c r="T195" i="3"/>
  <c r="C194" i="3"/>
  <c r="W194" i="3"/>
  <c r="V194" i="3"/>
  <c r="U194" i="3"/>
  <c r="T194" i="3"/>
  <c r="W193" i="3"/>
  <c r="V193" i="3"/>
  <c r="U193" i="3"/>
  <c r="T193" i="3"/>
  <c r="W192" i="3"/>
  <c r="U192" i="3"/>
  <c r="T192" i="3"/>
  <c r="W191" i="3"/>
  <c r="V191" i="3"/>
  <c r="U191" i="3"/>
  <c r="T191" i="3"/>
  <c r="W190" i="3"/>
  <c r="V190" i="3"/>
  <c r="U190" i="3"/>
  <c r="T190" i="3"/>
  <c r="W189" i="3"/>
  <c r="V189" i="3"/>
  <c r="U189" i="3"/>
  <c r="T189" i="3"/>
  <c r="W188" i="3"/>
  <c r="V188" i="3"/>
  <c r="U188" i="3"/>
  <c r="T188" i="3"/>
  <c r="W187" i="3"/>
  <c r="U187" i="3"/>
  <c r="T187" i="3"/>
  <c r="W186" i="3"/>
  <c r="V186" i="3"/>
  <c r="U186" i="3"/>
  <c r="T186" i="3"/>
  <c r="W185" i="3"/>
  <c r="V185" i="3"/>
  <c r="U185" i="3"/>
  <c r="T185" i="3"/>
  <c r="W184" i="3"/>
  <c r="V184" i="3"/>
  <c r="U184" i="3"/>
  <c r="T184" i="3"/>
  <c r="W183" i="3"/>
  <c r="U183" i="3"/>
  <c r="T183" i="3"/>
  <c r="W182" i="3"/>
  <c r="V182" i="3"/>
  <c r="U182" i="3"/>
  <c r="T182" i="3"/>
  <c r="W181" i="3"/>
  <c r="V181" i="3"/>
  <c r="U181" i="3"/>
  <c r="T181" i="3"/>
  <c r="W180" i="3"/>
  <c r="V180" i="3"/>
  <c r="U180" i="3"/>
  <c r="T180" i="3"/>
  <c r="W179" i="3"/>
  <c r="V179" i="3"/>
  <c r="U179" i="3"/>
  <c r="T179" i="3"/>
  <c r="W178" i="3"/>
  <c r="U178" i="3"/>
  <c r="T178" i="3"/>
  <c r="W177" i="3"/>
  <c r="U177" i="3"/>
  <c r="T177" i="3"/>
  <c r="W176" i="3"/>
  <c r="U176" i="3"/>
  <c r="T176" i="3"/>
  <c r="W175" i="3"/>
  <c r="U175" i="3"/>
  <c r="T175" i="3"/>
  <c r="J85" i="3"/>
  <c r="J84" i="3"/>
  <c r="C82" i="3"/>
  <c r="J82" i="3"/>
  <c r="C81" i="3"/>
  <c r="J81" i="3"/>
  <c r="C80" i="3"/>
  <c r="J80" i="3"/>
  <c r="C79" i="3"/>
  <c r="J79" i="3"/>
  <c r="C78" i="3"/>
  <c r="J78" i="3"/>
  <c r="C77" i="3"/>
  <c r="J77" i="3"/>
  <c r="C76" i="3"/>
  <c r="J76" i="3"/>
  <c r="C75" i="3"/>
  <c r="J75" i="3"/>
  <c r="J74" i="3"/>
  <c r="J73" i="3"/>
  <c r="J72" i="3"/>
  <c r="J71" i="3"/>
  <c r="J70" i="3"/>
  <c r="J69" i="3"/>
  <c r="J68" i="3"/>
  <c r="J67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</calcChain>
</file>

<file path=xl/sharedStrings.xml><?xml version="1.0" encoding="utf-8"?>
<sst xmlns="http://schemas.openxmlformats.org/spreadsheetml/2006/main" count="500" uniqueCount="70">
  <si>
    <t>Dense Matrix Multiplication</t>
  </si>
  <si>
    <t>M</t>
  </si>
  <si>
    <t>N</t>
  </si>
  <si>
    <t>K</t>
  </si>
  <si>
    <t>A Transpose</t>
  </si>
  <si>
    <t>B Transpose</t>
  </si>
  <si>
    <t>Time (msec)</t>
  </si>
  <si>
    <t>TERAFLOPS</t>
  </si>
  <si>
    <t>T</t>
  </si>
  <si>
    <t>(both matrices are 2560x7133)</t>
  </si>
  <si>
    <t>Convolution</t>
  </si>
  <si>
    <t>W</t>
  </si>
  <si>
    <t>H</t>
  </si>
  <si>
    <t>C</t>
  </si>
  <si>
    <t xml:space="preserve">K </t>
  </si>
  <si>
    <t>pad_h</t>
  </si>
  <si>
    <t>pad_w</t>
  </si>
  <si>
    <t>Vertical stride</t>
  </si>
  <si>
    <t>Horizontal stride</t>
  </si>
  <si>
    <t>Forward (msec)</t>
  </si>
  <si>
    <t>wrt Inputs (msec)</t>
  </si>
  <si>
    <t>wrt Parameters (msec)</t>
  </si>
  <si>
    <t>P</t>
  </si>
  <si>
    <t>Q</t>
  </si>
  <si>
    <t>Total Time (msec)</t>
  </si>
  <si>
    <t>FWD TERAFLOPS</t>
  </si>
  <si>
    <t>BWD INPUTS TERAFLOPS</t>
  </si>
  <si>
    <t>BWD PARMS TERAFLOPS</t>
  </si>
  <si>
    <t>Forward Algorithm</t>
  </si>
  <si>
    <t>N/A*</t>
  </si>
  <si>
    <t>IMPLICIT_PRECOMP_GEMM</t>
  </si>
  <si>
    <t>WINOGRAD</t>
  </si>
  <si>
    <t>FFT</t>
  </si>
  <si>
    <t>* = The backward pass wrt inputs is excluded for these kernels since they are typically the input layers of a neural network</t>
  </si>
  <si>
    <t>Recurrent Layers - Vanilla</t>
  </si>
  <si>
    <t>Hidden Units</t>
  </si>
  <si>
    <t>Timesteps</t>
  </si>
  <si>
    <t>Time Forward (msec)</t>
  </si>
  <si>
    <t>Time Backward (msec)</t>
  </si>
  <si>
    <t>TERAFLOPS FWD</t>
  </si>
  <si>
    <t>TERAFLOPS BWD</t>
  </si>
  <si>
    <t>Recurrent Layers - LSTM</t>
  </si>
  <si>
    <t xml:space="preserve">Time Forward (msec) </t>
  </si>
  <si>
    <t xml:space="preserve">Time Backward (msec) </t>
  </si>
  <si>
    <t>CPU Model</t>
  </si>
  <si>
    <t>Intel(R) Xeon(R) CPU E5-2698 v4@2.20GHz 3.6GHz Turbo (Broadwell) HT On</t>
  </si>
  <si>
    <t>GPU Model</t>
  </si>
  <si>
    <t>Linux Kernel Version</t>
  </si>
  <si>
    <t>3.13.0-57-generic</t>
  </si>
  <si>
    <t>CUDA Version</t>
  </si>
  <si>
    <t>8.0.61</t>
  </si>
  <si>
    <t>Cudnn Version</t>
  </si>
  <si>
    <t>6.0.20</t>
  </si>
  <si>
    <t>OpenMPI Version</t>
  </si>
  <si>
    <t>Nvidia Driver</t>
  </si>
  <si>
    <t>Motherboard</t>
  </si>
  <si>
    <t>ASUSTeK COMPUTER INC. X99-E WS/USB 3.1</t>
  </si>
  <si>
    <t>Bios Version</t>
  </si>
  <si>
    <t>HCA Version</t>
  </si>
  <si>
    <t>Mellanox Driver</t>
  </si>
  <si>
    <t xml:space="preserve">Mellanox OS </t>
  </si>
  <si>
    <t>NVIDIA GTX 1080 Ti</t>
  </si>
  <si>
    <t>IMPLICIT_GEMM</t>
  </si>
  <si>
    <t>WINOGRAD_NONFUSED</t>
  </si>
  <si>
    <t>Precision</t>
  </si>
  <si>
    <t>Float</t>
  </si>
  <si>
    <t>Recurrent Layers - GRU</t>
  </si>
  <si>
    <t>Hidden units</t>
  </si>
  <si>
    <t>R (Filter height)</t>
  </si>
  <si>
    <t>S (Filter width)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</si>
</sst>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2" fontId="0" fillId="2" borderId="0" xfId="0" applyNumberFormat="1" applyFill="1"/>
    <xf numFmtId="1" fontId="0" fillId="0" borderId="0" xfId="0" applyNumberForma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9"/>
  <sheetViews>
    <sheetView tabSelected="1" workbookViewId="0">
      <selection activeCell="A7" sqref="A7"/>
    </sheetView>
  </sheetViews>
  <sheetFormatPr baseColWidth="10" defaultColWidth="11" defaultRowHeight="15" x14ac:dyDescent="0"/>
  <cols>
    <col min="1" max="1" width="28" customWidth="1"/>
    <col min="4" max="4" width="22" customWidth="1"/>
    <col min="7" max="7" width="22.5" customWidth="1"/>
    <col min="8" max="8" width="32.6640625" customWidth="1"/>
    <col min="9" max="9" width="26.1640625" customWidth="1"/>
    <col min="10" max="10" width="20" customWidth="1"/>
    <col min="11" max="11" width="18.6640625" customWidth="1"/>
    <col min="12" max="12" width="19.83203125" customWidth="1"/>
    <col min="13" max="13" width="18" customWidth="1"/>
    <col min="14" max="14" width="20.83203125" customWidth="1"/>
    <col min="20" max="20" width="18.5" customWidth="1"/>
    <col min="21" max="21" width="22.33203125" customWidth="1"/>
    <col min="22" max="22" width="24.6640625" customWidth="1"/>
  </cols>
  <sheetData>
    <row r="1" spans="1:12">
      <c r="A1" s="6" t="s">
        <v>64</v>
      </c>
      <c r="B1" s="6" t="s">
        <v>65</v>
      </c>
    </row>
    <row r="3" spans="1:12">
      <c r="A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I3" t="s">
        <v>6</v>
      </c>
      <c r="J3" t="s">
        <v>7</v>
      </c>
    </row>
    <row r="4" spans="1:12">
      <c r="C4">
        <v>1760</v>
      </c>
      <c r="D4">
        <v>16</v>
      </c>
      <c r="E4">
        <v>1760</v>
      </c>
      <c r="F4" t="s">
        <v>2</v>
      </c>
      <c r="G4" t="s">
        <v>2</v>
      </c>
      <c r="I4" s="1">
        <v>4.8000000000000001E-2</v>
      </c>
      <c r="J4" s="1">
        <f t="shared" ref="J4:J46" si="0">(2*C4*D4*E4)/(I4/1000)/10^12</f>
        <v>2.0650666666666666</v>
      </c>
      <c r="K4" s="1"/>
      <c r="L4" s="1"/>
    </row>
    <row r="5" spans="1:12">
      <c r="C5">
        <v>1760</v>
      </c>
      <c r="D5">
        <v>32</v>
      </c>
      <c r="E5">
        <v>1760</v>
      </c>
      <c r="F5" t="s">
        <v>2</v>
      </c>
      <c r="G5" t="s">
        <v>2</v>
      </c>
      <c r="I5" s="1">
        <v>0.17699999999999999</v>
      </c>
      <c r="J5" s="1">
        <f t="shared" si="0"/>
        <v>1.1200361581920903</v>
      </c>
      <c r="K5" s="1"/>
      <c r="L5" s="1"/>
    </row>
    <row r="6" spans="1:12">
      <c r="C6">
        <v>1760</v>
      </c>
      <c r="D6">
        <v>64</v>
      </c>
      <c r="E6">
        <v>1760</v>
      </c>
      <c r="F6" t="s">
        <v>2</v>
      </c>
      <c r="G6" t="s">
        <v>2</v>
      </c>
      <c r="I6" s="1">
        <v>9.1999999999999998E-2</v>
      </c>
      <c r="J6" s="1">
        <f t="shared" si="0"/>
        <v>4.309704347826087</v>
      </c>
      <c r="K6" s="1"/>
      <c r="L6" s="1"/>
    </row>
    <row r="7" spans="1:12">
      <c r="C7">
        <v>1760</v>
      </c>
      <c r="D7">
        <v>128</v>
      </c>
      <c r="E7">
        <v>1760</v>
      </c>
      <c r="F7" t="s">
        <v>2</v>
      </c>
      <c r="G7" t="s">
        <v>2</v>
      </c>
      <c r="I7" s="1">
        <v>0.1</v>
      </c>
      <c r="J7" s="1">
        <f t="shared" si="0"/>
        <v>7.929856</v>
      </c>
      <c r="K7" s="1"/>
      <c r="L7" s="1"/>
    </row>
    <row r="8" spans="1:12">
      <c r="C8">
        <v>1760</v>
      </c>
      <c r="D8">
        <v>7000</v>
      </c>
      <c r="E8">
        <v>1760</v>
      </c>
      <c r="F8" t="s">
        <v>2</v>
      </c>
      <c r="G8" t="s">
        <v>2</v>
      </c>
      <c r="I8" s="1">
        <v>4.1360000000000001</v>
      </c>
      <c r="J8" s="1">
        <f t="shared" si="0"/>
        <v>10.485106382978723</v>
      </c>
      <c r="K8" s="1"/>
      <c r="L8" s="1"/>
    </row>
    <row r="9" spans="1:12">
      <c r="C9">
        <v>2048</v>
      </c>
      <c r="D9">
        <v>16</v>
      </c>
      <c r="E9">
        <v>2048</v>
      </c>
      <c r="F9" t="s">
        <v>2</v>
      </c>
      <c r="G9" t="s">
        <v>2</v>
      </c>
      <c r="I9" s="1">
        <v>9.2999999999999999E-2</v>
      </c>
      <c r="J9" s="1">
        <f t="shared" si="0"/>
        <v>1.4432013763440861</v>
      </c>
      <c r="K9" s="1"/>
      <c r="L9" s="1"/>
    </row>
    <row r="10" spans="1:12">
      <c r="C10">
        <v>2048</v>
      </c>
      <c r="D10">
        <v>32</v>
      </c>
      <c r="E10">
        <v>2048</v>
      </c>
      <c r="F10" t="s">
        <v>2</v>
      </c>
      <c r="G10" t="s">
        <v>2</v>
      </c>
      <c r="I10" s="1">
        <v>0.20100000000000001</v>
      </c>
      <c r="J10" s="1">
        <f t="shared" si="0"/>
        <v>1.3354997810945273</v>
      </c>
      <c r="K10" s="1"/>
      <c r="L10" s="1"/>
    </row>
    <row r="11" spans="1:12">
      <c r="C11">
        <v>2048</v>
      </c>
      <c r="D11">
        <v>64</v>
      </c>
      <c r="E11">
        <v>2048</v>
      </c>
      <c r="F11" t="s">
        <v>2</v>
      </c>
      <c r="G11" t="s">
        <v>2</v>
      </c>
      <c r="I11" s="1">
        <v>0.17400000000000002</v>
      </c>
      <c r="J11" s="1">
        <f t="shared" si="0"/>
        <v>3.0854650114942523</v>
      </c>
      <c r="K11" s="1"/>
      <c r="L11" s="1"/>
    </row>
    <row r="12" spans="1:12">
      <c r="C12">
        <v>2048</v>
      </c>
      <c r="D12">
        <v>128</v>
      </c>
      <c r="E12">
        <v>2048</v>
      </c>
      <c r="F12" t="s">
        <v>2</v>
      </c>
      <c r="G12" t="s">
        <v>2</v>
      </c>
      <c r="I12" s="1">
        <v>0.14799999999999999</v>
      </c>
      <c r="J12" s="1">
        <f t="shared" si="0"/>
        <v>7.2550123243243245</v>
      </c>
      <c r="K12" s="1"/>
      <c r="L12" s="1"/>
    </row>
    <row r="13" spans="1:12">
      <c r="C13">
        <v>2048</v>
      </c>
      <c r="D13">
        <v>7000</v>
      </c>
      <c r="E13">
        <v>2048</v>
      </c>
      <c r="F13" t="s">
        <v>2</v>
      </c>
      <c r="G13" t="s">
        <v>2</v>
      </c>
      <c r="I13" s="1">
        <v>5.226</v>
      </c>
      <c r="J13" s="1">
        <f t="shared" si="0"/>
        <v>11.236176042862612</v>
      </c>
      <c r="K13" s="1"/>
      <c r="L13" s="1"/>
    </row>
    <row r="14" spans="1:12">
      <c r="C14">
        <v>2560</v>
      </c>
      <c r="D14">
        <v>16</v>
      </c>
      <c r="E14">
        <v>2560</v>
      </c>
      <c r="F14" t="s">
        <v>2</v>
      </c>
      <c r="G14" t="s">
        <v>2</v>
      </c>
      <c r="I14" s="1">
        <v>0.161</v>
      </c>
      <c r="J14" s="1">
        <f t="shared" si="0"/>
        <v>1.3025788819875777</v>
      </c>
      <c r="K14" s="1"/>
      <c r="L14" s="1"/>
    </row>
    <row r="15" spans="1:12">
      <c r="C15">
        <v>2560</v>
      </c>
      <c r="D15">
        <v>32</v>
      </c>
      <c r="E15">
        <v>2560</v>
      </c>
      <c r="F15" t="s">
        <v>2</v>
      </c>
      <c r="G15" t="s">
        <v>2</v>
      </c>
      <c r="I15" s="1">
        <v>0.25900000000000001</v>
      </c>
      <c r="J15" s="1">
        <f t="shared" si="0"/>
        <v>1.6194223938223937</v>
      </c>
      <c r="K15" s="1"/>
      <c r="L15" s="1"/>
    </row>
    <row r="16" spans="1:12">
      <c r="C16">
        <v>2560</v>
      </c>
      <c r="D16">
        <v>64</v>
      </c>
      <c r="E16">
        <v>2560</v>
      </c>
      <c r="F16" t="s">
        <v>2</v>
      </c>
      <c r="G16" t="s">
        <v>2</v>
      </c>
      <c r="I16" s="1">
        <v>0.27600000000000002</v>
      </c>
      <c r="J16" s="1">
        <f t="shared" si="0"/>
        <v>3.0393507246376807</v>
      </c>
      <c r="K16" s="1"/>
      <c r="L16" s="1"/>
    </row>
    <row r="17" spans="3:12">
      <c r="C17">
        <v>2560</v>
      </c>
      <c r="D17">
        <v>128</v>
      </c>
      <c r="E17">
        <v>2560</v>
      </c>
      <c r="F17" t="s">
        <v>2</v>
      </c>
      <c r="G17" t="s">
        <v>2</v>
      </c>
      <c r="I17" s="1">
        <v>0.28600000000000003</v>
      </c>
      <c r="J17" s="1">
        <f t="shared" si="0"/>
        <v>5.8661594405594402</v>
      </c>
      <c r="K17" s="1"/>
      <c r="L17" s="1"/>
    </row>
    <row r="18" spans="3:12">
      <c r="C18">
        <v>2560</v>
      </c>
      <c r="D18">
        <v>7000</v>
      </c>
      <c r="E18">
        <v>2560</v>
      </c>
      <c r="F18" t="s">
        <v>2</v>
      </c>
      <c r="G18" t="s">
        <v>2</v>
      </c>
      <c r="I18" s="1">
        <v>8.4860000000000007</v>
      </c>
      <c r="J18" s="1">
        <f t="shared" si="0"/>
        <v>10.81197266085317</v>
      </c>
      <c r="K18" s="1"/>
      <c r="L18" s="1"/>
    </row>
    <row r="19" spans="3:12">
      <c r="C19">
        <v>4096</v>
      </c>
      <c r="D19">
        <v>16</v>
      </c>
      <c r="E19">
        <v>4096</v>
      </c>
      <c r="F19" t="s">
        <v>2</v>
      </c>
      <c r="G19" t="s">
        <v>2</v>
      </c>
      <c r="I19" s="1">
        <v>0.495</v>
      </c>
      <c r="J19" s="1">
        <f t="shared" si="0"/>
        <v>1.084587701010101</v>
      </c>
      <c r="K19" s="1"/>
      <c r="L19" s="1"/>
    </row>
    <row r="20" spans="3:12">
      <c r="C20">
        <v>4096</v>
      </c>
      <c r="D20">
        <v>32</v>
      </c>
      <c r="E20">
        <v>4096</v>
      </c>
      <c r="F20" t="s">
        <v>2</v>
      </c>
      <c r="G20" t="s">
        <v>2</v>
      </c>
      <c r="I20" s="1">
        <v>0.47800000000000004</v>
      </c>
      <c r="J20" s="1">
        <f t="shared" si="0"/>
        <v>2.2463218075313809</v>
      </c>
      <c r="K20" s="1"/>
      <c r="L20" s="1"/>
    </row>
    <row r="21" spans="3:12">
      <c r="C21">
        <v>4096</v>
      </c>
      <c r="D21">
        <v>64</v>
      </c>
      <c r="E21">
        <v>4096</v>
      </c>
      <c r="F21" t="s">
        <v>2</v>
      </c>
      <c r="G21" t="s">
        <v>2</v>
      </c>
      <c r="I21" s="1">
        <v>0.495</v>
      </c>
      <c r="J21" s="1">
        <f t="shared" si="0"/>
        <v>4.3383508040404042</v>
      </c>
      <c r="K21" s="1"/>
      <c r="L21" s="1"/>
    </row>
    <row r="22" spans="3:12">
      <c r="C22">
        <v>4096</v>
      </c>
      <c r="D22">
        <v>128</v>
      </c>
      <c r="E22">
        <v>4096</v>
      </c>
      <c r="F22" t="s">
        <v>2</v>
      </c>
      <c r="G22" t="s">
        <v>2</v>
      </c>
      <c r="I22" s="1">
        <v>0.623</v>
      </c>
      <c r="J22" s="1">
        <f t="shared" si="0"/>
        <v>6.8940085008025687</v>
      </c>
      <c r="K22" s="1"/>
      <c r="L22" s="1"/>
    </row>
    <row r="23" spans="3:12">
      <c r="C23">
        <v>4096</v>
      </c>
      <c r="D23">
        <v>7000</v>
      </c>
      <c r="E23">
        <v>4096</v>
      </c>
      <c r="F23" t="s">
        <v>2</v>
      </c>
      <c r="G23" t="s">
        <v>2</v>
      </c>
      <c r="I23" s="1">
        <v>21.981000000000002</v>
      </c>
      <c r="J23" s="1">
        <f t="shared" si="0"/>
        <v>10.68563868795778</v>
      </c>
      <c r="K23" s="1"/>
      <c r="L23" s="1"/>
    </row>
    <row r="24" spans="3:12">
      <c r="C24">
        <v>1760</v>
      </c>
      <c r="D24">
        <v>16</v>
      </c>
      <c r="E24">
        <v>1760</v>
      </c>
      <c r="F24" t="s">
        <v>8</v>
      </c>
      <c r="G24" t="s">
        <v>2</v>
      </c>
      <c r="I24" s="1">
        <v>9.4E-2</v>
      </c>
      <c r="J24" s="1">
        <f t="shared" si="0"/>
        <v>1.0545021276595745</v>
      </c>
      <c r="K24" s="1"/>
      <c r="L24" s="1"/>
    </row>
    <row r="25" spans="3:12">
      <c r="C25">
        <v>1760</v>
      </c>
      <c r="D25">
        <v>32</v>
      </c>
      <c r="E25">
        <v>1760</v>
      </c>
      <c r="F25" t="s">
        <v>8</v>
      </c>
      <c r="G25" t="s">
        <v>2</v>
      </c>
      <c r="I25" s="1">
        <v>0.14400000000000002</v>
      </c>
      <c r="J25" s="1">
        <f t="shared" si="0"/>
        <v>1.376711111111111</v>
      </c>
      <c r="K25" s="1"/>
      <c r="L25" s="1"/>
    </row>
    <row r="26" spans="3:12">
      <c r="C26">
        <v>1760</v>
      </c>
      <c r="D26">
        <v>64</v>
      </c>
      <c r="E26">
        <v>1760</v>
      </c>
      <c r="F26" t="s">
        <v>8</v>
      </c>
      <c r="G26" t="s">
        <v>2</v>
      </c>
      <c r="I26" s="1">
        <v>0.19500000000000001</v>
      </c>
      <c r="J26" s="1">
        <f t="shared" si="0"/>
        <v>2.0332964102564106</v>
      </c>
      <c r="K26" s="1"/>
      <c r="L26" s="1"/>
    </row>
    <row r="27" spans="3:12">
      <c r="C27">
        <v>1760</v>
      </c>
      <c r="D27">
        <v>128</v>
      </c>
      <c r="E27">
        <v>1760</v>
      </c>
      <c r="F27" t="s">
        <v>8</v>
      </c>
      <c r="G27" t="s">
        <v>2</v>
      </c>
      <c r="I27" s="1">
        <v>0.215</v>
      </c>
      <c r="J27" s="1">
        <f t="shared" si="0"/>
        <v>3.6883051162790697</v>
      </c>
      <c r="K27" s="1"/>
      <c r="L27" s="1"/>
    </row>
    <row r="28" spans="3:12">
      <c r="C28">
        <v>1760</v>
      </c>
      <c r="D28">
        <v>7000</v>
      </c>
      <c r="E28">
        <v>1760</v>
      </c>
      <c r="F28" t="s">
        <v>8</v>
      </c>
      <c r="G28" t="s">
        <v>2</v>
      </c>
      <c r="I28" s="1">
        <v>4.4800000000000004</v>
      </c>
      <c r="J28" s="1">
        <f t="shared" si="0"/>
        <v>9.6799999999999979</v>
      </c>
      <c r="K28" s="1"/>
      <c r="L28" s="1"/>
    </row>
    <row r="29" spans="3:12">
      <c r="C29">
        <v>2048</v>
      </c>
      <c r="D29">
        <v>16</v>
      </c>
      <c r="E29">
        <v>2048</v>
      </c>
      <c r="F29" t="s">
        <v>8</v>
      </c>
      <c r="G29" t="s">
        <v>2</v>
      </c>
      <c r="I29" s="1">
        <v>0.11</v>
      </c>
      <c r="J29" s="1">
        <f t="shared" si="0"/>
        <v>1.2201611636363636</v>
      </c>
      <c r="K29" s="1"/>
      <c r="L29" s="1"/>
    </row>
    <row r="30" spans="3:12">
      <c r="C30">
        <v>2048</v>
      </c>
      <c r="D30">
        <v>32</v>
      </c>
      <c r="E30">
        <v>2048</v>
      </c>
      <c r="F30" t="s">
        <v>8</v>
      </c>
      <c r="G30" t="s">
        <v>2</v>
      </c>
      <c r="I30" s="1">
        <v>0.20600000000000002</v>
      </c>
      <c r="J30" s="1">
        <f t="shared" si="0"/>
        <v>1.3030847378640777</v>
      </c>
      <c r="K30" s="1"/>
      <c r="L30" s="1"/>
    </row>
    <row r="31" spans="3:12">
      <c r="C31">
        <v>2048</v>
      </c>
      <c r="D31">
        <v>64</v>
      </c>
      <c r="E31">
        <v>2048</v>
      </c>
      <c r="F31" t="s">
        <v>8</v>
      </c>
      <c r="G31" t="s">
        <v>2</v>
      </c>
      <c r="I31" s="1">
        <v>0.245</v>
      </c>
      <c r="J31" s="1">
        <f t="shared" si="0"/>
        <v>2.1913098448979591</v>
      </c>
      <c r="K31" s="1"/>
      <c r="L31" s="1"/>
    </row>
    <row r="32" spans="3:12">
      <c r="C32">
        <v>2048</v>
      </c>
      <c r="D32">
        <v>128</v>
      </c>
      <c r="E32">
        <v>2048</v>
      </c>
      <c r="F32" t="s">
        <v>8</v>
      </c>
      <c r="G32" t="s">
        <v>2</v>
      </c>
      <c r="I32" s="1">
        <v>0.19800000000000001</v>
      </c>
      <c r="J32" s="1">
        <f t="shared" si="0"/>
        <v>5.4229385050505048</v>
      </c>
      <c r="K32" s="1"/>
      <c r="L32" s="1"/>
    </row>
    <row r="33" spans="3:12">
      <c r="C33">
        <v>2048</v>
      </c>
      <c r="D33">
        <v>7000</v>
      </c>
      <c r="E33">
        <v>2048</v>
      </c>
      <c r="F33" t="s">
        <v>8</v>
      </c>
      <c r="G33" t="s">
        <v>2</v>
      </c>
      <c r="I33" s="1">
        <v>5.5410000000000004</v>
      </c>
      <c r="J33" s="1">
        <f t="shared" si="0"/>
        <v>10.597411297599709</v>
      </c>
      <c r="K33" s="1"/>
      <c r="L33" s="1"/>
    </row>
    <row r="34" spans="3:12">
      <c r="C34">
        <v>2560</v>
      </c>
      <c r="D34">
        <v>16</v>
      </c>
      <c r="E34">
        <v>2560</v>
      </c>
      <c r="F34" t="s">
        <v>8</v>
      </c>
      <c r="G34" t="s">
        <v>2</v>
      </c>
      <c r="I34" s="1">
        <v>0.17899999999999999</v>
      </c>
      <c r="J34" s="1">
        <f t="shared" si="0"/>
        <v>1.1715932960893856</v>
      </c>
      <c r="K34" s="1"/>
      <c r="L34" s="1"/>
    </row>
    <row r="35" spans="3:12">
      <c r="C35">
        <v>2560</v>
      </c>
      <c r="D35">
        <v>32</v>
      </c>
      <c r="E35">
        <v>2560</v>
      </c>
      <c r="F35" t="s">
        <v>8</v>
      </c>
      <c r="G35" t="s">
        <v>2</v>
      </c>
      <c r="I35" s="1">
        <v>0.3</v>
      </c>
      <c r="J35" s="1">
        <f t="shared" si="0"/>
        <v>1.3981013333333334</v>
      </c>
      <c r="K35" s="1"/>
      <c r="L35" s="1"/>
    </row>
    <row r="36" spans="3:12">
      <c r="C36">
        <v>2560</v>
      </c>
      <c r="D36">
        <v>64</v>
      </c>
      <c r="E36">
        <v>2560</v>
      </c>
      <c r="F36" t="s">
        <v>8</v>
      </c>
      <c r="G36" t="s">
        <v>2</v>
      </c>
      <c r="I36" s="1">
        <v>0.28600000000000003</v>
      </c>
      <c r="J36" s="1">
        <f t="shared" si="0"/>
        <v>2.9330797202797201</v>
      </c>
      <c r="K36" s="1"/>
      <c r="L36" s="1"/>
    </row>
    <row r="37" spans="3:12">
      <c r="C37">
        <v>2560</v>
      </c>
      <c r="D37">
        <v>128</v>
      </c>
      <c r="E37">
        <v>2560</v>
      </c>
      <c r="F37" t="s">
        <v>8</v>
      </c>
      <c r="G37" t="s">
        <v>2</v>
      </c>
      <c r="I37" s="1">
        <v>0.501</v>
      </c>
      <c r="J37" s="1">
        <f t="shared" si="0"/>
        <v>3.3487457085828338</v>
      </c>
      <c r="K37" s="1"/>
      <c r="L37" s="1"/>
    </row>
    <row r="38" spans="3:12">
      <c r="C38">
        <v>2560</v>
      </c>
      <c r="D38">
        <v>7000</v>
      </c>
      <c r="E38">
        <v>2560</v>
      </c>
      <c r="F38" t="s">
        <v>8</v>
      </c>
      <c r="G38" t="s">
        <v>2</v>
      </c>
      <c r="I38" s="1">
        <v>11.341000000000001</v>
      </c>
      <c r="J38" s="1">
        <f t="shared" si="0"/>
        <v>8.090150780354465</v>
      </c>
      <c r="K38" s="1"/>
      <c r="L38" s="1"/>
    </row>
    <row r="39" spans="3:12">
      <c r="C39">
        <v>4096</v>
      </c>
      <c r="D39">
        <v>16</v>
      </c>
      <c r="E39">
        <v>4096</v>
      </c>
      <c r="F39" t="s">
        <v>8</v>
      </c>
      <c r="G39" t="s">
        <v>2</v>
      </c>
      <c r="I39" s="1">
        <v>0.41000000000000003</v>
      </c>
      <c r="J39" s="1">
        <f t="shared" si="0"/>
        <v>1.3094412487804876</v>
      </c>
      <c r="K39" s="1"/>
      <c r="L39" s="1"/>
    </row>
    <row r="40" spans="3:12">
      <c r="C40">
        <v>4096</v>
      </c>
      <c r="D40">
        <v>32</v>
      </c>
      <c r="E40">
        <v>4096</v>
      </c>
      <c r="F40" t="s">
        <v>8</v>
      </c>
      <c r="G40" t="s">
        <v>2</v>
      </c>
      <c r="I40" s="1">
        <v>0.45700000000000002</v>
      </c>
      <c r="J40" s="1">
        <f t="shared" si="0"/>
        <v>2.3495444726477026</v>
      </c>
      <c r="K40" s="1"/>
      <c r="L40" s="1"/>
    </row>
    <row r="41" spans="3:12">
      <c r="C41">
        <v>4096</v>
      </c>
      <c r="D41">
        <v>64</v>
      </c>
      <c r="E41">
        <v>4096</v>
      </c>
      <c r="F41" t="s">
        <v>8</v>
      </c>
      <c r="G41" t="s">
        <v>2</v>
      </c>
      <c r="I41" s="1">
        <v>0.44700000000000001</v>
      </c>
      <c r="J41" s="1">
        <f t="shared" si="0"/>
        <v>4.8042139776286348</v>
      </c>
      <c r="K41" s="1"/>
      <c r="L41" s="1"/>
    </row>
    <row r="42" spans="3:12">
      <c r="C42">
        <v>4096</v>
      </c>
      <c r="D42">
        <v>128</v>
      </c>
      <c r="E42">
        <v>4096</v>
      </c>
      <c r="F42" t="s">
        <v>8</v>
      </c>
      <c r="G42" t="s">
        <v>2</v>
      </c>
      <c r="I42" s="1">
        <v>0.69200000000000006</v>
      </c>
      <c r="J42" s="1">
        <f t="shared" si="0"/>
        <v>6.2066001387283229</v>
      </c>
      <c r="K42" s="1"/>
      <c r="L42" s="1"/>
    </row>
    <row r="43" spans="3:12">
      <c r="C43">
        <v>4096</v>
      </c>
      <c r="D43">
        <v>7000</v>
      </c>
      <c r="E43">
        <v>4096</v>
      </c>
      <c r="F43" t="s">
        <v>8</v>
      </c>
      <c r="G43" t="s">
        <v>2</v>
      </c>
      <c r="I43" s="1">
        <v>36.186</v>
      </c>
      <c r="J43" s="1">
        <f t="shared" si="0"/>
        <v>6.4909363842369974</v>
      </c>
      <c r="K43" s="1"/>
      <c r="L43" s="1"/>
    </row>
    <row r="44" spans="3:12">
      <c r="C44">
        <v>1760</v>
      </c>
      <c r="D44">
        <v>7133</v>
      </c>
      <c r="E44">
        <v>1760</v>
      </c>
      <c r="F44" t="s">
        <v>2</v>
      </c>
      <c r="G44" t="s">
        <v>8</v>
      </c>
      <c r="H44" t="s">
        <v>9</v>
      </c>
      <c r="I44" s="1">
        <v>4.093</v>
      </c>
      <c r="J44" s="1">
        <f>(2*C44*D44*E44)/(I44/1000)/10^12</f>
        <v>10.796570144148545</v>
      </c>
      <c r="K44" s="1"/>
      <c r="L44" s="1"/>
    </row>
    <row r="45" spans="3:12">
      <c r="C45">
        <v>2048</v>
      </c>
      <c r="D45">
        <v>7133</v>
      </c>
      <c r="E45">
        <v>2048</v>
      </c>
      <c r="F45" t="s">
        <v>2</v>
      </c>
      <c r="G45" t="s">
        <v>8</v>
      </c>
      <c r="I45" s="1">
        <v>5.3879999999999999</v>
      </c>
      <c r="J45" s="1">
        <f t="shared" si="0"/>
        <v>11.10540847512992</v>
      </c>
      <c r="K45" s="1"/>
      <c r="L45" s="1"/>
    </row>
    <row r="46" spans="3:12">
      <c r="C46">
        <v>2560</v>
      </c>
      <c r="D46">
        <v>7133</v>
      </c>
      <c r="E46">
        <v>2560</v>
      </c>
      <c r="F46" t="s">
        <v>2</v>
      </c>
      <c r="G46" t="s">
        <v>8</v>
      </c>
      <c r="I46" s="1">
        <v>8.3729999999999993</v>
      </c>
      <c r="J46" s="1">
        <f t="shared" si="0"/>
        <v>11.166088331541863</v>
      </c>
      <c r="K46" s="1"/>
      <c r="L46" s="1"/>
    </row>
    <row r="47" spans="3:12">
      <c r="C47" s="2">
        <v>4096</v>
      </c>
      <c r="D47" s="2">
        <v>7133</v>
      </c>
      <c r="E47" s="2">
        <v>4096</v>
      </c>
      <c r="F47" s="2" t="s">
        <v>2</v>
      </c>
      <c r="G47" s="2" t="s">
        <v>8</v>
      </c>
      <c r="I47" s="1">
        <v>21.706</v>
      </c>
      <c r="J47" s="1">
        <f>(2*C47*D47*E47)/(I47/1000)/10^12</f>
        <v>11.026617684326913</v>
      </c>
      <c r="K47" s="1"/>
      <c r="L47" s="1"/>
    </row>
    <row r="48" spans="3:12">
      <c r="J48" s="1"/>
      <c r="K48" s="1"/>
      <c r="L48" s="1"/>
    </row>
    <row r="49" spans="3:12">
      <c r="J49" s="1"/>
      <c r="K49" s="1"/>
      <c r="L49" s="1"/>
    </row>
    <row r="50" spans="3:12">
      <c r="C50">
        <v>5124</v>
      </c>
      <c r="D50">
        <v>9124</v>
      </c>
      <c r="E50">
        <v>1760</v>
      </c>
      <c r="F50" t="s">
        <v>2</v>
      </c>
      <c r="G50" t="s">
        <v>2</v>
      </c>
      <c r="I50">
        <v>16.317</v>
      </c>
      <c r="J50" s="1">
        <f t="shared" ref="J50:J65" si="1">(2*C50*D50*E50)/(I50/1000)/10^12</f>
        <v>10.085484066924067</v>
      </c>
      <c r="K50" s="1"/>
      <c r="L50" s="1"/>
    </row>
    <row r="51" spans="3:12">
      <c r="C51">
        <v>35</v>
      </c>
      <c r="D51">
        <v>8457</v>
      </c>
      <c r="E51">
        <v>1760</v>
      </c>
      <c r="F51" t="s">
        <v>2</v>
      </c>
      <c r="G51" t="s">
        <v>2</v>
      </c>
      <c r="I51">
        <v>0.96299999999999997</v>
      </c>
      <c r="J51" s="1">
        <f t="shared" si="1"/>
        <v>1.0819339563862929</v>
      </c>
      <c r="K51" s="1"/>
      <c r="L51" s="1"/>
    </row>
    <row r="52" spans="3:12">
      <c r="C52">
        <v>5124</v>
      </c>
      <c r="D52">
        <v>9124</v>
      </c>
      <c r="E52">
        <v>2048</v>
      </c>
      <c r="F52" t="s">
        <v>2</v>
      </c>
      <c r="G52" t="s">
        <v>2</v>
      </c>
      <c r="I52">
        <v>18.777000000000001</v>
      </c>
      <c r="J52" s="1">
        <f t="shared" si="1"/>
        <v>10.198308361080043</v>
      </c>
      <c r="K52" s="1"/>
      <c r="L52" s="1"/>
    </row>
    <row r="53" spans="3:12">
      <c r="C53">
        <v>35</v>
      </c>
      <c r="D53">
        <v>8457</v>
      </c>
      <c r="E53">
        <v>2048</v>
      </c>
      <c r="F53" t="s">
        <v>2</v>
      </c>
      <c r="G53" t="s">
        <v>2</v>
      </c>
      <c r="I53">
        <v>0.59299999999999997</v>
      </c>
      <c r="J53" s="1">
        <f t="shared" si="1"/>
        <v>2.0445118381112986</v>
      </c>
      <c r="K53" s="1"/>
      <c r="L53" s="1"/>
    </row>
    <row r="54" spans="3:12">
      <c r="C54">
        <v>5124</v>
      </c>
      <c r="D54">
        <v>9124</v>
      </c>
      <c r="E54">
        <v>2560</v>
      </c>
      <c r="F54" t="s">
        <v>2</v>
      </c>
      <c r="G54" t="s">
        <v>2</v>
      </c>
      <c r="I54">
        <v>23.675000000000001</v>
      </c>
      <c r="J54" s="1">
        <f t="shared" si="1"/>
        <v>10.110540448574445</v>
      </c>
      <c r="K54" s="1"/>
      <c r="L54" s="1"/>
    </row>
    <row r="55" spans="3:12">
      <c r="C55">
        <v>35</v>
      </c>
      <c r="D55">
        <v>8457</v>
      </c>
      <c r="E55">
        <v>2560</v>
      </c>
      <c r="F55" t="s">
        <v>2</v>
      </c>
      <c r="G55" t="s">
        <v>2</v>
      </c>
      <c r="I55">
        <v>1.3980000000000001</v>
      </c>
      <c r="J55" s="1">
        <f t="shared" si="1"/>
        <v>1.084044635193133</v>
      </c>
      <c r="K55" s="1"/>
      <c r="L55" s="1"/>
    </row>
    <row r="56" spans="3:12">
      <c r="C56">
        <v>5124</v>
      </c>
      <c r="D56">
        <v>9124</v>
      </c>
      <c r="E56">
        <v>4096</v>
      </c>
      <c r="F56" t="s">
        <v>2</v>
      </c>
      <c r="G56" t="s">
        <v>2</v>
      </c>
      <c r="I56" s="1">
        <v>37.508000000000003</v>
      </c>
      <c r="J56" s="1">
        <f t="shared" si="1"/>
        <v>10.210815617788205</v>
      </c>
      <c r="K56" s="1"/>
      <c r="L56" s="1"/>
    </row>
    <row r="57" spans="3:12">
      <c r="C57">
        <v>35</v>
      </c>
      <c r="D57">
        <v>8457</v>
      </c>
      <c r="E57">
        <v>4096</v>
      </c>
      <c r="F57" t="s">
        <v>2</v>
      </c>
      <c r="G57" t="s">
        <v>2</v>
      </c>
      <c r="I57" s="1">
        <v>1.147</v>
      </c>
      <c r="J57" s="1">
        <f t="shared" si="1"/>
        <v>2.1140288055797734</v>
      </c>
      <c r="K57" s="1"/>
      <c r="L57" s="1"/>
    </row>
    <row r="58" spans="3:12">
      <c r="C58">
        <v>5124</v>
      </c>
      <c r="D58">
        <v>9124</v>
      </c>
      <c r="E58">
        <v>1760</v>
      </c>
      <c r="F58" t="s">
        <v>8</v>
      </c>
      <c r="G58" t="s">
        <v>2</v>
      </c>
      <c r="I58" s="1">
        <v>46.395000000000003</v>
      </c>
      <c r="J58" s="1">
        <f t="shared" si="1"/>
        <v>3.5470383343032652</v>
      </c>
      <c r="K58" s="1"/>
      <c r="L58" s="1"/>
    </row>
    <row r="59" spans="3:12">
      <c r="C59">
        <v>35</v>
      </c>
      <c r="D59">
        <v>8457</v>
      </c>
      <c r="E59">
        <v>1760</v>
      </c>
      <c r="F59" t="s">
        <v>8</v>
      </c>
      <c r="G59" t="s">
        <v>2</v>
      </c>
      <c r="I59" s="1">
        <v>0.501</v>
      </c>
      <c r="J59" s="1">
        <f t="shared" si="1"/>
        <v>2.0796455089820358</v>
      </c>
      <c r="K59" s="1"/>
      <c r="L59" s="1"/>
    </row>
    <row r="60" spans="3:12">
      <c r="C60">
        <v>5124</v>
      </c>
      <c r="D60">
        <v>9124</v>
      </c>
      <c r="E60">
        <v>2048</v>
      </c>
      <c r="F60" t="s">
        <v>8</v>
      </c>
      <c r="G60" t="s">
        <v>2</v>
      </c>
      <c r="I60" s="1">
        <v>30.091000000000001</v>
      </c>
      <c r="J60" s="1">
        <f t="shared" si="1"/>
        <v>6.3638176230766677</v>
      </c>
      <c r="K60" s="1"/>
      <c r="L60" s="1"/>
    </row>
    <row r="61" spans="3:12">
      <c r="C61">
        <v>35</v>
      </c>
      <c r="D61">
        <v>8457</v>
      </c>
      <c r="E61">
        <v>2048</v>
      </c>
      <c r="F61" t="s">
        <v>8</v>
      </c>
      <c r="G61" t="s">
        <v>2</v>
      </c>
      <c r="I61" s="1">
        <v>0.37</v>
      </c>
      <c r="J61" s="1">
        <f t="shared" si="1"/>
        <v>3.2767446486486489</v>
      </c>
      <c r="K61" s="1"/>
      <c r="L61" s="1"/>
    </row>
    <row r="62" spans="3:12">
      <c r="C62">
        <v>5124</v>
      </c>
      <c r="D62">
        <v>9124</v>
      </c>
      <c r="E62">
        <v>2560</v>
      </c>
      <c r="F62" t="s">
        <v>8</v>
      </c>
      <c r="G62" t="s">
        <v>2</v>
      </c>
      <c r="I62" s="1">
        <v>70.828000000000003</v>
      </c>
      <c r="J62" s="1">
        <f t="shared" si="1"/>
        <v>3.3795539210481729</v>
      </c>
      <c r="K62" s="1"/>
      <c r="L62" s="1"/>
    </row>
    <row r="63" spans="3:12">
      <c r="C63">
        <v>35</v>
      </c>
      <c r="D63">
        <v>8457</v>
      </c>
      <c r="E63">
        <v>2560</v>
      </c>
      <c r="F63" t="s">
        <v>8</v>
      </c>
      <c r="G63" t="s">
        <v>2</v>
      </c>
      <c r="I63" s="1">
        <v>0.73599999999999999</v>
      </c>
      <c r="J63" s="1">
        <f t="shared" si="1"/>
        <v>2.0590956521739132</v>
      </c>
      <c r="K63" s="1"/>
      <c r="L63" s="1"/>
    </row>
    <row r="64" spans="3:12">
      <c r="C64">
        <v>5124</v>
      </c>
      <c r="D64">
        <v>9124</v>
      </c>
      <c r="E64">
        <v>4096</v>
      </c>
      <c r="F64" t="s">
        <v>8</v>
      </c>
      <c r="G64" t="s">
        <v>2</v>
      </c>
      <c r="I64" s="1">
        <v>68.665999999999997</v>
      </c>
      <c r="J64" s="1">
        <f t="shared" si="1"/>
        <v>5.5775386973465775</v>
      </c>
      <c r="K64" s="1"/>
      <c r="L64" s="1"/>
    </row>
    <row r="65" spans="3:12">
      <c r="C65">
        <v>35</v>
      </c>
      <c r="D65">
        <v>8457</v>
      </c>
      <c r="E65">
        <v>4096</v>
      </c>
      <c r="F65" t="s">
        <v>8</v>
      </c>
      <c r="G65" t="s">
        <v>2</v>
      </c>
      <c r="I65" s="1">
        <v>0.63800000000000001</v>
      </c>
      <c r="J65" s="1">
        <f t="shared" si="1"/>
        <v>3.8006129153605013</v>
      </c>
      <c r="K65" s="1"/>
      <c r="L65" s="1"/>
    </row>
    <row r="66" spans="3:12">
      <c r="J66" s="1"/>
      <c r="K66" s="1"/>
      <c r="L66" s="1"/>
    </row>
    <row r="67" spans="3:12">
      <c r="C67">
        <v>7680</v>
      </c>
      <c r="D67">
        <v>16</v>
      </c>
      <c r="E67">
        <v>2560</v>
      </c>
      <c r="F67" t="s">
        <v>2</v>
      </c>
      <c r="G67" t="s">
        <v>2</v>
      </c>
      <c r="I67" s="1">
        <v>0.875</v>
      </c>
      <c r="J67" s="1">
        <f t="shared" ref="J67:J82" si="2">(2*C67*D67*E67)/(I67/1000)/10^12</f>
        <v>0.71902354285714287</v>
      </c>
      <c r="K67" s="1"/>
      <c r="L67" s="1"/>
    </row>
    <row r="68" spans="3:12">
      <c r="C68">
        <v>7680</v>
      </c>
      <c r="D68">
        <v>32</v>
      </c>
      <c r="E68">
        <v>2560</v>
      </c>
      <c r="F68" t="s">
        <v>2</v>
      </c>
      <c r="G68" t="s">
        <v>2</v>
      </c>
      <c r="I68" s="1">
        <v>0.32200000000000001</v>
      </c>
      <c r="J68" s="1">
        <f t="shared" si="2"/>
        <v>3.907736645962733</v>
      </c>
      <c r="K68" s="1"/>
      <c r="L68" s="1"/>
    </row>
    <row r="69" spans="3:12">
      <c r="C69">
        <v>7680</v>
      </c>
      <c r="D69">
        <v>64</v>
      </c>
      <c r="E69">
        <v>2560</v>
      </c>
      <c r="F69" t="s">
        <v>2</v>
      </c>
      <c r="G69" t="s">
        <v>2</v>
      </c>
      <c r="I69">
        <v>0.42799999999999999</v>
      </c>
      <c r="J69" s="1">
        <f t="shared" si="2"/>
        <v>5.8798654205607477</v>
      </c>
      <c r="K69" s="1"/>
      <c r="L69" s="1"/>
    </row>
    <row r="70" spans="3:12">
      <c r="C70">
        <v>7680</v>
      </c>
      <c r="D70">
        <v>128</v>
      </c>
      <c r="E70">
        <v>2560</v>
      </c>
      <c r="F70" t="s">
        <v>2</v>
      </c>
      <c r="G70" t="s">
        <v>2</v>
      </c>
      <c r="I70" s="1">
        <v>0.70300000000000007</v>
      </c>
      <c r="J70" s="1">
        <f t="shared" si="2"/>
        <v>7.1595516358463724</v>
      </c>
      <c r="K70" s="1"/>
      <c r="L70" s="1"/>
    </row>
    <row r="71" spans="3:12">
      <c r="C71">
        <v>7680</v>
      </c>
      <c r="D71">
        <v>16</v>
      </c>
      <c r="E71">
        <v>2560</v>
      </c>
      <c r="F71" t="s">
        <v>8</v>
      </c>
      <c r="G71" t="s">
        <v>2</v>
      </c>
      <c r="I71" s="1">
        <v>0.52500000000000002</v>
      </c>
      <c r="J71" s="1">
        <f t="shared" si="2"/>
        <v>1.1983725714285713</v>
      </c>
      <c r="K71" s="1"/>
      <c r="L71" s="1"/>
    </row>
    <row r="72" spans="3:12">
      <c r="C72">
        <v>7680</v>
      </c>
      <c r="D72">
        <v>32</v>
      </c>
      <c r="E72">
        <v>2560</v>
      </c>
      <c r="F72" t="s">
        <v>8</v>
      </c>
      <c r="G72" t="s">
        <v>2</v>
      </c>
      <c r="I72">
        <v>0.68500000000000005</v>
      </c>
      <c r="J72" s="1">
        <f t="shared" si="2"/>
        <v>1.8369214598540144</v>
      </c>
      <c r="K72" s="1"/>
      <c r="L72" s="1"/>
    </row>
    <row r="73" spans="3:12">
      <c r="C73">
        <v>7680</v>
      </c>
      <c r="D73">
        <v>64</v>
      </c>
      <c r="E73">
        <v>2560</v>
      </c>
      <c r="F73" t="s">
        <v>8</v>
      </c>
      <c r="G73" t="s">
        <v>2</v>
      </c>
      <c r="I73" s="1">
        <v>0.69500000000000006</v>
      </c>
      <c r="J73" s="1">
        <f t="shared" si="2"/>
        <v>3.6209818705035968</v>
      </c>
      <c r="K73" s="1"/>
      <c r="L73" s="1"/>
    </row>
    <row r="74" spans="3:12">
      <c r="C74">
        <v>7680</v>
      </c>
      <c r="D74">
        <v>128</v>
      </c>
      <c r="E74">
        <v>2560</v>
      </c>
      <c r="F74" t="s">
        <v>8</v>
      </c>
      <c r="G74" t="s">
        <v>2</v>
      </c>
      <c r="I74" s="1">
        <v>1.57</v>
      </c>
      <c r="J74" s="1">
        <f t="shared" si="2"/>
        <v>3.2058374522292992</v>
      </c>
      <c r="K74" s="1"/>
      <c r="L74" s="1"/>
    </row>
    <row r="75" spans="3:12">
      <c r="C75">
        <f>3*1024</f>
        <v>3072</v>
      </c>
      <c r="D75">
        <v>16</v>
      </c>
      <c r="E75">
        <v>1024</v>
      </c>
      <c r="F75" t="s">
        <v>2</v>
      </c>
      <c r="G75" t="s">
        <v>2</v>
      </c>
      <c r="I75">
        <v>7.6999999999999999E-2</v>
      </c>
      <c r="J75" s="1">
        <f t="shared" si="2"/>
        <v>1.3073155324675325</v>
      </c>
      <c r="K75" s="1"/>
      <c r="L75" s="1"/>
    </row>
    <row r="76" spans="3:12">
      <c r="C76">
        <f t="shared" ref="C76:C82" si="3">3*1024</f>
        <v>3072</v>
      </c>
      <c r="D76">
        <v>32</v>
      </c>
      <c r="E76">
        <v>1024</v>
      </c>
      <c r="F76" t="s">
        <v>2</v>
      </c>
      <c r="G76" t="s">
        <v>2</v>
      </c>
      <c r="I76" s="1">
        <v>0.11</v>
      </c>
      <c r="J76" s="1">
        <f t="shared" si="2"/>
        <v>1.8302417454545454</v>
      </c>
      <c r="K76" s="1"/>
      <c r="L76" s="1"/>
    </row>
    <row r="77" spans="3:12">
      <c r="C77">
        <f t="shared" si="3"/>
        <v>3072</v>
      </c>
      <c r="D77">
        <v>64</v>
      </c>
      <c r="E77">
        <v>1024</v>
      </c>
      <c r="F77" t="s">
        <v>2</v>
      </c>
      <c r="G77" t="s">
        <v>2</v>
      </c>
      <c r="I77" s="1">
        <v>0.121</v>
      </c>
      <c r="J77" s="1">
        <f t="shared" si="2"/>
        <v>3.3277122644628099</v>
      </c>
      <c r="K77" s="1"/>
      <c r="L77" s="1"/>
    </row>
    <row r="78" spans="3:12">
      <c r="C78">
        <f t="shared" si="3"/>
        <v>3072</v>
      </c>
      <c r="D78">
        <v>128</v>
      </c>
      <c r="E78">
        <v>1024</v>
      </c>
      <c r="F78" t="s">
        <v>2</v>
      </c>
      <c r="G78" t="s">
        <v>2</v>
      </c>
      <c r="I78" s="1">
        <v>0.127</v>
      </c>
      <c r="J78" s="1">
        <f t="shared" si="2"/>
        <v>6.3409950236220478</v>
      </c>
      <c r="K78" s="1"/>
      <c r="L78" s="1"/>
    </row>
    <row r="79" spans="3:12">
      <c r="C79">
        <f t="shared" si="3"/>
        <v>3072</v>
      </c>
      <c r="D79">
        <v>16</v>
      </c>
      <c r="E79">
        <v>1024</v>
      </c>
      <c r="F79" t="s">
        <v>8</v>
      </c>
      <c r="G79" t="s">
        <v>2</v>
      </c>
      <c r="I79" s="1">
        <v>9.0999999999999998E-2</v>
      </c>
      <c r="J79" s="1">
        <f t="shared" si="2"/>
        <v>1.106190065934066</v>
      </c>
      <c r="K79" s="1"/>
      <c r="L79" s="1"/>
    </row>
    <row r="80" spans="3:12">
      <c r="C80">
        <f t="shared" si="3"/>
        <v>3072</v>
      </c>
      <c r="D80">
        <v>32</v>
      </c>
      <c r="E80">
        <v>1024</v>
      </c>
      <c r="F80" t="s">
        <v>8</v>
      </c>
      <c r="G80" t="s">
        <v>2</v>
      </c>
      <c r="I80" s="1">
        <v>0.128</v>
      </c>
      <c r="J80" s="1">
        <f t="shared" si="2"/>
        <v>1.572864</v>
      </c>
      <c r="K80" s="1"/>
      <c r="L80" s="1"/>
    </row>
    <row r="81" spans="3:12">
      <c r="C81">
        <f t="shared" si="3"/>
        <v>3072</v>
      </c>
      <c r="D81">
        <v>64</v>
      </c>
      <c r="E81">
        <v>1024</v>
      </c>
      <c r="F81" t="s">
        <v>8</v>
      </c>
      <c r="G81" t="s">
        <v>2</v>
      </c>
      <c r="I81" s="1">
        <v>0.13</v>
      </c>
      <c r="J81" s="1">
        <f t="shared" si="2"/>
        <v>3.0973321846153841</v>
      </c>
      <c r="K81" s="1"/>
      <c r="L81" s="1"/>
    </row>
    <row r="82" spans="3:12">
      <c r="C82">
        <f t="shared" si="3"/>
        <v>3072</v>
      </c>
      <c r="D82">
        <v>128</v>
      </c>
      <c r="E82">
        <v>1024</v>
      </c>
      <c r="F82" t="s">
        <v>8</v>
      </c>
      <c r="G82" t="s">
        <v>2</v>
      </c>
      <c r="I82" s="1">
        <v>0.13600000000000001</v>
      </c>
      <c r="J82" s="1">
        <f t="shared" si="2"/>
        <v>5.9213703529411772</v>
      </c>
      <c r="K82" s="1"/>
      <c r="L82" s="1"/>
    </row>
    <row r="83" spans="3:12">
      <c r="J83" s="1"/>
      <c r="K83" s="1"/>
      <c r="L83" s="1"/>
    </row>
    <row r="84" spans="3:12">
      <c r="C84">
        <v>3072</v>
      </c>
      <c r="D84">
        <v>7435</v>
      </c>
      <c r="E84">
        <v>1024</v>
      </c>
      <c r="F84" t="s">
        <v>2</v>
      </c>
      <c r="G84" t="s">
        <v>8</v>
      </c>
      <c r="I84" s="1">
        <v>4.5720000000000001</v>
      </c>
      <c r="J84" s="1">
        <f t="shared" ref="J84:J85" si="4">(2*C84*D84*E84)/(I84/1000)/10^12</f>
        <v>10.231184461942258</v>
      </c>
      <c r="K84" s="1"/>
      <c r="L84" s="1"/>
    </row>
    <row r="85" spans="3:12">
      <c r="C85">
        <v>7680</v>
      </c>
      <c r="D85">
        <v>5481</v>
      </c>
      <c r="E85">
        <v>2560</v>
      </c>
      <c r="F85" t="s">
        <v>2</v>
      </c>
      <c r="G85" t="s">
        <v>8</v>
      </c>
      <c r="I85" s="1">
        <v>19.958000000000002</v>
      </c>
      <c r="J85" s="1">
        <f t="shared" si="4"/>
        <v>10.798761879947889</v>
      </c>
      <c r="K85" s="1"/>
      <c r="L85" s="1"/>
    </row>
    <row r="86" spans="3:12">
      <c r="J86" s="1"/>
    </row>
    <row r="87" spans="3:12">
      <c r="C87">
        <v>512</v>
      </c>
      <c r="D87">
        <v>8</v>
      </c>
      <c r="E87">
        <v>500000</v>
      </c>
      <c r="F87" t="s">
        <v>2</v>
      </c>
      <c r="G87" t="s">
        <v>2</v>
      </c>
      <c r="I87" s="1">
        <v>6.8170000000000002</v>
      </c>
      <c r="J87" s="1">
        <f t="shared" ref="J87:J150" si="5">(2*C87*D87*E87)/(I87/1000)/10^12</f>
        <v>0.60085081414111785</v>
      </c>
    </row>
    <row r="88" spans="3:12">
      <c r="C88">
        <v>1024</v>
      </c>
      <c r="D88">
        <v>8</v>
      </c>
      <c r="E88">
        <v>500000</v>
      </c>
      <c r="F88" t="s">
        <v>2</v>
      </c>
      <c r="G88" t="s">
        <v>2</v>
      </c>
      <c r="I88" s="1">
        <v>7.57</v>
      </c>
      <c r="J88" s="1">
        <f t="shared" si="5"/>
        <v>1.0821664464993395</v>
      </c>
    </row>
    <row r="89" spans="3:12">
      <c r="C89">
        <v>512</v>
      </c>
      <c r="D89">
        <v>16</v>
      </c>
      <c r="E89">
        <v>500000</v>
      </c>
      <c r="F89" t="s">
        <v>2</v>
      </c>
      <c r="G89" t="s">
        <v>2</v>
      </c>
      <c r="I89" s="1">
        <v>6.6580000000000004</v>
      </c>
      <c r="J89" s="1">
        <f t="shared" si="5"/>
        <v>1.2303995193751875</v>
      </c>
    </row>
    <row r="90" spans="3:12">
      <c r="C90">
        <v>1024</v>
      </c>
      <c r="D90">
        <v>16</v>
      </c>
      <c r="E90">
        <v>500000</v>
      </c>
      <c r="F90" t="s">
        <v>2</v>
      </c>
      <c r="G90" t="s">
        <v>2</v>
      </c>
      <c r="I90" s="1">
        <v>8.4540000000000006</v>
      </c>
      <c r="J90" s="1">
        <f t="shared" si="5"/>
        <v>1.9380175065057956</v>
      </c>
    </row>
    <row r="91" spans="3:12">
      <c r="C91">
        <v>512</v>
      </c>
      <c r="D91">
        <v>8</v>
      </c>
      <c r="E91">
        <v>500000</v>
      </c>
      <c r="F91" t="s">
        <v>8</v>
      </c>
      <c r="G91" t="s">
        <v>2</v>
      </c>
      <c r="I91" s="1">
        <v>4.9189999999999996</v>
      </c>
      <c r="J91" s="1">
        <f t="shared" si="5"/>
        <v>0.83268957105102659</v>
      </c>
    </row>
    <row r="92" spans="3:12">
      <c r="C92">
        <v>1024</v>
      </c>
      <c r="D92">
        <v>8</v>
      </c>
      <c r="E92">
        <v>500000</v>
      </c>
      <c r="F92" t="s">
        <v>8</v>
      </c>
      <c r="G92" t="s">
        <v>2</v>
      </c>
      <c r="I92" s="1">
        <v>6.5750000000000002</v>
      </c>
      <c r="J92" s="1">
        <f t="shared" si="5"/>
        <v>1.245931558935361</v>
      </c>
    </row>
    <row r="93" spans="3:12">
      <c r="C93">
        <v>512</v>
      </c>
      <c r="D93">
        <v>16</v>
      </c>
      <c r="E93">
        <v>500000</v>
      </c>
      <c r="F93" t="s">
        <v>8</v>
      </c>
      <c r="G93" t="s">
        <v>2</v>
      </c>
      <c r="I93" s="1">
        <v>7.4029999999999996</v>
      </c>
      <c r="J93" s="1">
        <f t="shared" si="5"/>
        <v>1.106578414156423</v>
      </c>
    </row>
    <row r="94" spans="3:12">
      <c r="C94">
        <v>1024</v>
      </c>
      <c r="D94">
        <v>16</v>
      </c>
      <c r="E94">
        <v>500000</v>
      </c>
      <c r="F94" t="s">
        <v>8</v>
      </c>
      <c r="G94" t="s">
        <v>2</v>
      </c>
      <c r="I94" s="1">
        <v>14.817</v>
      </c>
      <c r="J94" s="1">
        <f t="shared" si="5"/>
        <v>1.1057569008571235</v>
      </c>
    </row>
    <row r="95" spans="3:12">
      <c r="C95">
        <v>1024</v>
      </c>
      <c r="D95">
        <v>700</v>
      </c>
      <c r="E95">
        <v>512</v>
      </c>
      <c r="F95" t="s">
        <v>2</v>
      </c>
      <c r="G95" t="s">
        <v>2</v>
      </c>
      <c r="I95" s="1">
        <v>9.7000000000000003E-2</v>
      </c>
      <c r="J95" s="1">
        <f t="shared" si="5"/>
        <v>7.5670432989690726</v>
      </c>
    </row>
    <row r="96" spans="3:12">
      <c r="C96">
        <v>1024</v>
      </c>
      <c r="D96">
        <v>700</v>
      </c>
      <c r="E96">
        <v>512</v>
      </c>
      <c r="F96" t="s">
        <v>8</v>
      </c>
      <c r="G96" t="s">
        <v>2</v>
      </c>
      <c r="I96" s="1">
        <v>0.10299999999999999</v>
      </c>
      <c r="J96" s="1">
        <f t="shared" si="5"/>
        <v>7.1262446601941747</v>
      </c>
    </row>
    <row r="97" spans="1:10">
      <c r="C97">
        <v>7680</v>
      </c>
      <c r="D97">
        <v>24000</v>
      </c>
      <c r="E97">
        <v>2560</v>
      </c>
      <c r="F97" t="s">
        <v>2</v>
      </c>
      <c r="G97" t="s">
        <v>2</v>
      </c>
      <c r="I97" s="1">
        <v>91.947999999999993</v>
      </c>
      <c r="J97" s="1">
        <f t="shared" si="5"/>
        <v>10.263609866446254</v>
      </c>
    </row>
    <row r="98" spans="1:10">
      <c r="C98">
        <v>6144</v>
      </c>
      <c r="D98">
        <v>24000</v>
      </c>
      <c r="E98">
        <v>2048</v>
      </c>
      <c r="F98" t="s">
        <v>2</v>
      </c>
      <c r="G98" t="s">
        <v>2</v>
      </c>
      <c r="I98" s="1">
        <v>73.478999999999999</v>
      </c>
      <c r="J98" s="1">
        <f t="shared" si="5"/>
        <v>8.2197604213448745</v>
      </c>
    </row>
    <row r="99" spans="1:10">
      <c r="A99" s="2"/>
      <c r="C99" s="2">
        <v>4608</v>
      </c>
      <c r="D99" s="2">
        <v>24000</v>
      </c>
      <c r="E99" s="2">
        <v>1536</v>
      </c>
      <c r="F99" s="2" t="s">
        <v>2</v>
      </c>
      <c r="G99" s="2" t="s">
        <v>2</v>
      </c>
      <c r="H99" s="2"/>
      <c r="I99" s="1">
        <v>33.186999999999998</v>
      </c>
      <c r="J99" s="1">
        <f t="shared" si="5"/>
        <v>10.237099587187755</v>
      </c>
    </row>
    <row r="100" spans="1:10">
      <c r="A100" s="2"/>
      <c r="C100" s="2">
        <v>8448</v>
      </c>
      <c r="D100" s="2">
        <v>24000</v>
      </c>
      <c r="E100" s="2">
        <v>2816</v>
      </c>
      <c r="F100" s="2" t="s">
        <v>2</v>
      </c>
      <c r="G100" s="2" t="s">
        <v>2</v>
      </c>
      <c r="H100" s="2"/>
      <c r="I100" s="1">
        <v>111.233</v>
      </c>
      <c r="J100" s="1">
        <f t="shared" si="5"/>
        <v>10.265831758560859</v>
      </c>
    </row>
    <row r="101" spans="1:10">
      <c r="A101" s="2"/>
      <c r="C101" s="2">
        <v>3072</v>
      </c>
      <c r="D101" s="2">
        <v>24000</v>
      </c>
      <c r="E101" s="2">
        <v>1024</v>
      </c>
      <c r="F101" s="2" t="s">
        <v>2</v>
      </c>
      <c r="G101" s="2" t="s">
        <v>2</v>
      </c>
      <c r="H101" s="2"/>
      <c r="I101" s="1">
        <v>15.007</v>
      </c>
      <c r="J101" s="1">
        <f t="shared" si="5"/>
        <v>10.06163417072033</v>
      </c>
    </row>
    <row r="102" spans="1:10">
      <c r="C102">
        <v>7680</v>
      </c>
      <c r="D102">
        <v>48000</v>
      </c>
      <c r="E102">
        <v>2560</v>
      </c>
      <c r="F102" t="s">
        <v>2</v>
      </c>
      <c r="G102" t="s">
        <v>2</v>
      </c>
      <c r="I102" s="1">
        <v>183.91499999999999</v>
      </c>
      <c r="J102" s="1">
        <f t="shared" si="5"/>
        <v>10.262549547345243</v>
      </c>
    </row>
    <row r="103" spans="1:10">
      <c r="C103">
        <v>6144</v>
      </c>
      <c r="D103">
        <v>48000</v>
      </c>
      <c r="E103">
        <v>2048</v>
      </c>
      <c r="F103" t="s">
        <v>2</v>
      </c>
      <c r="G103" t="s">
        <v>2</v>
      </c>
      <c r="I103" s="1">
        <v>146.91999999999999</v>
      </c>
      <c r="J103" s="1">
        <f t="shared" si="5"/>
        <v>8.2218864143751702</v>
      </c>
    </row>
    <row r="104" spans="1:10">
      <c r="A104" s="2"/>
      <c r="C104" s="2">
        <v>4608</v>
      </c>
      <c r="D104" s="2">
        <v>48000</v>
      </c>
      <c r="E104" s="2">
        <v>1536</v>
      </c>
      <c r="F104" s="2" t="s">
        <v>2</v>
      </c>
      <c r="G104" s="2" t="s">
        <v>2</v>
      </c>
      <c r="H104" s="2"/>
      <c r="I104" s="1">
        <v>66.858000000000004</v>
      </c>
      <c r="J104" s="1">
        <f t="shared" si="5"/>
        <v>10.162990936013641</v>
      </c>
    </row>
    <row r="105" spans="1:10">
      <c r="A105" s="2"/>
      <c r="C105" s="2">
        <v>8448</v>
      </c>
      <c r="D105" s="2">
        <v>48000</v>
      </c>
      <c r="E105" s="2">
        <v>2816</v>
      </c>
      <c r="F105" s="2" t="s">
        <v>2</v>
      </c>
      <c r="G105" s="2" t="s">
        <v>2</v>
      </c>
      <c r="H105" s="2"/>
      <c r="I105" s="1">
        <v>225.346</v>
      </c>
      <c r="J105" s="1">
        <f t="shared" si="5"/>
        <v>10.134630869862345</v>
      </c>
    </row>
    <row r="106" spans="1:10">
      <c r="A106" s="2"/>
      <c r="C106" s="2">
        <v>3072</v>
      </c>
      <c r="D106" s="2">
        <v>48000</v>
      </c>
      <c r="E106" s="2">
        <v>1024</v>
      </c>
      <c r="F106" s="2" t="s">
        <v>2</v>
      </c>
      <c r="G106" s="2" t="s">
        <v>2</v>
      </c>
      <c r="H106" s="2"/>
      <c r="I106" s="1">
        <v>30.225999999999999</v>
      </c>
      <c r="J106" s="1">
        <f t="shared" si="5"/>
        <v>9.9910635876397809</v>
      </c>
    </row>
    <row r="107" spans="1:10">
      <c r="C107">
        <v>7680</v>
      </c>
      <c r="D107">
        <v>24000</v>
      </c>
      <c r="E107">
        <v>2560</v>
      </c>
      <c r="F107" t="s">
        <v>8</v>
      </c>
      <c r="G107" t="s">
        <v>2</v>
      </c>
      <c r="I107" s="1">
        <v>283.07400000000001</v>
      </c>
      <c r="J107" s="1">
        <f t="shared" si="5"/>
        <v>3.3338222514254223</v>
      </c>
    </row>
    <row r="108" spans="1:10">
      <c r="C108">
        <v>6144</v>
      </c>
      <c r="D108">
        <v>24000</v>
      </c>
      <c r="E108">
        <v>2048</v>
      </c>
      <c r="F108" t="s">
        <v>8</v>
      </c>
      <c r="G108" t="s">
        <v>2</v>
      </c>
      <c r="I108" s="1">
        <v>224.821</v>
      </c>
      <c r="J108" s="1">
        <f t="shared" si="5"/>
        <v>2.6864918134871743</v>
      </c>
    </row>
    <row r="109" spans="1:10">
      <c r="A109" s="2"/>
      <c r="C109" s="2">
        <v>4608</v>
      </c>
      <c r="D109" s="2">
        <v>24000</v>
      </c>
      <c r="E109" s="2">
        <v>1536</v>
      </c>
      <c r="F109" s="2" t="s">
        <v>8</v>
      </c>
      <c r="G109" s="2" t="s">
        <v>2</v>
      </c>
      <c r="H109" s="2"/>
      <c r="I109" s="1">
        <v>93.311999999999998</v>
      </c>
      <c r="J109" s="1">
        <f t="shared" si="5"/>
        <v>3.6408888888888891</v>
      </c>
    </row>
    <row r="110" spans="1:10">
      <c r="A110" s="2"/>
      <c r="C110" s="2">
        <v>8448</v>
      </c>
      <c r="D110" s="2">
        <v>24000</v>
      </c>
      <c r="E110" s="2">
        <v>2816</v>
      </c>
      <c r="F110" s="2" t="s">
        <v>8</v>
      </c>
      <c r="G110" s="2" t="s">
        <v>2</v>
      </c>
      <c r="H110" s="2"/>
      <c r="I110" s="1">
        <v>349.90899999999999</v>
      </c>
      <c r="J110" s="1">
        <f t="shared" si="5"/>
        <v>3.263417814346016</v>
      </c>
    </row>
    <row r="111" spans="1:10">
      <c r="A111" s="2"/>
      <c r="C111" s="2">
        <v>3072</v>
      </c>
      <c r="D111" s="2">
        <v>24000</v>
      </c>
      <c r="E111" s="2">
        <v>1024</v>
      </c>
      <c r="F111" s="2" t="s">
        <v>8</v>
      </c>
      <c r="G111" s="2" t="s">
        <v>2</v>
      </c>
      <c r="H111" s="2"/>
      <c r="I111" s="1">
        <v>16.449000000000002</v>
      </c>
      <c r="J111" s="1">
        <f t="shared" si="5"/>
        <v>9.1795819806675176</v>
      </c>
    </row>
    <row r="112" spans="1:10">
      <c r="C112">
        <v>7680</v>
      </c>
      <c r="D112">
        <v>48000</v>
      </c>
      <c r="E112">
        <v>2560</v>
      </c>
      <c r="F112" t="s">
        <v>8</v>
      </c>
      <c r="G112" t="s">
        <v>2</v>
      </c>
      <c r="I112" s="1">
        <v>568.44200000000001</v>
      </c>
      <c r="J112" s="1">
        <f t="shared" si="5"/>
        <v>3.3203683049457995</v>
      </c>
    </row>
    <row r="113" spans="1:10">
      <c r="C113">
        <v>6144</v>
      </c>
      <c r="D113">
        <v>48000</v>
      </c>
      <c r="E113">
        <v>2048</v>
      </c>
      <c r="F113" t="s">
        <v>8</v>
      </c>
      <c r="G113" t="s">
        <v>2</v>
      </c>
      <c r="I113" s="1">
        <v>452.036</v>
      </c>
      <c r="J113" s="1">
        <f t="shared" si="5"/>
        <v>2.6722640497659476</v>
      </c>
    </row>
    <row r="114" spans="1:10">
      <c r="A114" s="2"/>
      <c r="C114" s="2">
        <v>4608</v>
      </c>
      <c r="D114" s="2">
        <v>48000</v>
      </c>
      <c r="E114" s="2">
        <v>1536</v>
      </c>
      <c r="F114" s="2" t="s">
        <v>8</v>
      </c>
      <c r="G114" s="2" t="s">
        <v>2</v>
      </c>
      <c r="H114" s="2"/>
      <c r="I114" s="1">
        <v>187.422</v>
      </c>
      <c r="J114" s="1">
        <f t="shared" si="5"/>
        <v>3.625386816915837</v>
      </c>
    </row>
    <row r="115" spans="1:10">
      <c r="A115" s="2"/>
      <c r="C115" s="2">
        <v>8448</v>
      </c>
      <c r="D115" s="2">
        <v>48000</v>
      </c>
      <c r="E115" s="2">
        <v>2816</v>
      </c>
      <c r="F115" s="2" t="s">
        <v>8</v>
      </c>
      <c r="G115" s="2" t="s">
        <v>2</v>
      </c>
      <c r="H115" s="2"/>
      <c r="I115" s="1">
        <v>701.50400000000002</v>
      </c>
      <c r="J115" s="1">
        <f t="shared" si="5"/>
        <v>3.2555744913785238</v>
      </c>
    </row>
    <row r="116" spans="1:10">
      <c r="A116" s="2"/>
      <c r="C116" s="2">
        <v>3072</v>
      </c>
      <c r="D116" s="2">
        <v>48000</v>
      </c>
      <c r="E116" s="2">
        <v>1024</v>
      </c>
      <c r="F116" s="2" t="s">
        <v>8</v>
      </c>
      <c r="G116" s="2" t="s">
        <v>2</v>
      </c>
      <c r="H116" s="2"/>
      <c r="I116" s="1">
        <v>33.384999999999998</v>
      </c>
      <c r="J116" s="1">
        <f t="shared" si="5"/>
        <v>9.0456758424442132</v>
      </c>
    </row>
    <row r="117" spans="1:10">
      <c r="A117" s="2"/>
      <c r="C117" s="2">
        <v>6144</v>
      </c>
      <c r="D117" s="2">
        <v>16</v>
      </c>
      <c r="E117" s="2">
        <v>2048</v>
      </c>
      <c r="F117" s="2" t="s">
        <v>2</v>
      </c>
      <c r="G117" s="2" t="s">
        <v>2</v>
      </c>
      <c r="H117" s="2"/>
      <c r="I117" s="1">
        <v>0.65900000000000003</v>
      </c>
      <c r="J117" s="1">
        <f t="shared" si="5"/>
        <v>0.61100634901365702</v>
      </c>
    </row>
    <row r="118" spans="1:10">
      <c r="A118" s="2"/>
      <c r="C118" s="2">
        <v>4608</v>
      </c>
      <c r="D118" s="2">
        <v>16</v>
      </c>
      <c r="E118" s="2">
        <v>1536</v>
      </c>
      <c r="F118" s="2" t="s">
        <v>2</v>
      </c>
      <c r="G118" s="2" t="s">
        <v>2</v>
      </c>
      <c r="H118" s="2"/>
      <c r="I118" s="1">
        <v>0.23300000000000001</v>
      </c>
      <c r="J118" s="1">
        <f t="shared" si="5"/>
        <v>0.97207045493562216</v>
      </c>
    </row>
    <row r="119" spans="1:10">
      <c r="A119" s="2"/>
      <c r="C119" s="2">
        <v>8448</v>
      </c>
      <c r="D119" s="2">
        <v>16</v>
      </c>
      <c r="E119" s="2">
        <v>2816</v>
      </c>
      <c r="F119" s="2" t="s">
        <v>2</v>
      </c>
      <c r="G119" s="2" t="s">
        <v>2</v>
      </c>
      <c r="H119" s="2"/>
      <c r="I119" s="1">
        <v>1.0529999999999999</v>
      </c>
      <c r="J119" s="1">
        <f t="shared" si="5"/>
        <v>0.72294983475783481</v>
      </c>
    </row>
    <row r="120" spans="1:10">
      <c r="A120" s="2"/>
      <c r="C120" s="2">
        <v>6144</v>
      </c>
      <c r="D120" s="2">
        <v>32</v>
      </c>
      <c r="E120" s="2">
        <v>2048</v>
      </c>
      <c r="F120" s="2" t="s">
        <v>2</v>
      </c>
      <c r="G120" s="2" t="s">
        <v>2</v>
      </c>
      <c r="H120" s="2"/>
      <c r="I120" s="1">
        <v>0.316</v>
      </c>
      <c r="J120" s="1">
        <f t="shared" si="5"/>
        <v>2.5484378734177215</v>
      </c>
    </row>
    <row r="121" spans="1:10">
      <c r="A121" s="2"/>
      <c r="C121" s="2">
        <v>4608</v>
      </c>
      <c r="D121" s="2">
        <v>32</v>
      </c>
      <c r="E121" s="2">
        <v>1536</v>
      </c>
      <c r="F121" s="2" t="s">
        <v>2</v>
      </c>
      <c r="G121" s="2" t="s">
        <v>2</v>
      </c>
      <c r="H121" s="2"/>
      <c r="I121" s="1">
        <v>0.19500000000000001</v>
      </c>
      <c r="J121" s="1">
        <f t="shared" si="5"/>
        <v>2.3229991384615385</v>
      </c>
    </row>
    <row r="122" spans="1:10">
      <c r="A122" s="2"/>
      <c r="C122" s="2">
        <v>8448</v>
      </c>
      <c r="D122" s="2">
        <v>32</v>
      </c>
      <c r="E122" s="2">
        <v>2816</v>
      </c>
      <c r="F122" s="2" t="s">
        <v>2</v>
      </c>
      <c r="G122" s="2" t="s">
        <v>2</v>
      </c>
      <c r="H122" s="2"/>
      <c r="I122" s="1">
        <v>0.38200000000000001</v>
      </c>
      <c r="J122" s="1">
        <f t="shared" si="5"/>
        <v>3.985686785340314</v>
      </c>
    </row>
    <row r="123" spans="1:10">
      <c r="A123" s="2"/>
      <c r="C123" s="2">
        <v>6144</v>
      </c>
      <c r="D123" s="2">
        <v>16</v>
      </c>
      <c r="E123" s="2">
        <v>2048</v>
      </c>
      <c r="F123" s="2" t="s">
        <v>8</v>
      </c>
      <c r="G123" s="2" t="s">
        <v>2</v>
      </c>
      <c r="H123" s="2"/>
      <c r="I123" s="1">
        <v>0.40300000000000002</v>
      </c>
      <c r="J123" s="1">
        <f t="shared" si="5"/>
        <v>0.99913941439205944</v>
      </c>
    </row>
    <row r="124" spans="1:10">
      <c r="A124" s="2"/>
      <c r="C124" s="2">
        <v>4608</v>
      </c>
      <c r="D124" s="2">
        <v>16</v>
      </c>
      <c r="E124" s="2">
        <v>1536</v>
      </c>
      <c r="F124" s="2" t="s">
        <v>8</v>
      </c>
      <c r="G124" s="2" t="s">
        <v>2</v>
      </c>
      <c r="H124" s="2"/>
      <c r="I124" s="1">
        <v>0.182</v>
      </c>
      <c r="J124" s="1">
        <f t="shared" si="5"/>
        <v>1.2444638241758241</v>
      </c>
    </row>
    <row r="125" spans="1:10">
      <c r="A125" s="2"/>
      <c r="C125" s="2">
        <v>8448</v>
      </c>
      <c r="D125" s="2">
        <v>16</v>
      </c>
      <c r="E125" s="2">
        <v>2816</v>
      </c>
      <c r="F125" s="2" t="s">
        <v>8</v>
      </c>
      <c r="G125" s="2" t="s">
        <v>2</v>
      </c>
      <c r="H125" s="2"/>
      <c r="I125" s="1">
        <v>0.60299999999999998</v>
      </c>
      <c r="J125" s="1">
        <f t="shared" si="5"/>
        <v>1.2624646368159205</v>
      </c>
    </row>
    <row r="126" spans="1:10">
      <c r="A126" s="2"/>
      <c r="C126" s="2">
        <v>6144</v>
      </c>
      <c r="D126" s="2">
        <v>32</v>
      </c>
      <c r="E126" s="2">
        <v>2048</v>
      </c>
      <c r="F126" s="2" t="s">
        <v>8</v>
      </c>
      <c r="G126" s="2" t="s">
        <v>2</v>
      </c>
      <c r="H126" s="2"/>
      <c r="I126" s="1">
        <v>0.54600000000000004</v>
      </c>
      <c r="J126" s="1">
        <f t="shared" si="5"/>
        <v>1.4749200879120878</v>
      </c>
    </row>
    <row r="127" spans="1:10">
      <c r="A127" s="2"/>
      <c r="C127" s="2">
        <v>4608</v>
      </c>
      <c r="D127" s="2">
        <v>32</v>
      </c>
      <c r="E127" s="2">
        <v>1536</v>
      </c>
      <c r="F127" s="2" t="s">
        <v>8</v>
      </c>
      <c r="G127" s="2" t="s">
        <v>2</v>
      </c>
      <c r="H127" s="2"/>
      <c r="I127" s="1">
        <v>0.25800000000000001</v>
      </c>
      <c r="J127" s="1">
        <f t="shared" si="5"/>
        <v>1.7557551627906978</v>
      </c>
    </row>
    <row r="128" spans="1:10">
      <c r="A128" s="2"/>
      <c r="C128" s="2">
        <v>8448</v>
      </c>
      <c r="D128" s="2">
        <v>32</v>
      </c>
      <c r="E128" s="2">
        <v>2816</v>
      </c>
      <c r="F128" s="2" t="s">
        <v>8</v>
      </c>
      <c r="G128" s="2" t="s">
        <v>2</v>
      </c>
      <c r="H128" s="2"/>
      <c r="I128" s="1">
        <v>0.80400000000000005</v>
      </c>
      <c r="J128" s="1">
        <f t="shared" si="5"/>
        <v>1.8936969552238807</v>
      </c>
    </row>
    <row r="129" spans="2:10">
      <c r="C129" s="2">
        <v>512</v>
      </c>
      <c r="D129">
        <f>1500*16</f>
        <v>24000</v>
      </c>
      <c r="E129" s="2">
        <v>2816</v>
      </c>
      <c r="F129" s="2" t="s">
        <v>2</v>
      </c>
      <c r="G129" s="2" t="s">
        <v>2</v>
      </c>
      <c r="H129" s="2"/>
      <c r="I129" s="1">
        <v>7.5830000000000002</v>
      </c>
      <c r="J129" s="1">
        <f t="shared" si="5"/>
        <v>9.1264692074376903</v>
      </c>
    </row>
    <row r="130" spans="2:10">
      <c r="C130" s="2">
        <v>512</v>
      </c>
      <c r="D130">
        <f t="shared" ref="D130:D136" si="6">1500*16</f>
        <v>24000</v>
      </c>
      <c r="E130" s="2">
        <v>2048</v>
      </c>
      <c r="F130" s="2" t="s">
        <v>2</v>
      </c>
      <c r="G130" s="2" t="s">
        <v>2</v>
      </c>
      <c r="H130" s="2"/>
      <c r="I130" s="1">
        <v>5.5359999999999996</v>
      </c>
      <c r="J130" s="1">
        <f t="shared" si="5"/>
        <v>9.091699421965318</v>
      </c>
    </row>
    <row r="131" spans="2:10">
      <c r="B131" s="2"/>
      <c r="C131" s="2">
        <v>512</v>
      </c>
      <c r="D131">
        <f t="shared" si="6"/>
        <v>24000</v>
      </c>
      <c r="E131" s="2">
        <v>2560</v>
      </c>
      <c r="F131" s="2" t="s">
        <v>2</v>
      </c>
      <c r="G131" s="2" t="s">
        <v>2</v>
      </c>
      <c r="H131" s="2"/>
      <c r="I131" s="1">
        <v>6.9109999999999996</v>
      </c>
      <c r="J131" s="1">
        <f t="shared" si="5"/>
        <v>9.1035392851975114</v>
      </c>
    </row>
    <row r="132" spans="2:10">
      <c r="B132" s="2"/>
      <c r="C132" s="2">
        <v>512</v>
      </c>
      <c r="D132">
        <f t="shared" si="6"/>
        <v>24000</v>
      </c>
      <c r="E132" s="2">
        <v>1530</v>
      </c>
      <c r="F132" s="2" t="s">
        <v>2</v>
      </c>
      <c r="G132" s="2" t="s">
        <v>2</v>
      </c>
      <c r="H132" s="2"/>
      <c r="I132" s="1">
        <v>4.2279999999999998</v>
      </c>
      <c r="J132" s="1">
        <f t="shared" si="5"/>
        <v>8.8933964049195833</v>
      </c>
    </row>
    <row r="133" spans="2:10">
      <c r="C133" s="2">
        <v>1024</v>
      </c>
      <c r="D133">
        <f t="shared" si="6"/>
        <v>24000</v>
      </c>
      <c r="E133" s="2">
        <v>2816</v>
      </c>
      <c r="F133" s="2" t="s">
        <v>2</v>
      </c>
      <c r="G133" s="2" t="s">
        <v>2</v>
      </c>
      <c r="H133" s="2"/>
      <c r="I133" s="1">
        <v>14.566000000000001</v>
      </c>
      <c r="J133" s="1">
        <f t="shared" si="5"/>
        <v>9.5024050528628301</v>
      </c>
    </row>
    <row r="134" spans="2:10">
      <c r="C134" s="2">
        <v>1024</v>
      </c>
      <c r="D134">
        <f t="shared" si="6"/>
        <v>24000</v>
      </c>
      <c r="E134" s="2">
        <v>2048</v>
      </c>
      <c r="F134" s="2" t="s">
        <v>2</v>
      </c>
      <c r="G134" s="2" t="s">
        <v>2</v>
      </c>
      <c r="H134" s="2"/>
      <c r="I134" s="1">
        <v>10.632999999999999</v>
      </c>
      <c r="J134" s="1">
        <f t="shared" si="5"/>
        <v>9.4670644220821991</v>
      </c>
    </row>
    <row r="135" spans="2:10">
      <c r="B135" s="2"/>
      <c r="C135" s="2">
        <v>1024</v>
      </c>
      <c r="D135">
        <f t="shared" si="6"/>
        <v>24000</v>
      </c>
      <c r="E135" s="2">
        <v>2560</v>
      </c>
      <c r="F135" s="2" t="s">
        <v>2</v>
      </c>
      <c r="G135" s="2" t="s">
        <v>2</v>
      </c>
      <c r="H135" s="2"/>
      <c r="I135" s="1">
        <v>13.17</v>
      </c>
      <c r="J135" s="1">
        <f t="shared" si="5"/>
        <v>9.5542232346241462</v>
      </c>
    </row>
    <row r="136" spans="2:10">
      <c r="B136" s="2"/>
      <c r="C136" s="2">
        <v>1024</v>
      </c>
      <c r="D136">
        <f t="shared" si="6"/>
        <v>24000</v>
      </c>
      <c r="E136" s="2">
        <v>1530</v>
      </c>
      <c r="F136" s="2" t="s">
        <v>2</v>
      </c>
      <c r="G136" s="2" t="s">
        <v>2</v>
      </c>
      <c r="H136" s="2"/>
      <c r="I136" s="1">
        <v>8.1010000000000009</v>
      </c>
      <c r="J136" s="1">
        <f t="shared" si="5"/>
        <v>9.2831206023947654</v>
      </c>
    </row>
    <row r="137" spans="2:10">
      <c r="B137" s="2"/>
      <c r="C137" s="2">
        <v>512</v>
      </c>
      <c r="D137" s="2">
        <v>16</v>
      </c>
      <c r="E137" s="2">
        <v>512</v>
      </c>
      <c r="F137" s="2" t="s">
        <v>2</v>
      </c>
      <c r="G137" s="2" t="s">
        <v>2</v>
      </c>
      <c r="H137" s="2"/>
      <c r="I137" s="1">
        <v>1.0999999999999999E-2</v>
      </c>
      <c r="J137" s="1">
        <f t="shared" si="5"/>
        <v>0.76260072727272732</v>
      </c>
    </row>
    <row r="138" spans="2:10">
      <c r="B138" s="2"/>
      <c r="C138" s="2">
        <v>1024</v>
      </c>
      <c r="D138" s="2">
        <v>16</v>
      </c>
      <c r="E138" s="2">
        <v>512</v>
      </c>
      <c r="F138" s="2" t="s">
        <v>2</v>
      </c>
      <c r="G138" s="2" t="s">
        <v>2</v>
      </c>
      <c r="H138" s="2"/>
      <c r="I138" s="1">
        <v>1.2999999999999999E-2</v>
      </c>
      <c r="J138" s="1">
        <f t="shared" si="5"/>
        <v>1.2905550769230769</v>
      </c>
    </row>
    <row r="139" spans="2:10">
      <c r="C139" s="2">
        <v>512</v>
      </c>
      <c r="D139">
        <f>1500*16</f>
        <v>24000</v>
      </c>
      <c r="E139" s="2">
        <v>2816</v>
      </c>
      <c r="F139" s="2" t="s">
        <v>8</v>
      </c>
      <c r="G139" s="2" t="s">
        <v>2</v>
      </c>
      <c r="H139" s="2"/>
      <c r="I139" s="1">
        <v>7.7629999999999999</v>
      </c>
      <c r="J139" s="1">
        <f t="shared" si="5"/>
        <v>8.9148545665335561</v>
      </c>
    </row>
    <row r="140" spans="2:10">
      <c r="C140" s="2">
        <v>512</v>
      </c>
      <c r="D140">
        <f t="shared" ref="D140:D146" si="7">1500*16</f>
        <v>24000</v>
      </c>
      <c r="E140" s="2">
        <v>2048</v>
      </c>
      <c r="F140" s="2" t="s">
        <v>8</v>
      </c>
      <c r="G140" s="2" t="s">
        <v>2</v>
      </c>
      <c r="H140" s="2"/>
      <c r="I140" s="1">
        <v>5.5270000000000001</v>
      </c>
      <c r="J140" s="1">
        <f t="shared" si="5"/>
        <v>9.1065040709245526</v>
      </c>
    </row>
    <row r="141" spans="2:10">
      <c r="B141" s="2"/>
      <c r="C141" s="2">
        <v>512</v>
      </c>
      <c r="D141">
        <f t="shared" si="7"/>
        <v>24000</v>
      </c>
      <c r="E141" s="2">
        <v>2560</v>
      </c>
      <c r="F141" s="2" t="s">
        <v>8</v>
      </c>
      <c r="G141" s="2" t="s">
        <v>2</v>
      </c>
      <c r="H141" s="2"/>
      <c r="I141" s="1">
        <v>7.008</v>
      </c>
      <c r="J141" s="1">
        <f t="shared" si="5"/>
        <v>8.9775342465753418</v>
      </c>
    </row>
    <row r="142" spans="2:10">
      <c r="B142" s="2"/>
      <c r="C142" s="2">
        <v>512</v>
      </c>
      <c r="D142">
        <f t="shared" si="7"/>
        <v>24000</v>
      </c>
      <c r="E142" s="2">
        <v>1530</v>
      </c>
      <c r="F142" s="2" t="s">
        <v>8</v>
      </c>
      <c r="G142" s="2" t="s">
        <v>2</v>
      </c>
      <c r="H142" s="2"/>
      <c r="I142" s="1">
        <v>4.3170000000000002</v>
      </c>
      <c r="J142" s="1">
        <f t="shared" si="5"/>
        <v>8.7100486448922858</v>
      </c>
    </row>
    <row r="143" spans="2:10">
      <c r="C143" s="2">
        <v>1024</v>
      </c>
      <c r="D143">
        <f t="shared" si="7"/>
        <v>24000</v>
      </c>
      <c r="E143" s="2">
        <v>2816</v>
      </c>
      <c r="F143" s="2" t="s">
        <v>8</v>
      </c>
      <c r="G143" s="2" t="s">
        <v>2</v>
      </c>
      <c r="H143" s="2"/>
      <c r="I143" s="1">
        <v>14.864000000000001</v>
      </c>
      <c r="J143" s="1">
        <f t="shared" si="5"/>
        <v>9.3118966630785778</v>
      </c>
    </row>
    <row r="144" spans="2:10">
      <c r="C144" s="2">
        <v>1024</v>
      </c>
      <c r="D144">
        <f t="shared" si="7"/>
        <v>24000</v>
      </c>
      <c r="E144" s="2">
        <v>2048</v>
      </c>
      <c r="F144" s="2" t="s">
        <v>8</v>
      </c>
      <c r="G144" s="2" t="s">
        <v>2</v>
      </c>
      <c r="H144" s="2"/>
      <c r="I144" s="1">
        <v>10.807</v>
      </c>
      <c r="J144" s="1">
        <f t="shared" si="5"/>
        <v>9.3146382899972231</v>
      </c>
    </row>
    <row r="145" spans="2:10">
      <c r="B145" s="2"/>
      <c r="C145" s="2">
        <v>1024</v>
      </c>
      <c r="D145">
        <f t="shared" si="7"/>
        <v>24000</v>
      </c>
      <c r="E145" s="2">
        <v>2560</v>
      </c>
      <c r="F145" s="2" t="s">
        <v>8</v>
      </c>
      <c r="G145" s="2" t="s">
        <v>2</v>
      </c>
      <c r="H145" s="2"/>
      <c r="I145" s="1">
        <v>13.539</v>
      </c>
      <c r="J145" s="1">
        <f t="shared" si="5"/>
        <v>9.293826722800798</v>
      </c>
    </row>
    <row r="146" spans="2:10">
      <c r="B146" s="2"/>
      <c r="C146" s="2">
        <v>1024</v>
      </c>
      <c r="D146">
        <f t="shared" si="7"/>
        <v>24000</v>
      </c>
      <c r="E146" s="2">
        <v>1530</v>
      </c>
      <c r="F146" s="2" t="s">
        <v>8</v>
      </c>
      <c r="G146" s="2" t="s">
        <v>2</v>
      </c>
      <c r="H146" s="2"/>
      <c r="I146" s="1">
        <v>8.2729999999999997</v>
      </c>
      <c r="J146" s="1">
        <f t="shared" si="5"/>
        <v>9.0901196663846253</v>
      </c>
    </row>
    <row r="147" spans="2:10">
      <c r="B147" s="2"/>
      <c r="C147" s="2">
        <v>512</v>
      </c>
      <c r="D147" s="2">
        <v>16</v>
      </c>
      <c r="E147" s="2">
        <v>512</v>
      </c>
      <c r="F147" s="2" t="s">
        <v>2</v>
      </c>
      <c r="G147" s="2" t="s">
        <v>8</v>
      </c>
      <c r="H147" s="2"/>
      <c r="I147" s="1">
        <v>5.0999999999999997E-2</v>
      </c>
      <c r="J147" s="1">
        <f t="shared" si="5"/>
        <v>0.16448250980392157</v>
      </c>
    </row>
    <row r="148" spans="2:10">
      <c r="B148" s="2"/>
      <c r="C148" s="2">
        <v>1024</v>
      </c>
      <c r="D148" s="2">
        <v>16</v>
      </c>
      <c r="E148" s="2">
        <v>512</v>
      </c>
      <c r="F148" s="2" t="s">
        <v>2</v>
      </c>
      <c r="G148" s="2" t="s">
        <v>8</v>
      </c>
      <c r="H148" s="2"/>
      <c r="I148" s="1">
        <v>5.2999999999999999E-2</v>
      </c>
      <c r="J148" s="1">
        <f t="shared" si="5"/>
        <v>0.31655124528301887</v>
      </c>
    </row>
    <row r="149" spans="2:10">
      <c r="C149" s="2">
        <v>512</v>
      </c>
      <c r="D149">
        <f>1500*32</f>
        <v>48000</v>
      </c>
      <c r="E149" s="2">
        <v>2816</v>
      </c>
      <c r="F149" s="2" t="s">
        <v>2</v>
      </c>
      <c r="G149" s="2" t="s">
        <v>2</v>
      </c>
      <c r="H149" s="2"/>
      <c r="I149" s="1">
        <v>14.653</v>
      </c>
      <c r="J149" s="1">
        <f t="shared" si="5"/>
        <v>9.4459859414454375</v>
      </c>
    </row>
    <row r="150" spans="2:10">
      <c r="C150" s="2">
        <v>512</v>
      </c>
      <c r="D150">
        <f t="shared" ref="D150:D156" si="8">1500*32</f>
        <v>48000</v>
      </c>
      <c r="E150" s="2">
        <v>2048</v>
      </c>
      <c r="F150" s="2" t="s">
        <v>2</v>
      </c>
      <c r="G150" s="2" t="s">
        <v>2</v>
      </c>
      <c r="H150" s="2"/>
      <c r="I150" s="1">
        <v>10.661</v>
      </c>
      <c r="J150" s="1">
        <f t="shared" si="5"/>
        <v>9.4422001688396957</v>
      </c>
    </row>
    <row r="151" spans="2:10">
      <c r="B151" s="2"/>
      <c r="C151" s="2">
        <v>512</v>
      </c>
      <c r="D151">
        <f t="shared" si="8"/>
        <v>48000</v>
      </c>
      <c r="E151" s="2">
        <v>2560</v>
      </c>
      <c r="F151" s="2" t="s">
        <v>2</v>
      </c>
      <c r="G151" s="2" t="s">
        <v>2</v>
      </c>
      <c r="H151" s="2"/>
      <c r="I151" s="1">
        <v>13.331</v>
      </c>
      <c r="J151" s="1">
        <f t="shared" ref="J151:J168" si="9">(2*C151*D151*E151)/(I151/1000)/10^12</f>
        <v>9.4388357962643479</v>
      </c>
    </row>
    <row r="152" spans="2:10">
      <c r="B152" s="2"/>
      <c r="C152" s="2">
        <v>512</v>
      </c>
      <c r="D152">
        <f t="shared" si="8"/>
        <v>48000</v>
      </c>
      <c r="E152" s="2">
        <v>1530</v>
      </c>
      <c r="F152" s="2" t="s">
        <v>2</v>
      </c>
      <c r="G152" s="2" t="s">
        <v>2</v>
      </c>
      <c r="H152" s="2"/>
      <c r="I152" s="1">
        <v>8.1449999999999996</v>
      </c>
      <c r="J152" s="1">
        <f t="shared" si="9"/>
        <v>9.2329723756906077</v>
      </c>
    </row>
    <row r="153" spans="2:10">
      <c r="C153" s="2">
        <v>1024</v>
      </c>
      <c r="D153">
        <f t="shared" si="8"/>
        <v>48000</v>
      </c>
      <c r="E153" s="2">
        <v>2816</v>
      </c>
      <c r="F153" s="2" t="s">
        <v>2</v>
      </c>
      <c r="G153" s="2" t="s">
        <v>2</v>
      </c>
      <c r="H153" s="2"/>
      <c r="I153" s="1">
        <v>28.997</v>
      </c>
      <c r="J153" s="1">
        <f t="shared" si="9"/>
        <v>9.5466449632720618</v>
      </c>
    </row>
    <row r="154" spans="2:10">
      <c r="C154" s="2">
        <v>1024</v>
      </c>
      <c r="D154">
        <f t="shared" si="8"/>
        <v>48000</v>
      </c>
      <c r="E154" s="2">
        <v>2048</v>
      </c>
      <c r="F154" s="2" t="s">
        <v>2</v>
      </c>
      <c r="G154" s="2" t="s">
        <v>2</v>
      </c>
      <c r="H154" s="2"/>
      <c r="I154" s="1">
        <v>21.155999999999999</v>
      </c>
      <c r="J154" s="1">
        <f t="shared" si="9"/>
        <v>9.5162881452070351</v>
      </c>
    </row>
    <row r="155" spans="2:10">
      <c r="B155" s="2"/>
      <c r="C155" s="2">
        <v>1024</v>
      </c>
      <c r="D155">
        <f t="shared" si="8"/>
        <v>48000</v>
      </c>
      <c r="E155" s="2">
        <v>2560</v>
      </c>
      <c r="F155" s="2" t="s">
        <v>2</v>
      </c>
      <c r="G155" s="2" t="s">
        <v>2</v>
      </c>
      <c r="H155" s="2"/>
      <c r="I155" s="1">
        <v>26.375</v>
      </c>
      <c r="J155" s="1">
        <f t="shared" si="9"/>
        <v>9.5415446445497629</v>
      </c>
    </row>
    <row r="156" spans="2:10">
      <c r="B156" s="2"/>
      <c r="C156" s="2">
        <v>1024</v>
      </c>
      <c r="D156">
        <f t="shared" si="8"/>
        <v>48000</v>
      </c>
      <c r="E156" s="2">
        <v>1530</v>
      </c>
      <c r="F156" s="2" t="s">
        <v>2</v>
      </c>
      <c r="G156" s="2" t="s">
        <v>2</v>
      </c>
      <c r="H156" s="2"/>
      <c r="I156" s="1">
        <v>16.073</v>
      </c>
      <c r="J156" s="1">
        <f t="shared" si="9"/>
        <v>9.3576258321408581</v>
      </c>
    </row>
    <row r="157" spans="2:10">
      <c r="B157" s="2"/>
      <c r="C157" s="2">
        <v>512</v>
      </c>
      <c r="D157" s="2">
        <v>32</v>
      </c>
      <c r="E157" s="2">
        <v>512</v>
      </c>
      <c r="F157" s="2" t="s">
        <v>2</v>
      </c>
      <c r="G157" s="2" t="s">
        <v>2</v>
      </c>
      <c r="H157" s="2"/>
      <c r="I157" s="1">
        <v>0.05</v>
      </c>
      <c r="J157" s="1">
        <f t="shared" si="9"/>
        <v>0.33554432000000001</v>
      </c>
    </row>
    <row r="158" spans="2:10">
      <c r="B158" s="2"/>
      <c r="C158" s="2">
        <v>1024</v>
      </c>
      <c r="D158" s="2">
        <v>32</v>
      </c>
      <c r="E158" s="2">
        <v>512</v>
      </c>
      <c r="F158" s="2" t="s">
        <v>2</v>
      </c>
      <c r="G158" s="2" t="s">
        <v>2</v>
      </c>
      <c r="H158" s="2"/>
      <c r="I158" s="1">
        <v>0.05</v>
      </c>
      <c r="J158" s="1">
        <f t="shared" si="9"/>
        <v>0.67108864000000001</v>
      </c>
    </row>
    <row r="159" spans="2:10">
      <c r="C159" s="2">
        <v>512</v>
      </c>
      <c r="D159">
        <f>1500*32</f>
        <v>48000</v>
      </c>
      <c r="E159" s="2">
        <v>2816</v>
      </c>
      <c r="F159" s="2" t="s">
        <v>8</v>
      </c>
      <c r="G159" s="2" t="s">
        <v>2</v>
      </c>
      <c r="H159" s="2"/>
      <c r="I159" s="1">
        <v>15.058999999999999</v>
      </c>
      <c r="J159" s="1">
        <f t="shared" si="9"/>
        <v>9.191316289262236</v>
      </c>
    </row>
    <row r="160" spans="2:10">
      <c r="C160" s="2">
        <v>512</v>
      </c>
      <c r="D160">
        <f t="shared" ref="D160:D166" si="10">1500*32</f>
        <v>48000</v>
      </c>
      <c r="E160" s="2">
        <v>2048</v>
      </c>
      <c r="F160" s="2" t="s">
        <v>8</v>
      </c>
      <c r="G160" s="2" t="s">
        <v>2</v>
      </c>
      <c r="H160" s="2"/>
      <c r="I160" s="1">
        <v>10.797000000000001</v>
      </c>
      <c r="J160" s="1">
        <f t="shared" si="9"/>
        <v>9.3232653514865227</v>
      </c>
    </row>
    <row r="161" spans="1:31">
      <c r="B161" s="2"/>
      <c r="C161" s="2">
        <v>512</v>
      </c>
      <c r="D161">
        <f t="shared" si="10"/>
        <v>48000</v>
      </c>
      <c r="E161" s="2">
        <v>2560</v>
      </c>
      <c r="F161" s="2" t="s">
        <v>8</v>
      </c>
      <c r="G161" s="2" t="s">
        <v>2</v>
      </c>
      <c r="H161" s="2"/>
      <c r="I161" s="1">
        <v>13.747999999999999</v>
      </c>
      <c r="J161" s="1">
        <f t="shared" si="9"/>
        <v>9.1525400058190289</v>
      </c>
    </row>
    <row r="162" spans="1:31">
      <c r="B162" s="2"/>
      <c r="C162" s="2">
        <v>512</v>
      </c>
      <c r="D162">
        <f t="shared" si="10"/>
        <v>48000</v>
      </c>
      <c r="E162" s="2">
        <v>1530</v>
      </c>
      <c r="F162" s="2" t="s">
        <v>8</v>
      </c>
      <c r="G162" s="2" t="s">
        <v>2</v>
      </c>
      <c r="H162" s="2"/>
      <c r="I162" s="1">
        <v>8.1649999999999991</v>
      </c>
      <c r="J162" s="1">
        <f t="shared" si="9"/>
        <v>9.2103563992651587</v>
      </c>
    </row>
    <row r="163" spans="1:31">
      <c r="C163" s="2">
        <v>1024</v>
      </c>
      <c r="D163">
        <f t="shared" si="10"/>
        <v>48000</v>
      </c>
      <c r="E163" s="2">
        <v>2816</v>
      </c>
      <c r="F163" s="2" t="s">
        <v>8</v>
      </c>
      <c r="G163" s="2" t="s">
        <v>2</v>
      </c>
      <c r="H163" s="2"/>
      <c r="I163" s="1">
        <v>29.61</v>
      </c>
      <c r="J163" s="1">
        <f t="shared" si="9"/>
        <v>9.3490058763931092</v>
      </c>
    </row>
    <row r="164" spans="1:31">
      <c r="C164" s="2">
        <v>1024</v>
      </c>
      <c r="D164">
        <f t="shared" si="10"/>
        <v>48000</v>
      </c>
      <c r="E164" s="2">
        <v>2048</v>
      </c>
      <c r="F164" s="2" t="s">
        <v>8</v>
      </c>
      <c r="G164" s="2" t="s">
        <v>2</v>
      </c>
      <c r="H164" s="2"/>
      <c r="I164" s="1">
        <v>21.495999999999999</v>
      </c>
      <c r="J164" s="1">
        <f t="shared" si="9"/>
        <v>9.3657700037216234</v>
      </c>
    </row>
    <row r="165" spans="1:31">
      <c r="B165" s="2"/>
      <c r="C165" s="2">
        <v>1024</v>
      </c>
      <c r="D165">
        <f t="shared" si="10"/>
        <v>48000</v>
      </c>
      <c r="E165" s="2">
        <v>2560</v>
      </c>
      <c r="F165" s="2" t="s">
        <v>8</v>
      </c>
      <c r="G165" s="2" t="s">
        <v>2</v>
      </c>
      <c r="H165" s="2"/>
      <c r="I165" s="1">
        <v>27.052</v>
      </c>
      <c r="J165" s="1">
        <f t="shared" si="9"/>
        <v>9.3027591305633592</v>
      </c>
    </row>
    <row r="166" spans="1:31">
      <c r="B166" s="2"/>
      <c r="C166" s="2">
        <v>1024</v>
      </c>
      <c r="D166">
        <f t="shared" si="10"/>
        <v>48000</v>
      </c>
      <c r="E166" s="2">
        <v>1530</v>
      </c>
      <c r="F166" s="2" t="s">
        <v>8</v>
      </c>
      <c r="G166" s="2" t="s">
        <v>2</v>
      </c>
      <c r="H166" s="2"/>
      <c r="I166" s="1">
        <v>16.548999999999999</v>
      </c>
      <c r="J166" s="1">
        <f t="shared" si="9"/>
        <v>9.0884718109855562</v>
      </c>
    </row>
    <row r="167" spans="1:31">
      <c r="B167" s="2"/>
      <c r="C167" s="2">
        <v>512</v>
      </c>
      <c r="D167" s="2">
        <v>32</v>
      </c>
      <c r="E167" s="2">
        <v>512</v>
      </c>
      <c r="F167" s="2" t="s">
        <v>2</v>
      </c>
      <c r="G167" s="2" t="s">
        <v>8</v>
      </c>
      <c r="H167" s="2"/>
      <c r="I167" s="1">
        <v>4.8000000000000001E-2</v>
      </c>
      <c r="J167" s="1">
        <f t="shared" si="9"/>
        <v>0.3495253333333333</v>
      </c>
    </row>
    <row r="168" spans="1:31">
      <c r="B168" s="2"/>
      <c r="C168" s="2">
        <v>1024</v>
      </c>
      <c r="D168" s="2">
        <v>32</v>
      </c>
      <c r="E168" s="2">
        <v>512</v>
      </c>
      <c r="F168" s="2" t="s">
        <v>2</v>
      </c>
      <c r="G168" s="2" t="s">
        <v>8</v>
      </c>
      <c r="H168" s="2"/>
      <c r="I168" s="1">
        <v>4.9000000000000002E-2</v>
      </c>
      <c r="J168" s="1">
        <f t="shared" si="9"/>
        <v>0.68478432653061216</v>
      </c>
    </row>
    <row r="171" spans="1:31">
      <c r="J171" s="3"/>
    </row>
    <row r="173" spans="1:31">
      <c r="A173" t="s">
        <v>10</v>
      </c>
    </row>
    <row r="174" spans="1:31">
      <c r="C174" t="s">
        <v>11</v>
      </c>
      <c r="D174" t="s">
        <v>12</v>
      </c>
      <c r="E174" t="s">
        <v>13</v>
      </c>
      <c r="F174" t="s">
        <v>2</v>
      </c>
      <c r="G174" t="s">
        <v>14</v>
      </c>
      <c r="H174" t="s">
        <v>69</v>
      </c>
      <c r="I174" t="s">
        <v>68</v>
      </c>
      <c r="J174" t="s">
        <v>16</v>
      </c>
      <c r="K174" t="s">
        <v>15</v>
      </c>
      <c r="L174" t="s">
        <v>18</v>
      </c>
      <c r="M174" t="s">
        <v>17</v>
      </c>
      <c r="N174" t="s">
        <v>19</v>
      </c>
      <c r="O174" t="s">
        <v>20</v>
      </c>
      <c r="P174" t="s">
        <v>21</v>
      </c>
      <c r="R174" t="s">
        <v>22</v>
      </c>
      <c r="S174" t="s">
        <v>23</v>
      </c>
      <c r="T174" t="s">
        <v>24</v>
      </c>
      <c r="U174" t="s">
        <v>25</v>
      </c>
      <c r="V174" t="s">
        <v>26</v>
      </c>
      <c r="W174" t="s">
        <v>27</v>
      </c>
      <c r="X174" t="s">
        <v>28</v>
      </c>
    </row>
    <row r="175" spans="1:31">
      <c r="C175">
        <v>700</v>
      </c>
      <c r="D175">
        <v>161</v>
      </c>
      <c r="E175">
        <v>1</v>
      </c>
      <c r="F175">
        <v>4</v>
      </c>
      <c r="G175">
        <v>32</v>
      </c>
      <c r="H175">
        <v>20</v>
      </c>
      <c r="I175">
        <v>5</v>
      </c>
      <c r="J175">
        <v>0</v>
      </c>
      <c r="K175">
        <v>0</v>
      </c>
      <c r="L175">
        <v>2</v>
      </c>
      <c r="M175">
        <v>2</v>
      </c>
      <c r="N175" s="1">
        <v>0.13</v>
      </c>
      <c r="O175" s="4"/>
      <c r="P175" s="1">
        <v>0.26</v>
      </c>
      <c r="R175" s="5">
        <f>1+ROUNDDOWN((($C175-$H175+2*$J175)/$L175),0)</f>
        <v>341</v>
      </c>
      <c r="S175" s="5">
        <f>1+ROUNDDOWN((($D175-$I175+2*$K175)/$M175),0)</f>
        <v>79</v>
      </c>
      <c r="T175" s="1">
        <f>N175+P175</f>
        <v>0.39</v>
      </c>
      <c r="U175" s="1">
        <f t="shared" ref="U175:U206" si="11">(2*$R175*$S175*$F175*$G175*$E175*$I175*$H175)/(N175/1000)/10^12</f>
        <v>5.3049107692307684</v>
      </c>
      <c r="V175" s="1" t="s">
        <v>29</v>
      </c>
      <c r="W175" s="1">
        <f t="shared" ref="W175:W206" si="12">(2*$R175*$S175*$F175*$G175*$E175*$I175*$H175)/(P175/1000)/10^12</f>
        <v>2.6524553846153842</v>
      </c>
      <c r="X175" s="2" t="s">
        <v>30</v>
      </c>
      <c r="AA175" s="1"/>
      <c r="AE175" s="1"/>
    </row>
    <row r="176" spans="1:31">
      <c r="C176">
        <v>700</v>
      </c>
      <c r="D176">
        <v>161</v>
      </c>
      <c r="E176">
        <v>1</v>
      </c>
      <c r="F176">
        <v>8</v>
      </c>
      <c r="G176">
        <v>32</v>
      </c>
      <c r="H176">
        <v>20</v>
      </c>
      <c r="I176">
        <v>5</v>
      </c>
      <c r="J176">
        <v>0</v>
      </c>
      <c r="K176">
        <v>0</v>
      </c>
      <c r="L176">
        <v>2</v>
      </c>
      <c r="M176">
        <v>2</v>
      </c>
      <c r="N176" s="1">
        <v>0.216</v>
      </c>
      <c r="O176" s="4"/>
      <c r="P176" s="1">
        <v>0.502</v>
      </c>
      <c r="R176" s="5">
        <f t="shared" ref="R176:R239" si="13">1+ROUNDDOWN((($C176-$H176+2*$J176)/$L176),0)</f>
        <v>341</v>
      </c>
      <c r="S176" s="5">
        <f t="shared" ref="S176:S239" si="14">1+ROUNDDOWN((($D176-$I176+2*$K176)/$M176),0)</f>
        <v>79</v>
      </c>
      <c r="T176" s="1">
        <f>N176+P176</f>
        <v>0.71799999999999997</v>
      </c>
      <c r="U176" s="1">
        <f t="shared" si="11"/>
        <v>6.3855407407407414</v>
      </c>
      <c r="V176" s="1" t="s">
        <v>29</v>
      </c>
      <c r="W176" s="1">
        <f t="shared" si="12"/>
        <v>2.7475633466135458</v>
      </c>
      <c r="X176" s="2" t="s">
        <v>30</v>
      </c>
      <c r="AA176" s="1"/>
      <c r="AE176" s="1"/>
    </row>
    <row r="177" spans="3:31">
      <c r="C177">
        <v>700</v>
      </c>
      <c r="D177">
        <v>161</v>
      </c>
      <c r="E177">
        <v>1</v>
      </c>
      <c r="F177">
        <v>16</v>
      </c>
      <c r="G177">
        <v>32</v>
      </c>
      <c r="H177">
        <v>20</v>
      </c>
      <c r="I177">
        <v>5</v>
      </c>
      <c r="J177">
        <v>0</v>
      </c>
      <c r="K177">
        <v>0</v>
      </c>
      <c r="L177">
        <v>2</v>
      </c>
      <c r="M177">
        <v>2</v>
      </c>
      <c r="N177" s="1">
        <v>0.42099999999999999</v>
      </c>
      <c r="O177" s="4"/>
      <c r="P177" s="1">
        <v>0.94600000000000006</v>
      </c>
      <c r="R177" s="5">
        <f t="shared" si="13"/>
        <v>341</v>
      </c>
      <c r="S177" s="5">
        <f t="shared" si="14"/>
        <v>79</v>
      </c>
      <c r="T177" s="1">
        <f>N177+P177</f>
        <v>1.367</v>
      </c>
      <c r="U177" s="1">
        <f t="shared" si="11"/>
        <v>6.5523838479809982</v>
      </c>
      <c r="V177" s="1" t="s">
        <v>29</v>
      </c>
      <c r="W177" s="1">
        <f t="shared" si="12"/>
        <v>2.9160186046511627</v>
      </c>
      <c r="X177" s="2" t="s">
        <v>30</v>
      </c>
      <c r="AA177" s="1"/>
      <c r="AE177" s="1"/>
    </row>
    <row r="178" spans="3:31">
      <c r="C178">
        <v>700</v>
      </c>
      <c r="D178">
        <v>161</v>
      </c>
      <c r="E178">
        <v>1</v>
      </c>
      <c r="F178">
        <v>32</v>
      </c>
      <c r="G178">
        <v>32</v>
      </c>
      <c r="H178">
        <v>20</v>
      </c>
      <c r="I178">
        <v>5</v>
      </c>
      <c r="J178">
        <v>0</v>
      </c>
      <c r="K178">
        <v>0</v>
      </c>
      <c r="L178">
        <v>2</v>
      </c>
      <c r="M178">
        <v>2</v>
      </c>
      <c r="N178" s="1">
        <v>0.84099999999999997</v>
      </c>
      <c r="O178" s="4"/>
      <c r="P178" s="1">
        <v>1.7949999999999999</v>
      </c>
      <c r="R178" s="5">
        <f t="shared" si="13"/>
        <v>341</v>
      </c>
      <c r="S178" s="5">
        <f t="shared" si="14"/>
        <v>79</v>
      </c>
      <c r="T178" s="1">
        <f>N178+P178</f>
        <v>2.6360000000000001</v>
      </c>
      <c r="U178" s="1">
        <f t="shared" si="11"/>
        <v>6.5601750297265164</v>
      </c>
      <c r="V178" s="1" t="s">
        <v>29</v>
      </c>
      <c r="W178" s="1">
        <f t="shared" si="12"/>
        <v>3.0735973259052924</v>
      </c>
      <c r="X178" s="2" t="s">
        <v>30</v>
      </c>
      <c r="AA178" s="1"/>
      <c r="AE178" s="1"/>
    </row>
    <row r="179" spans="3:31">
      <c r="C179">
        <v>341</v>
      </c>
      <c r="D179">
        <v>79</v>
      </c>
      <c r="E179">
        <v>32</v>
      </c>
      <c r="F179">
        <v>4</v>
      </c>
      <c r="G179">
        <v>32</v>
      </c>
      <c r="H179">
        <v>10</v>
      </c>
      <c r="I179">
        <v>5</v>
      </c>
      <c r="J179">
        <v>0</v>
      </c>
      <c r="K179">
        <v>0</v>
      </c>
      <c r="L179">
        <v>2</v>
      </c>
      <c r="M179">
        <v>2</v>
      </c>
      <c r="N179" s="1">
        <v>0.38100000000000001</v>
      </c>
      <c r="O179" s="1">
        <v>1.482</v>
      </c>
      <c r="P179" s="1">
        <v>0.44500000000000001</v>
      </c>
      <c r="R179" s="5">
        <f t="shared" si="13"/>
        <v>166</v>
      </c>
      <c r="S179" s="5">
        <f t="shared" si="14"/>
        <v>38</v>
      </c>
      <c r="T179" s="1">
        <f>N179+O179+P179</f>
        <v>2.3079999999999998</v>
      </c>
      <c r="U179" s="1">
        <f t="shared" si="11"/>
        <v>6.7815139107611548</v>
      </c>
      <c r="V179" s="1">
        <f>(2*$R179*$S179*$F179*$G179*$E179*$I179*$H179)/(O179/1000)/10^12</f>
        <v>1.743425641025641</v>
      </c>
      <c r="W179" s="1">
        <f t="shared" si="12"/>
        <v>5.8061950561797753</v>
      </c>
      <c r="X179" s="2" t="s">
        <v>30</v>
      </c>
      <c r="AA179" s="1"/>
      <c r="AE179" s="1"/>
    </row>
    <row r="180" spans="3:31">
      <c r="C180">
        <v>341</v>
      </c>
      <c r="D180">
        <v>79</v>
      </c>
      <c r="E180">
        <v>32</v>
      </c>
      <c r="F180">
        <v>8</v>
      </c>
      <c r="G180">
        <v>32</v>
      </c>
      <c r="H180">
        <v>10</v>
      </c>
      <c r="I180">
        <v>5</v>
      </c>
      <c r="J180">
        <v>0</v>
      </c>
      <c r="K180">
        <v>0</v>
      </c>
      <c r="L180">
        <v>2</v>
      </c>
      <c r="M180">
        <v>2</v>
      </c>
      <c r="N180" s="1">
        <v>0.64800000000000002</v>
      </c>
      <c r="O180" s="1">
        <v>2.9609999999999999</v>
      </c>
      <c r="P180" s="1">
        <v>0.85899999999999999</v>
      </c>
      <c r="R180" s="5">
        <f t="shared" si="13"/>
        <v>166</v>
      </c>
      <c r="S180" s="5">
        <f t="shared" si="14"/>
        <v>38</v>
      </c>
      <c r="T180" s="1">
        <f>N180+O180+P180</f>
        <v>4.468</v>
      </c>
      <c r="U180" s="1">
        <f t="shared" si="11"/>
        <v>7.9745580246913574</v>
      </c>
      <c r="V180" s="1">
        <f>(2*$R180*$S180*$F180*$G180*$E180*$I180*$H180)/(O180/1000)/10^12</f>
        <v>1.7451920297196895</v>
      </c>
      <c r="W180" s="1">
        <f t="shared" si="12"/>
        <v>6.015731781140861</v>
      </c>
      <c r="X180" s="2" t="s">
        <v>30</v>
      </c>
      <c r="AA180" s="1"/>
      <c r="AE180" s="1"/>
    </row>
    <row r="181" spans="3:31">
      <c r="C181">
        <v>341</v>
      </c>
      <c r="D181">
        <v>79</v>
      </c>
      <c r="E181">
        <v>32</v>
      </c>
      <c r="F181">
        <v>16</v>
      </c>
      <c r="G181">
        <v>32</v>
      </c>
      <c r="H181">
        <v>10</v>
      </c>
      <c r="I181">
        <v>5</v>
      </c>
      <c r="J181">
        <v>0</v>
      </c>
      <c r="K181">
        <v>0</v>
      </c>
      <c r="L181">
        <v>2</v>
      </c>
      <c r="M181">
        <v>2</v>
      </c>
      <c r="N181" s="1">
        <v>1.2969999999999999</v>
      </c>
      <c r="O181" s="1">
        <v>5.9350000000000005</v>
      </c>
      <c r="P181" s="1">
        <v>1.663</v>
      </c>
      <c r="R181" s="5">
        <f t="shared" si="13"/>
        <v>166</v>
      </c>
      <c r="S181" s="5">
        <f t="shared" si="14"/>
        <v>38</v>
      </c>
      <c r="T181" s="1">
        <f>N181+O181+P181</f>
        <v>8.8949999999999996</v>
      </c>
      <c r="U181" s="1">
        <f t="shared" si="11"/>
        <v>7.9684095605242868</v>
      </c>
      <c r="V181" s="1">
        <f>(2*$R181*$S181*$F181*$G181*$E181*$I181*$H181)/(O181/1000)/10^12</f>
        <v>1.7413693681550126</v>
      </c>
      <c r="W181" s="1">
        <f t="shared" si="12"/>
        <v>6.2146886349969934</v>
      </c>
      <c r="X181" s="2" t="s">
        <v>30</v>
      </c>
      <c r="AA181" s="1"/>
      <c r="AE181" s="1"/>
    </row>
    <row r="182" spans="3:31">
      <c r="C182">
        <v>341</v>
      </c>
      <c r="D182">
        <v>79</v>
      </c>
      <c r="E182">
        <v>32</v>
      </c>
      <c r="F182">
        <v>32</v>
      </c>
      <c r="G182">
        <v>32</v>
      </c>
      <c r="H182">
        <v>10</v>
      </c>
      <c r="I182">
        <v>5</v>
      </c>
      <c r="J182">
        <v>0</v>
      </c>
      <c r="K182">
        <v>0</v>
      </c>
      <c r="L182">
        <v>2</v>
      </c>
      <c r="M182">
        <v>2</v>
      </c>
      <c r="N182" s="1">
        <v>2.5659999999999998</v>
      </c>
      <c r="O182" s="1">
        <v>11.798999999999999</v>
      </c>
      <c r="P182" s="1">
        <v>3.2930000000000001</v>
      </c>
      <c r="R182" s="5">
        <f t="shared" si="13"/>
        <v>166</v>
      </c>
      <c r="S182" s="5">
        <f t="shared" si="14"/>
        <v>38</v>
      </c>
      <c r="T182" s="1">
        <f>N182+O182+P182</f>
        <v>17.657999999999998</v>
      </c>
      <c r="U182" s="1">
        <f t="shared" si="11"/>
        <v>8.0553602494154344</v>
      </c>
      <c r="V182" s="1">
        <f>(2*$R182*$S182*$F182*$G182*$E182*$I182*$H182)/(O182/1000)/10^12</f>
        <v>1.7518479871175525</v>
      </c>
      <c r="W182" s="1">
        <f t="shared" si="12"/>
        <v>6.2769676283024589</v>
      </c>
      <c r="X182" s="2" t="s">
        <v>30</v>
      </c>
      <c r="AA182" s="1"/>
      <c r="AE182" s="1"/>
    </row>
    <row r="183" spans="3:31">
      <c r="C183">
        <v>480</v>
      </c>
      <c r="D183">
        <v>48</v>
      </c>
      <c r="E183">
        <v>1</v>
      </c>
      <c r="F183">
        <v>16</v>
      </c>
      <c r="G183">
        <v>16</v>
      </c>
      <c r="H183">
        <v>3</v>
      </c>
      <c r="I183">
        <v>3</v>
      </c>
      <c r="J183">
        <v>1</v>
      </c>
      <c r="K183">
        <v>1</v>
      </c>
      <c r="L183">
        <v>1</v>
      </c>
      <c r="M183">
        <v>1</v>
      </c>
      <c r="N183" s="1">
        <v>0.122</v>
      </c>
      <c r="O183" s="4"/>
      <c r="P183" s="1">
        <v>0.42499999999999999</v>
      </c>
      <c r="R183" s="5">
        <f t="shared" si="13"/>
        <v>480</v>
      </c>
      <c r="S183" s="5">
        <f t="shared" si="14"/>
        <v>48</v>
      </c>
      <c r="T183" s="1">
        <f>N183+P183</f>
        <v>0.54699999999999993</v>
      </c>
      <c r="U183" s="1">
        <f t="shared" si="11"/>
        <v>0.87023213114754105</v>
      </c>
      <c r="V183" s="1" t="s">
        <v>29</v>
      </c>
      <c r="W183" s="1">
        <f t="shared" si="12"/>
        <v>0.2498078117647059</v>
      </c>
      <c r="X183" s="2" t="s">
        <v>30</v>
      </c>
      <c r="AA183" s="1"/>
      <c r="AE183" s="1"/>
    </row>
    <row r="184" spans="3:31">
      <c r="C184">
        <v>240</v>
      </c>
      <c r="D184">
        <v>24</v>
      </c>
      <c r="E184">
        <v>16</v>
      </c>
      <c r="F184">
        <v>16</v>
      </c>
      <c r="G184">
        <v>32</v>
      </c>
      <c r="H184">
        <v>3</v>
      </c>
      <c r="I184">
        <v>3</v>
      </c>
      <c r="J184">
        <v>1</v>
      </c>
      <c r="K184">
        <v>1</v>
      </c>
      <c r="L184">
        <v>1</v>
      </c>
      <c r="M184">
        <v>1</v>
      </c>
      <c r="N184" s="1">
        <v>0.14300000000000002</v>
      </c>
      <c r="O184" s="1">
        <v>0.16700000000000001</v>
      </c>
      <c r="P184" s="1">
        <v>0.35000000000000003</v>
      </c>
      <c r="R184" s="5">
        <f t="shared" si="13"/>
        <v>240</v>
      </c>
      <c r="S184" s="5">
        <f t="shared" si="14"/>
        <v>24</v>
      </c>
      <c r="T184" s="1">
        <f>N184+O184+P184</f>
        <v>0.66000000000000014</v>
      </c>
      <c r="U184" s="1">
        <f t="shared" si="11"/>
        <v>5.9394864335664339</v>
      </c>
      <c r="V184" s="1">
        <f>(2*$R184*$S184*$F184*$G184*$E184*$I184*$H184)/(O184/1000)/10^12</f>
        <v>5.0859075449101789</v>
      </c>
      <c r="W184" s="1">
        <f t="shared" si="12"/>
        <v>2.4267044571428569</v>
      </c>
      <c r="X184" s="2" t="s">
        <v>30</v>
      </c>
      <c r="AA184" s="1"/>
      <c r="AE184" s="1"/>
    </row>
    <row r="185" spans="3:31">
      <c r="C185">
        <v>120</v>
      </c>
      <c r="D185">
        <v>12</v>
      </c>
      <c r="E185">
        <v>32</v>
      </c>
      <c r="F185">
        <v>16</v>
      </c>
      <c r="G185">
        <v>64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1">
        <v>0.115</v>
      </c>
      <c r="O185" s="1">
        <v>8.5000000000000006E-2</v>
      </c>
      <c r="P185" s="1">
        <v>0.248</v>
      </c>
      <c r="R185" s="5">
        <f t="shared" si="13"/>
        <v>120</v>
      </c>
      <c r="S185" s="5">
        <f t="shared" si="14"/>
        <v>12</v>
      </c>
      <c r="T185" s="1">
        <f>N185+O185+P185</f>
        <v>0.44800000000000001</v>
      </c>
      <c r="U185" s="1">
        <f t="shared" si="11"/>
        <v>7.3856222608695656</v>
      </c>
      <c r="V185" s="1">
        <f>(2*$R185*$S185*$F185*$G185*$E185*$I185*$H185)/(O185/1000)/10^12</f>
        <v>9.9923124705882351</v>
      </c>
      <c r="W185" s="1">
        <f t="shared" si="12"/>
        <v>3.4247845161290322</v>
      </c>
      <c r="X185" s="2" t="s">
        <v>30</v>
      </c>
      <c r="AA185" s="1"/>
      <c r="AE185" s="1"/>
    </row>
    <row r="186" spans="3:31">
      <c r="C186">
        <v>60</v>
      </c>
      <c r="D186">
        <v>6</v>
      </c>
      <c r="E186">
        <v>64</v>
      </c>
      <c r="F186">
        <v>16</v>
      </c>
      <c r="G186">
        <v>128</v>
      </c>
      <c r="H186">
        <v>3</v>
      </c>
      <c r="I186">
        <v>3</v>
      </c>
      <c r="J186">
        <v>1</v>
      </c>
      <c r="K186">
        <v>1</v>
      </c>
      <c r="L186">
        <v>1</v>
      </c>
      <c r="M186">
        <v>1</v>
      </c>
      <c r="N186" s="1">
        <v>8.1000000000000003E-2</v>
      </c>
      <c r="O186" s="1">
        <v>7.0000000000000007E-2</v>
      </c>
      <c r="P186" s="1">
        <v>0.152</v>
      </c>
      <c r="R186" s="5">
        <f t="shared" si="13"/>
        <v>60</v>
      </c>
      <c r="S186" s="5">
        <f t="shared" si="14"/>
        <v>6</v>
      </c>
      <c r="T186" s="1">
        <f>N186+O186+P186</f>
        <v>0.30300000000000005</v>
      </c>
      <c r="U186" s="1">
        <f t="shared" si="11"/>
        <v>10.485760000000001</v>
      </c>
      <c r="V186" s="1">
        <f>(2*$R186*$S186*$F186*$G186*$E186*$I186*$H186)/(O186/1000)/10^12</f>
        <v>12.133522285714285</v>
      </c>
      <c r="W186" s="1">
        <f t="shared" si="12"/>
        <v>5.5878063157894733</v>
      </c>
      <c r="X186" s="2" t="s">
        <v>31</v>
      </c>
      <c r="AA186" s="1"/>
      <c r="AE186" s="1"/>
    </row>
    <row r="187" spans="3:31">
      <c r="C187">
        <v>108</v>
      </c>
      <c r="D187">
        <v>108</v>
      </c>
      <c r="E187">
        <v>3</v>
      </c>
      <c r="F187">
        <v>8</v>
      </c>
      <c r="G187">
        <v>64</v>
      </c>
      <c r="H187">
        <v>3</v>
      </c>
      <c r="I187">
        <v>3</v>
      </c>
      <c r="J187">
        <v>1</v>
      </c>
      <c r="K187">
        <v>1</v>
      </c>
      <c r="L187">
        <v>2</v>
      </c>
      <c r="M187">
        <v>2</v>
      </c>
      <c r="N187" s="1">
        <v>3.6000000000000004E-2</v>
      </c>
      <c r="O187" s="4"/>
      <c r="P187" s="1">
        <v>0.1</v>
      </c>
      <c r="R187" s="5">
        <f t="shared" si="13"/>
        <v>54</v>
      </c>
      <c r="S187" s="5">
        <f t="shared" si="14"/>
        <v>54</v>
      </c>
      <c r="T187" s="1">
        <f>N187+P187</f>
        <v>0.13600000000000001</v>
      </c>
      <c r="U187" s="1">
        <f t="shared" si="11"/>
        <v>2.2394880000000001</v>
      </c>
      <c r="V187" s="1" t="s">
        <v>29</v>
      </c>
      <c r="W187" s="1">
        <f t="shared" si="12"/>
        <v>0.80621567999999999</v>
      </c>
      <c r="X187" s="2" t="s">
        <v>30</v>
      </c>
      <c r="AA187" s="1"/>
      <c r="AE187" s="1"/>
    </row>
    <row r="188" spans="3:31">
      <c r="C188">
        <v>54</v>
      </c>
      <c r="D188">
        <v>54</v>
      </c>
      <c r="E188">
        <v>64</v>
      </c>
      <c r="F188">
        <v>8</v>
      </c>
      <c r="G188">
        <v>64</v>
      </c>
      <c r="H188">
        <v>3</v>
      </c>
      <c r="I188">
        <v>3</v>
      </c>
      <c r="J188">
        <v>1</v>
      </c>
      <c r="K188">
        <v>1</v>
      </c>
      <c r="L188">
        <v>1</v>
      </c>
      <c r="M188">
        <v>1</v>
      </c>
      <c r="N188" s="1">
        <v>0.16500000000000001</v>
      </c>
      <c r="O188" s="1">
        <v>0.16500000000000001</v>
      </c>
      <c r="P188" s="1">
        <v>0.317</v>
      </c>
      <c r="R188" s="5">
        <f t="shared" si="13"/>
        <v>54</v>
      </c>
      <c r="S188" s="5">
        <f t="shared" si="14"/>
        <v>54</v>
      </c>
      <c r="T188" s="1">
        <f>N188+O188+P188</f>
        <v>0.64700000000000002</v>
      </c>
      <c r="U188" s="1">
        <f t="shared" si="11"/>
        <v>10.423798690909091</v>
      </c>
      <c r="V188" s="1">
        <f>(2*$R188*$S188*$F188*$G188*$E188*$I188*$H188)/(O188/1000)/10^12</f>
        <v>10.423798690909091</v>
      </c>
      <c r="W188" s="1">
        <f t="shared" si="12"/>
        <v>5.4256365425867505</v>
      </c>
      <c r="X188" s="2" t="s">
        <v>31</v>
      </c>
      <c r="AA188" s="1"/>
      <c r="AE188" s="1"/>
    </row>
    <row r="189" spans="3:31">
      <c r="C189">
        <v>27</v>
      </c>
      <c r="D189">
        <v>27</v>
      </c>
      <c r="E189">
        <v>128</v>
      </c>
      <c r="F189">
        <v>8</v>
      </c>
      <c r="G189">
        <v>128</v>
      </c>
      <c r="H189">
        <v>3</v>
      </c>
      <c r="I189">
        <v>3</v>
      </c>
      <c r="J189">
        <v>1</v>
      </c>
      <c r="K189">
        <v>1</v>
      </c>
      <c r="L189">
        <v>1</v>
      </c>
      <c r="M189">
        <v>1</v>
      </c>
      <c r="N189" s="1">
        <v>0.13500000000000001</v>
      </c>
      <c r="O189" s="1">
        <v>0.13600000000000001</v>
      </c>
      <c r="P189" s="1">
        <v>0.16500000000000001</v>
      </c>
      <c r="R189" s="5">
        <f t="shared" si="13"/>
        <v>27</v>
      </c>
      <c r="S189" s="5">
        <f t="shared" si="14"/>
        <v>27</v>
      </c>
      <c r="T189" s="1">
        <f>N189+O189+P189</f>
        <v>0.43600000000000005</v>
      </c>
      <c r="U189" s="1">
        <f t="shared" si="11"/>
        <v>12.740198400000001</v>
      </c>
      <c r="V189" s="1">
        <f>(2*$R189*$S189*$F189*$G189*$E189*$I189*$H189)/(O189/1000)/10^12</f>
        <v>12.646520470588236</v>
      </c>
      <c r="W189" s="1">
        <f t="shared" si="12"/>
        <v>10.423798690909091</v>
      </c>
      <c r="X189" s="2" t="s">
        <v>31</v>
      </c>
      <c r="AA189" s="1"/>
      <c r="AE189" s="1"/>
    </row>
    <row r="190" spans="3:31">
      <c r="C190">
        <v>14</v>
      </c>
      <c r="D190">
        <v>14</v>
      </c>
      <c r="E190">
        <v>128</v>
      </c>
      <c r="F190">
        <v>8</v>
      </c>
      <c r="G190">
        <v>256</v>
      </c>
      <c r="H190">
        <v>3</v>
      </c>
      <c r="I190">
        <v>3</v>
      </c>
      <c r="J190">
        <v>1</v>
      </c>
      <c r="K190">
        <v>1</v>
      </c>
      <c r="L190">
        <v>1</v>
      </c>
      <c r="M190">
        <v>1</v>
      </c>
      <c r="N190" s="1">
        <v>8.1000000000000003E-2</v>
      </c>
      <c r="O190" s="1">
        <v>7.0000000000000007E-2</v>
      </c>
      <c r="P190" s="1">
        <v>0.14300000000000002</v>
      </c>
      <c r="R190" s="5">
        <f t="shared" si="13"/>
        <v>14</v>
      </c>
      <c r="S190" s="5">
        <f t="shared" si="14"/>
        <v>14</v>
      </c>
      <c r="T190" s="1">
        <f>N190+O190+P190</f>
        <v>0.29400000000000004</v>
      </c>
      <c r="U190" s="1">
        <f t="shared" si="11"/>
        <v>11.417827555555554</v>
      </c>
      <c r="V190" s="1">
        <f>(2*$R190*$S190*$F190*$G190*$E190*$I190*$H190)/(O190/1000)/10^12</f>
        <v>13.212057599999998</v>
      </c>
      <c r="W190" s="1">
        <f t="shared" si="12"/>
        <v>6.4674407832167828</v>
      </c>
      <c r="X190" s="2" t="s">
        <v>31</v>
      </c>
      <c r="AA190" s="1"/>
      <c r="AE190" s="1"/>
    </row>
    <row r="191" spans="3:31">
      <c r="C191">
        <v>7</v>
      </c>
      <c r="D191">
        <v>7</v>
      </c>
      <c r="E191">
        <v>256</v>
      </c>
      <c r="F191">
        <v>8</v>
      </c>
      <c r="G191">
        <v>512</v>
      </c>
      <c r="H191">
        <v>3</v>
      </c>
      <c r="I191">
        <v>3</v>
      </c>
      <c r="J191">
        <v>1</v>
      </c>
      <c r="K191">
        <v>1</v>
      </c>
      <c r="L191">
        <v>1</v>
      </c>
      <c r="M191">
        <v>1</v>
      </c>
      <c r="N191" s="1">
        <v>0.188</v>
      </c>
      <c r="O191" s="1">
        <v>0.189</v>
      </c>
      <c r="P191" s="1">
        <v>0.22700000000000001</v>
      </c>
      <c r="R191" s="5">
        <f t="shared" si="13"/>
        <v>7</v>
      </c>
      <c r="S191" s="5">
        <f t="shared" si="14"/>
        <v>7</v>
      </c>
      <c r="T191" s="1">
        <f>N191+O191+P191</f>
        <v>0.60399999999999998</v>
      </c>
      <c r="U191" s="1">
        <f t="shared" si="11"/>
        <v>4.9193831489361708</v>
      </c>
      <c r="V191" s="1">
        <f>(2*$R191*$S191*$F191*$G191*$E191*$I191*$H191)/(O191/1000)/10^12</f>
        <v>4.8933546666666663</v>
      </c>
      <c r="W191" s="1">
        <f t="shared" si="12"/>
        <v>4.0742027841409687</v>
      </c>
      <c r="X191" s="2" t="s">
        <v>31</v>
      </c>
      <c r="AA191" s="1"/>
      <c r="AE191" s="1"/>
    </row>
    <row r="192" spans="3:31">
      <c r="C192">
        <v>224</v>
      </c>
      <c r="D192">
        <v>224</v>
      </c>
      <c r="E192">
        <v>3</v>
      </c>
      <c r="F192">
        <v>8</v>
      </c>
      <c r="G192">
        <v>64</v>
      </c>
      <c r="H192">
        <v>3</v>
      </c>
      <c r="I192">
        <v>3</v>
      </c>
      <c r="J192">
        <v>1</v>
      </c>
      <c r="K192">
        <v>1</v>
      </c>
      <c r="L192">
        <v>1</v>
      </c>
      <c r="M192">
        <v>1</v>
      </c>
      <c r="N192" s="1">
        <v>0.39100000000000001</v>
      </c>
      <c r="O192" s="4"/>
      <c r="P192" s="1">
        <v>1.423</v>
      </c>
      <c r="R192" s="5">
        <f t="shared" si="13"/>
        <v>224</v>
      </c>
      <c r="S192" s="5">
        <f t="shared" si="14"/>
        <v>224</v>
      </c>
      <c r="T192" s="1">
        <f>N192+P192</f>
        <v>1.8140000000000001</v>
      </c>
      <c r="U192" s="1">
        <f t="shared" si="11"/>
        <v>3.5479950076726343</v>
      </c>
      <c r="V192" s="1" t="s">
        <v>29</v>
      </c>
      <c r="W192" s="1">
        <f t="shared" si="12"/>
        <v>0.97488829796205201</v>
      </c>
      <c r="X192" s="2" t="s">
        <v>30</v>
      </c>
      <c r="AA192" s="1"/>
      <c r="AE192" s="1"/>
    </row>
    <row r="193" spans="3:31">
      <c r="C193">
        <v>112</v>
      </c>
      <c r="D193">
        <v>112</v>
      </c>
      <c r="E193">
        <v>64</v>
      </c>
      <c r="F193">
        <v>8</v>
      </c>
      <c r="G193">
        <v>128</v>
      </c>
      <c r="H193">
        <v>3</v>
      </c>
      <c r="I193">
        <v>3</v>
      </c>
      <c r="J193">
        <v>1</v>
      </c>
      <c r="K193">
        <v>1</v>
      </c>
      <c r="L193">
        <v>1</v>
      </c>
      <c r="M193">
        <v>1</v>
      </c>
      <c r="N193" s="1">
        <v>0.98699999999999999</v>
      </c>
      <c r="O193" s="1">
        <v>0.90400000000000003</v>
      </c>
      <c r="P193" s="1">
        <v>1.7870000000000001</v>
      </c>
      <c r="R193" s="5">
        <f t="shared" si="13"/>
        <v>112</v>
      </c>
      <c r="S193" s="5">
        <f t="shared" si="14"/>
        <v>112</v>
      </c>
      <c r="T193" s="1">
        <f>N193+O193+P193</f>
        <v>3.6779999999999999</v>
      </c>
      <c r="U193" s="1">
        <f t="shared" si="11"/>
        <v>14.992405787234043</v>
      </c>
      <c r="V193" s="1">
        <f>(2*$R193*$S193*$F193*$G193*$E193*$I193*$H193)/(O193/1000)/10^12</f>
        <v>16.368920920353979</v>
      </c>
      <c r="W193" s="1">
        <f t="shared" si="12"/>
        <v>8.2806404655847778</v>
      </c>
      <c r="X193" s="2" t="s">
        <v>31</v>
      </c>
      <c r="AA193" s="1"/>
      <c r="AE193" s="1"/>
    </row>
    <row r="194" spans="3:31">
      <c r="C194">
        <f>112/2</f>
        <v>56</v>
      </c>
      <c r="D194">
        <v>56</v>
      </c>
      <c r="E194">
        <v>128</v>
      </c>
      <c r="F194">
        <v>8</v>
      </c>
      <c r="G194">
        <v>256</v>
      </c>
      <c r="H194">
        <v>3</v>
      </c>
      <c r="I194">
        <v>3</v>
      </c>
      <c r="J194">
        <v>1</v>
      </c>
      <c r="K194">
        <v>1</v>
      </c>
      <c r="L194">
        <v>1</v>
      </c>
      <c r="M194">
        <v>1</v>
      </c>
      <c r="N194" s="1">
        <v>0.96399999999999997</v>
      </c>
      <c r="O194" s="1">
        <v>0.91400000000000003</v>
      </c>
      <c r="P194" s="1">
        <v>1.0150000000000001</v>
      </c>
      <c r="R194" s="5">
        <f t="shared" si="13"/>
        <v>56</v>
      </c>
      <c r="S194" s="5">
        <f t="shared" si="14"/>
        <v>56</v>
      </c>
      <c r="T194" s="1">
        <f>N194+O194+P194</f>
        <v>2.8930000000000002</v>
      </c>
      <c r="U194" s="1">
        <f t="shared" si="11"/>
        <v>15.350108414937759</v>
      </c>
      <c r="V194" s="1">
        <f>(2*$R194*$S194*$F194*$G194*$E194*$I194*$H194)/(O194/1000)/10^12</f>
        <v>16.189829881838076</v>
      </c>
      <c r="W194" s="1">
        <f t="shared" si="12"/>
        <v>14.578822179310343</v>
      </c>
      <c r="X194" s="2" t="s">
        <v>32</v>
      </c>
      <c r="AA194" s="1"/>
      <c r="AE194" s="1"/>
    </row>
    <row r="195" spans="3:31">
      <c r="C195">
        <f>56/2</f>
        <v>28</v>
      </c>
      <c r="D195">
        <v>28</v>
      </c>
      <c r="E195">
        <v>256</v>
      </c>
      <c r="F195">
        <v>8</v>
      </c>
      <c r="G195">
        <v>512</v>
      </c>
      <c r="H195">
        <v>3</v>
      </c>
      <c r="I195">
        <v>3</v>
      </c>
      <c r="J195">
        <v>1</v>
      </c>
      <c r="K195">
        <v>1</v>
      </c>
      <c r="L195">
        <v>1</v>
      </c>
      <c r="M195">
        <v>1</v>
      </c>
      <c r="N195" s="1">
        <v>0.97799999999999998</v>
      </c>
      <c r="O195" s="1">
        <v>0.90700000000000003</v>
      </c>
      <c r="P195" s="1">
        <v>0.745</v>
      </c>
      <c r="R195" s="5">
        <f t="shared" si="13"/>
        <v>28</v>
      </c>
      <c r="S195" s="5">
        <f t="shared" si="14"/>
        <v>28</v>
      </c>
      <c r="T195" s="1">
        <f>N195+O195+P195</f>
        <v>2.63</v>
      </c>
      <c r="U195" s="1">
        <f t="shared" si="11"/>
        <v>15.130372711656443</v>
      </c>
      <c r="V195" s="1">
        <f>(2*$R195*$S195*$F195*$G195*$E195*$I195*$H195)/(O195/1000)/10^12</f>
        <v>16.314778954796029</v>
      </c>
      <c r="W195" s="1">
        <f t="shared" si="12"/>
        <v>19.862422163758392</v>
      </c>
      <c r="X195" s="2" t="s">
        <v>31</v>
      </c>
      <c r="AA195" s="1"/>
      <c r="AE195" s="1"/>
    </row>
    <row r="196" spans="3:31">
      <c r="C196">
        <v>14</v>
      </c>
      <c r="D196">
        <v>14</v>
      </c>
      <c r="E196">
        <v>512</v>
      </c>
      <c r="F196">
        <v>8</v>
      </c>
      <c r="G196">
        <v>512</v>
      </c>
      <c r="H196">
        <v>3</v>
      </c>
      <c r="I196">
        <v>3</v>
      </c>
      <c r="J196">
        <v>1</v>
      </c>
      <c r="K196">
        <v>1</v>
      </c>
      <c r="L196">
        <v>1</v>
      </c>
      <c r="M196">
        <v>1</v>
      </c>
      <c r="N196" s="1">
        <v>8.1000000000000003E-2</v>
      </c>
      <c r="O196" s="1">
        <v>7.0000000000000007E-2</v>
      </c>
      <c r="P196" s="1">
        <v>0.14300000000000002</v>
      </c>
      <c r="R196" s="5">
        <f t="shared" si="13"/>
        <v>14</v>
      </c>
      <c r="S196" s="5">
        <f t="shared" si="14"/>
        <v>14</v>
      </c>
      <c r="T196" s="1">
        <f>N196+O196+P196</f>
        <v>0.29400000000000004</v>
      </c>
      <c r="U196" s="1">
        <f t="shared" si="11"/>
        <v>91.342620444444435</v>
      </c>
      <c r="V196" s="1">
        <f>(2*$R196*$S196*$F196*$G196*$E196*$I196*$H196)/(O196/1000)/10^12</f>
        <v>105.69646079999998</v>
      </c>
      <c r="W196" s="1">
        <f t="shared" si="12"/>
        <v>51.739526265734263</v>
      </c>
      <c r="X196" s="2" t="s">
        <v>31</v>
      </c>
      <c r="AA196" s="1"/>
      <c r="AE196" s="1"/>
    </row>
    <row r="197" spans="3:31">
      <c r="C197">
        <v>7</v>
      </c>
      <c r="D197">
        <v>7</v>
      </c>
      <c r="E197">
        <v>512</v>
      </c>
      <c r="F197">
        <v>8</v>
      </c>
      <c r="G197">
        <v>512</v>
      </c>
      <c r="H197">
        <v>3</v>
      </c>
      <c r="I197">
        <v>3</v>
      </c>
      <c r="J197">
        <v>1</v>
      </c>
      <c r="K197">
        <v>1</v>
      </c>
      <c r="L197">
        <v>1</v>
      </c>
      <c r="M197">
        <v>1</v>
      </c>
      <c r="N197" s="1">
        <v>0.35299999999999998</v>
      </c>
      <c r="O197" s="1">
        <v>0.34300000000000003</v>
      </c>
      <c r="P197" s="1">
        <v>0.38800000000000001</v>
      </c>
      <c r="R197" s="5">
        <f t="shared" si="13"/>
        <v>7</v>
      </c>
      <c r="S197" s="5">
        <f t="shared" si="14"/>
        <v>7</v>
      </c>
      <c r="T197" s="1">
        <f>N197+O197+P197</f>
        <v>1.0840000000000001</v>
      </c>
      <c r="U197" s="1">
        <f t="shared" si="11"/>
        <v>5.2399095297450433</v>
      </c>
      <c r="V197" s="1">
        <f>(2*$R197*$S197*$F197*$G197*$E197*$I197*$H197)/(O197/1000)/10^12</f>
        <v>5.39267657142857</v>
      </c>
      <c r="W197" s="1">
        <f t="shared" si="12"/>
        <v>4.7672372783505157</v>
      </c>
      <c r="X197" s="2" t="s">
        <v>31</v>
      </c>
      <c r="AA197" s="1"/>
      <c r="AE197" s="1"/>
    </row>
    <row r="198" spans="3:31">
      <c r="C198">
        <v>224</v>
      </c>
      <c r="D198">
        <v>224</v>
      </c>
      <c r="E198">
        <v>3</v>
      </c>
      <c r="F198">
        <v>16</v>
      </c>
      <c r="G198">
        <v>64</v>
      </c>
      <c r="H198">
        <v>3</v>
      </c>
      <c r="I198">
        <v>3</v>
      </c>
      <c r="J198">
        <v>1</v>
      </c>
      <c r="K198">
        <v>1</v>
      </c>
      <c r="L198">
        <v>1</v>
      </c>
      <c r="M198">
        <v>1</v>
      </c>
      <c r="N198" s="1">
        <v>0.76300000000000001</v>
      </c>
      <c r="O198" s="4"/>
      <c r="P198" s="1">
        <v>2.855</v>
      </c>
      <c r="R198" s="5">
        <f t="shared" si="13"/>
        <v>224</v>
      </c>
      <c r="S198" s="5">
        <f t="shared" si="14"/>
        <v>224</v>
      </c>
      <c r="T198" s="1">
        <f>N198+P198</f>
        <v>3.6179999999999999</v>
      </c>
      <c r="U198" s="1">
        <f t="shared" si="11"/>
        <v>3.6363461284403669</v>
      </c>
      <c r="V198" s="1" t="s">
        <v>29</v>
      </c>
      <c r="W198" s="1">
        <f t="shared" si="12"/>
        <v>0.97181509492119089</v>
      </c>
      <c r="X198" s="2" t="s">
        <v>30</v>
      </c>
      <c r="AA198" s="1"/>
      <c r="AE198" s="1"/>
    </row>
    <row r="199" spans="3:31">
      <c r="C199">
        <v>112</v>
      </c>
      <c r="D199">
        <v>112</v>
      </c>
      <c r="E199">
        <v>64</v>
      </c>
      <c r="F199">
        <v>16</v>
      </c>
      <c r="G199">
        <v>128</v>
      </c>
      <c r="H199">
        <v>3</v>
      </c>
      <c r="I199">
        <v>3</v>
      </c>
      <c r="J199">
        <v>1</v>
      </c>
      <c r="K199">
        <v>1</v>
      </c>
      <c r="L199">
        <v>1</v>
      </c>
      <c r="M199">
        <v>1</v>
      </c>
      <c r="N199" s="1">
        <v>1.9390000000000001</v>
      </c>
      <c r="O199" s="1">
        <v>1.8120000000000001</v>
      </c>
      <c r="P199" s="1">
        <v>3.456</v>
      </c>
      <c r="R199" s="5">
        <f t="shared" si="13"/>
        <v>112</v>
      </c>
      <c r="S199" s="5">
        <f t="shared" si="14"/>
        <v>112</v>
      </c>
      <c r="T199" s="1">
        <f>N199+O199+P199</f>
        <v>7.2070000000000007</v>
      </c>
      <c r="U199" s="1">
        <f t="shared" si="11"/>
        <v>15.263026830324911</v>
      </c>
      <c r="V199" s="1">
        <f>(2*$R199*$S199*$F199*$G199*$E199*$I199*$H199)/(O199/1000)/10^12</f>
        <v>16.332786437086092</v>
      </c>
      <c r="W199" s="1">
        <f t="shared" si="12"/>
        <v>8.5633706666666676</v>
      </c>
      <c r="X199" s="2" t="s">
        <v>31</v>
      </c>
      <c r="AA199" s="1"/>
      <c r="AE199" s="1"/>
    </row>
    <row r="200" spans="3:31">
      <c r="C200">
        <f>112/2</f>
        <v>56</v>
      </c>
      <c r="D200">
        <v>56</v>
      </c>
      <c r="E200">
        <v>128</v>
      </c>
      <c r="F200">
        <v>16</v>
      </c>
      <c r="G200">
        <v>256</v>
      </c>
      <c r="H200">
        <v>3</v>
      </c>
      <c r="I200">
        <v>3</v>
      </c>
      <c r="J200">
        <v>1</v>
      </c>
      <c r="K200">
        <v>1</v>
      </c>
      <c r="L200">
        <v>1</v>
      </c>
      <c r="M200">
        <v>1</v>
      </c>
      <c r="N200" s="1">
        <v>1.758</v>
      </c>
      <c r="O200" s="1">
        <v>1.841</v>
      </c>
      <c r="P200" s="1">
        <v>1.9259999999999999</v>
      </c>
      <c r="R200" s="5">
        <f t="shared" si="13"/>
        <v>56</v>
      </c>
      <c r="S200" s="5">
        <f t="shared" si="14"/>
        <v>56</v>
      </c>
      <c r="T200" s="1">
        <f>N200+O200+P200</f>
        <v>5.5250000000000004</v>
      </c>
      <c r="U200" s="1">
        <f t="shared" si="11"/>
        <v>16.834476122866896</v>
      </c>
      <c r="V200" s="1">
        <f>(2*$R200*$S200*$F200*$G200*$E200*$I200*$H200)/(O200/1000)/10^12</f>
        <v>16.075507346007605</v>
      </c>
      <c r="W200" s="1">
        <f t="shared" si="12"/>
        <v>15.366048299065421</v>
      </c>
      <c r="X200" s="2" t="s">
        <v>32</v>
      </c>
      <c r="AA200" s="1"/>
      <c r="AE200" s="1"/>
    </row>
    <row r="201" spans="3:31">
      <c r="C201">
        <f>56/2</f>
        <v>28</v>
      </c>
      <c r="D201">
        <v>28</v>
      </c>
      <c r="E201">
        <v>256</v>
      </c>
      <c r="F201">
        <v>16</v>
      </c>
      <c r="G201">
        <v>512</v>
      </c>
      <c r="H201">
        <v>3</v>
      </c>
      <c r="I201">
        <v>3</v>
      </c>
      <c r="J201">
        <v>1</v>
      </c>
      <c r="K201">
        <v>1</v>
      </c>
      <c r="L201">
        <v>1</v>
      </c>
      <c r="M201">
        <v>1</v>
      </c>
      <c r="N201" s="1">
        <v>1.3580000000000001</v>
      </c>
      <c r="O201" s="1">
        <v>1.304</v>
      </c>
      <c r="P201" s="1">
        <v>1.323</v>
      </c>
      <c r="R201" s="5">
        <f t="shared" si="13"/>
        <v>28</v>
      </c>
      <c r="S201" s="5">
        <f t="shared" si="14"/>
        <v>28</v>
      </c>
      <c r="T201" s="1">
        <f>N201+O201+P201</f>
        <v>3.9849999999999999</v>
      </c>
      <c r="U201" s="1">
        <f t="shared" si="11"/>
        <v>21.793084701030924</v>
      </c>
      <c r="V201" s="1">
        <f>(2*$R201*$S201*$F201*$G201*$E201*$I201*$H201)/(O201/1000)/10^12</f>
        <v>22.695559067484659</v>
      </c>
      <c r="W201" s="1">
        <f t="shared" si="12"/>
        <v>22.369621333333335</v>
      </c>
      <c r="X201" s="2" t="s">
        <v>31</v>
      </c>
      <c r="AA201" s="1"/>
      <c r="AE201" s="1"/>
    </row>
    <row r="202" spans="3:31">
      <c r="C202">
        <v>14</v>
      </c>
      <c r="D202">
        <v>14</v>
      </c>
      <c r="E202">
        <v>512</v>
      </c>
      <c r="F202">
        <v>16</v>
      </c>
      <c r="G202">
        <v>512</v>
      </c>
      <c r="H202">
        <v>3</v>
      </c>
      <c r="I202">
        <v>3</v>
      </c>
      <c r="J202">
        <v>1</v>
      </c>
      <c r="K202">
        <v>1</v>
      </c>
      <c r="L202">
        <v>1</v>
      </c>
      <c r="M202">
        <v>1</v>
      </c>
      <c r="N202" s="1">
        <v>0.86899999999999999</v>
      </c>
      <c r="O202" s="1">
        <v>0.82300000000000006</v>
      </c>
      <c r="P202" s="1">
        <v>0.89400000000000002</v>
      </c>
      <c r="R202" s="5">
        <f t="shared" si="13"/>
        <v>14</v>
      </c>
      <c r="S202" s="5">
        <f t="shared" si="14"/>
        <v>14</v>
      </c>
      <c r="T202" s="1">
        <f>N202+O202+P202</f>
        <v>2.5860000000000003</v>
      </c>
      <c r="U202" s="1">
        <f t="shared" si="11"/>
        <v>17.028198517836593</v>
      </c>
      <c r="V202" s="1">
        <f>(2*$R202*$S202*$F202*$G202*$E202*$I202*$H202)/(O202/1000)/10^12</f>
        <v>17.979956879708382</v>
      </c>
      <c r="W202" s="1">
        <f t="shared" si="12"/>
        <v>16.552018469798657</v>
      </c>
      <c r="X202" s="2" t="s">
        <v>31</v>
      </c>
      <c r="AA202" s="1"/>
      <c r="AE202" s="1"/>
    </row>
    <row r="203" spans="3:31">
      <c r="C203">
        <v>7</v>
      </c>
      <c r="D203">
        <v>7</v>
      </c>
      <c r="E203">
        <v>512</v>
      </c>
      <c r="F203">
        <v>16</v>
      </c>
      <c r="G203">
        <v>512</v>
      </c>
      <c r="H203">
        <v>3</v>
      </c>
      <c r="I203">
        <v>3</v>
      </c>
      <c r="J203">
        <v>1</v>
      </c>
      <c r="K203">
        <v>1</v>
      </c>
      <c r="L203">
        <v>1</v>
      </c>
      <c r="M203">
        <v>1</v>
      </c>
      <c r="N203" s="1">
        <v>0.48199999999999998</v>
      </c>
      <c r="O203" s="1">
        <v>0.44400000000000001</v>
      </c>
      <c r="P203" s="1">
        <v>0.44400000000000001</v>
      </c>
      <c r="R203" s="5">
        <f t="shared" si="13"/>
        <v>7</v>
      </c>
      <c r="S203" s="5">
        <f t="shared" si="14"/>
        <v>7</v>
      </c>
      <c r="T203" s="1">
        <f>N203+O203+P203</f>
        <v>1.3699999999999999</v>
      </c>
      <c r="U203" s="1">
        <f t="shared" si="11"/>
        <v>7.6750542074688797</v>
      </c>
      <c r="V203" s="1">
        <f>(2*$R203*$S203*$F203*$G203*$E203*$I203*$H203)/(O203/1000)/10^12</f>
        <v>8.331928216216216</v>
      </c>
      <c r="W203" s="1">
        <f t="shared" si="12"/>
        <v>8.331928216216216</v>
      </c>
      <c r="X203" s="2" t="s">
        <v>31</v>
      </c>
      <c r="AA203" s="1"/>
      <c r="AE203" s="1"/>
    </row>
    <row r="204" spans="3:31">
      <c r="C204">
        <v>224</v>
      </c>
      <c r="D204">
        <v>224</v>
      </c>
      <c r="E204">
        <v>3</v>
      </c>
      <c r="F204">
        <v>16</v>
      </c>
      <c r="G204">
        <v>64</v>
      </c>
      <c r="H204">
        <v>7</v>
      </c>
      <c r="I204">
        <v>7</v>
      </c>
      <c r="J204">
        <v>3</v>
      </c>
      <c r="K204">
        <v>3</v>
      </c>
      <c r="L204">
        <v>2</v>
      </c>
      <c r="M204">
        <v>2</v>
      </c>
      <c r="N204" s="1">
        <v>0.51600000000000001</v>
      </c>
      <c r="O204" s="4"/>
      <c r="P204" s="1">
        <v>0.91800000000000004</v>
      </c>
      <c r="R204" s="5">
        <f t="shared" si="13"/>
        <v>112</v>
      </c>
      <c r="S204" s="5">
        <f t="shared" si="14"/>
        <v>112</v>
      </c>
      <c r="T204" s="1">
        <f>N204+P204</f>
        <v>1.4340000000000002</v>
      </c>
      <c r="U204" s="1">
        <f t="shared" si="11"/>
        <v>7.3186946976744194</v>
      </c>
      <c r="V204" s="1" t="s">
        <v>29</v>
      </c>
      <c r="W204" s="1">
        <f t="shared" si="12"/>
        <v>4.1137761045751633</v>
      </c>
      <c r="X204" s="2" t="s">
        <v>30</v>
      </c>
      <c r="AA204" s="1"/>
      <c r="AE204" s="1"/>
    </row>
    <row r="205" spans="3:31">
      <c r="C205">
        <v>28</v>
      </c>
      <c r="D205">
        <v>28</v>
      </c>
      <c r="E205">
        <v>192</v>
      </c>
      <c r="F205">
        <v>16</v>
      </c>
      <c r="G205">
        <v>32</v>
      </c>
      <c r="H205">
        <v>5</v>
      </c>
      <c r="I205">
        <v>5</v>
      </c>
      <c r="J205">
        <v>2</v>
      </c>
      <c r="K205">
        <v>2</v>
      </c>
      <c r="L205">
        <v>1</v>
      </c>
      <c r="M205">
        <v>1</v>
      </c>
      <c r="N205" s="1">
        <v>0.73099999999999998</v>
      </c>
      <c r="O205" s="1">
        <v>0.59399999999999997</v>
      </c>
      <c r="P205" s="1">
        <v>0.61</v>
      </c>
      <c r="R205" s="5">
        <f t="shared" si="13"/>
        <v>28</v>
      </c>
      <c r="S205" s="5">
        <f t="shared" si="14"/>
        <v>28</v>
      </c>
      <c r="T205" s="1">
        <f t="shared" ref="T205:T228" si="15">N205+O205+P205</f>
        <v>1.9350000000000001</v>
      </c>
      <c r="U205" s="1">
        <f t="shared" si="11"/>
        <v>5.2715688098495219</v>
      </c>
      <c r="V205" s="1">
        <f t="shared" ref="V205:V228" si="16">(2*$R205*$S205*$F205*$G205*$E205*$I205*$H205)/(O205/1000)/10^12</f>
        <v>6.4874020202020199</v>
      </c>
      <c r="W205" s="1">
        <f t="shared" si="12"/>
        <v>6.317240655737705</v>
      </c>
      <c r="X205" s="2" t="s">
        <v>30</v>
      </c>
      <c r="AA205" s="1"/>
      <c r="AE205" s="1"/>
    </row>
    <row r="206" spans="3:31">
      <c r="C206">
        <v>28</v>
      </c>
      <c r="D206">
        <v>28</v>
      </c>
      <c r="E206">
        <v>192</v>
      </c>
      <c r="F206">
        <v>16</v>
      </c>
      <c r="G206">
        <v>64</v>
      </c>
      <c r="H206">
        <v>1</v>
      </c>
      <c r="I206">
        <v>1</v>
      </c>
      <c r="J206">
        <v>0</v>
      </c>
      <c r="K206">
        <v>0</v>
      </c>
      <c r="L206">
        <v>1</v>
      </c>
      <c r="M206">
        <v>1</v>
      </c>
      <c r="N206" s="1">
        <v>5.2999999999999999E-2</v>
      </c>
      <c r="O206" s="1">
        <v>7.3999999999999996E-2</v>
      </c>
      <c r="P206" s="1">
        <v>0.13600000000000001</v>
      </c>
      <c r="R206" s="5">
        <f t="shared" si="13"/>
        <v>28</v>
      </c>
      <c r="S206" s="5">
        <f t="shared" si="14"/>
        <v>28</v>
      </c>
      <c r="T206" s="1">
        <f t="shared" si="15"/>
        <v>0.26300000000000001</v>
      </c>
      <c r="U206" s="1">
        <f t="shared" si="11"/>
        <v>5.8166291320754713</v>
      </c>
      <c r="V206" s="1">
        <f t="shared" si="16"/>
        <v>4.165964108108108</v>
      </c>
      <c r="W206" s="1">
        <f t="shared" si="12"/>
        <v>2.2667745882352941</v>
      </c>
      <c r="X206" s="2" t="s">
        <v>30</v>
      </c>
      <c r="AA206" s="1"/>
      <c r="AE206" s="1"/>
    </row>
    <row r="207" spans="3:31">
      <c r="C207">
        <v>14</v>
      </c>
      <c r="D207">
        <v>14</v>
      </c>
      <c r="E207">
        <v>512</v>
      </c>
      <c r="F207">
        <v>16</v>
      </c>
      <c r="G207">
        <v>48</v>
      </c>
      <c r="H207">
        <v>5</v>
      </c>
      <c r="I207">
        <v>5</v>
      </c>
      <c r="J207">
        <v>2</v>
      </c>
      <c r="K207">
        <v>2</v>
      </c>
      <c r="L207">
        <v>1</v>
      </c>
      <c r="M207">
        <v>1</v>
      </c>
      <c r="N207" s="1">
        <v>0.53600000000000003</v>
      </c>
      <c r="O207" s="1">
        <v>0.42699999999999999</v>
      </c>
      <c r="P207" s="1">
        <v>0.46900000000000003</v>
      </c>
      <c r="R207" s="5">
        <f t="shared" si="13"/>
        <v>14</v>
      </c>
      <c r="S207" s="5">
        <f t="shared" si="14"/>
        <v>14</v>
      </c>
      <c r="T207" s="1">
        <f t="shared" si="15"/>
        <v>1.4320000000000002</v>
      </c>
      <c r="U207" s="1">
        <f t="shared" ref="U207:U238" si="17">(2*$R207*$S207*$F207*$G207*$E207*$I207*$H207)/(N207/1000)/10^12</f>
        <v>7.1893970149253734</v>
      </c>
      <c r="V207" s="1">
        <f t="shared" si="16"/>
        <v>9.0246295081967229</v>
      </c>
      <c r="W207" s="1">
        <f t="shared" ref="W207:W238" si="18">(2*$R207*$S207*$F207*$G207*$E207*$I207*$H207)/(P207/1000)/10^12</f>
        <v>8.2164537313432824</v>
      </c>
      <c r="X207" s="2" t="s">
        <v>30</v>
      </c>
      <c r="AA207" s="1"/>
      <c r="AE207" s="1"/>
    </row>
    <row r="208" spans="3:31">
      <c r="C208">
        <v>14</v>
      </c>
      <c r="D208">
        <v>14</v>
      </c>
      <c r="E208">
        <v>512</v>
      </c>
      <c r="F208">
        <v>16</v>
      </c>
      <c r="G208">
        <v>192</v>
      </c>
      <c r="H208">
        <v>1</v>
      </c>
      <c r="I208">
        <v>1</v>
      </c>
      <c r="J208">
        <v>0</v>
      </c>
      <c r="K208">
        <v>0</v>
      </c>
      <c r="L208">
        <v>1</v>
      </c>
      <c r="M208">
        <v>1</v>
      </c>
      <c r="N208" s="1">
        <v>9.1999999999999998E-2</v>
      </c>
      <c r="O208" s="1">
        <v>9.1999999999999998E-2</v>
      </c>
      <c r="P208" s="1">
        <v>0.18099999999999999</v>
      </c>
      <c r="R208" s="5">
        <f t="shared" si="13"/>
        <v>14</v>
      </c>
      <c r="S208" s="5">
        <f t="shared" si="14"/>
        <v>14</v>
      </c>
      <c r="T208" s="1">
        <f t="shared" si="15"/>
        <v>0.36499999999999999</v>
      </c>
      <c r="U208" s="1">
        <f t="shared" si="17"/>
        <v>6.7017683478260865</v>
      </c>
      <c r="V208" s="1">
        <f t="shared" si="16"/>
        <v>6.7017683478260865</v>
      </c>
      <c r="W208" s="1">
        <f t="shared" si="18"/>
        <v>3.4064236906077352</v>
      </c>
      <c r="X208" s="2" t="s">
        <v>30</v>
      </c>
      <c r="AA208" s="1"/>
      <c r="AE208" s="1"/>
    </row>
    <row r="209" spans="2:31">
      <c r="C209">
        <v>7</v>
      </c>
      <c r="D209">
        <v>7</v>
      </c>
      <c r="E209">
        <v>832</v>
      </c>
      <c r="F209">
        <v>16</v>
      </c>
      <c r="G209">
        <v>256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 s="1">
        <v>0.10200000000000001</v>
      </c>
      <c r="O209" s="1">
        <v>0.06</v>
      </c>
      <c r="P209" s="1">
        <v>9.5000000000000001E-2</v>
      </c>
      <c r="R209" s="5">
        <f t="shared" si="13"/>
        <v>7</v>
      </c>
      <c r="S209" s="5">
        <f t="shared" si="14"/>
        <v>7</v>
      </c>
      <c r="T209" s="1">
        <f t="shared" si="15"/>
        <v>0.25700000000000001</v>
      </c>
      <c r="U209" s="1">
        <f t="shared" si="17"/>
        <v>3.2742299607843135</v>
      </c>
      <c r="V209" s="1">
        <f t="shared" si="16"/>
        <v>5.5661909333333339</v>
      </c>
      <c r="W209" s="1">
        <f t="shared" si="18"/>
        <v>3.5154890105263155</v>
      </c>
      <c r="X209" s="2" t="s">
        <v>30</v>
      </c>
      <c r="AA209" s="1"/>
      <c r="AE209" s="1"/>
    </row>
    <row r="210" spans="2:31">
      <c r="C210">
        <v>7</v>
      </c>
      <c r="D210">
        <v>7</v>
      </c>
      <c r="E210">
        <v>832</v>
      </c>
      <c r="F210">
        <v>16</v>
      </c>
      <c r="G210">
        <v>128</v>
      </c>
      <c r="H210">
        <v>5</v>
      </c>
      <c r="I210">
        <v>5</v>
      </c>
      <c r="J210">
        <v>2</v>
      </c>
      <c r="K210">
        <v>2</v>
      </c>
      <c r="L210">
        <v>1</v>
      </c>
      <c r="M210">
        <v>1</v>
      </c>
      <c r="N210" s="1">
        <v>1.399</v>
      </c>
      <c r="O210" s="1">
        <v>0.54900000000000004</v>
      </c>
      <c r="P210" s="1">
        <v>0.66900000000000004</v>
      </c>
      <c r="R210" s="5">
        <f t="shared" si="13"/>
        <v>7</v>
      </c>
      <c r="S210" s="5">
        <f t="shared" si="14"/>
        <v>7</v>
      </c>
      <c r="T210" s="1">
        <f t="shared" si="15"/>
        <v>2.617</v>
      </c>
      <c r="U210" s="1">
        <f t="shared" si="17"/>
        <v>2.9840194424588988</v>
      </c>
      <c r="V210" s="1">
        <f t="shared" si="16"/>
        <v>7.604085974499089</v>
      </c>
      <c r="W210" s="1">
        <f t="shared" si="18"/>
        <v>6.2401243647234681</v>
      </c>
      <c r="X210" s="2" t="s">
        <v>30</v>
      </c>
      <c r="AA210" s="1"/>
      <c r="AE210" s="1"/>
    </row>
    <row r="211" spans="2:31">
      <c r="C211">
        <v>56</v>
      </c>
      <c r="D211">
        <v>56</v>
      </c>
      <c r="E211">
        <v>64</v>
      </c>
      <c r="F211">
        <v>8</v>
      </c>
      <c r="G211">
        <v>64</v>
      </c>
      <c r="H211">
        <v>3</v>
      </c>
      <c r="I211">
        <v>3</v>
      </c>
      <c r="J211">
        <v>1</v>
      </c>
      <c r="K211">
        <v>1</v>
      </c>
      <c r="L211">
        <v>1</v>
      </c>
      <c r="M211">
        <v>1</v>
      </c>
      <c r="N211">
        <v>0.16</v>
      </c>
      <c r="O211">
        <v>0.157</v>
      </c>
      <c r="P211">
        <v>0.32600000000000001</v>
      </c>
      <c r="R211" s="5">
        <f t="shared" si="13"/>
        <v>56</v>
      </c>
      <c r="S211" s="5">
        <f t="shared" si="14"/>
        <v>56</v>
      </c>
      <c r="T211" s="1">
        <f t="shared" si="15"/>
        <v>0.64300000000000002</v>
      </c>
      <c r="U211" s="1">
        <f t="shared" si="17"/>
        <v>11.5605504</v>
      </c>
      <c r="V211" s="1">
        <f t="shared" si="16"/>
        <v>11.781452636942676</v>
      </c>
      <c r="W211" s="1">
        <f t="shared" si="18"/>
        <v>5.6738897668711648</v>
      </c>
      <c r="X211" t="s">
        <v>31</v>
      </c>
    </row>
    <row r="212" spans="2:31">
      <c r="C212">
        <v>56</v>
      </c>
      <c r="D212">
        <v>56</v>
      </c>
      <c r="E212">
        <v>64</v>
      </c>
      <c r="F212">
        <v>8</v>
      </c>
      <c r="G212">
        <v>256</v>
      </c>
      <c r="H212">
        <v>1</v>
      </c>
      <c r="I212">
        <v>1</v>
      </c>
      <c r="J212">
        <v>0</v>
      </c>
      <c r="K212">
        <v>0</v>
      </c>
      <c r="L212">
        <v>2</v>
      </c>
      <c r="M212">
        <v>2</v>
      </c>
      <c r="N212">
        <v>5.5E-2</v>
      </c>
      <c r="O212">
        <v>9.9000000000000005E-2</v>
      </c>
      <c r="P212">
        <v>7.9000000000000001E-2</v>
      </c>
      <c r="R212" s="5">
        <f t="shared" si="13"/>
        <v>28</v>
      </c>
      <c r="S212" s="5">
        <f t="shared" si="14"/>
        <v>28</v>
      </c>
      <c r="T212" s="1">
        <f t="shared" si="15"/>
        <v>0.23299999999999998</v>
      </c>
      <c r="U212" s="1">
        <f t="shared" si="17"/>
        <v>3.7367435636363631</v>
      </c>
      <c r="V212" s="1">
        <f t="shared" si="16"/>
        <v>2.0759686464646463</v>
      </c>
      <c r="W212" s="1">
        <f t="shared" si="18"/>
        <v>2.6015303291139245</v>
      </c>
      <c r="X212" t="s">
        <v>30</v>
      </c>
    </row>
    <row r="213" spans="2:31">
      <c r="C213">
        <v>28</v>
      </c>
      <c r="D213">
        <v>28</v>
      </c>
      <c r="E213">
        <v>128</v>
      </c>
      <c r="F213">
        <v>8</v>
      </c>
      <c r="G213">
        <v>128</v>
      </c>
      <c r="H213">
        <v>3</v>
      </c>
      <c r="I213">
        <v>3</v>
      </c>
      <c r="J213">
        <v>1</v>
      </c>
      <c r="K213">
        <v>1</v>
      </c>
      <c r="L213">
        <v>1</v>
      </c>
      <c r="M213">
        <v>1</v>
      </c>
      <c r="N213">
        <v>0.13700000000000001</v>
      </c>
      <c r="O213">
        <v>0.13700000000000001</v>
      </c>
      <c r="P213">
        <v>0.17199999999999999</v>
      </c>
      <c r="R213" s="5">
        <f t="shared" si="13"/>
        <v>28</v>
      </c>
      <c r="S213" s="5">
        <f t="shared" si="14"/>
        <v>28</v>
      </c>
      <c r="T213" s="1">
        <f t="shared" si="15"/>
        <v>0.44600000000000001</v>
      </c>
      <c r="U213" s="1">
        <f t="shared" si="17"/>
        <v>13.501372729927006</v>
      </c>
      <c r="V213" s="1">
        <f t="shared" si="16"/>
        <v>13.501372729927006</v>
      </c>
      <c r="W213" s="1">
        <f t="shared" si="18"/>
        <v>10.754000372093026</v>
      </c>
      <c r="X213" t="s">
        <v>31</v>
      </c>
    </row>
    <row r="214" spans="2:31">
      <c r="B214" s="2"/>
      <c r="C214" s="2">
        <v>28</v>
      </c>
      <c r="D214" s="2">
        <v>28</v>
      </c>
      <c r="E214" s="2">
        <v>128</v>
      </c>
      <c r="F214" s="2">
        <v>8</v>
      </c>
      <c r="G214" s="2">
        <v>512</v>
      </c>
      <c r="H214" s="2">
        <v>1</v>
      </c>
      <c r="I214" s="2">
        <v>1</v>
      </c>
      <c r="J214" s="2">
        <v>0</v>
      </c>
      <c r="K214" s="2">
        <v>0</v>
      </c>
      <c r="L214" s="2">
        <v>2</v>
      </c>
      <c r="M214" s="2">
        <v>2</v>
      </c>
      <c r="N214">
        <v>4.1000000000000002E-2</v>
      </c>
      <c r="O214">
        <v>0.13</v>
      </c>
      <c r="P214">
        <v>8.1000000000000003E-2</v>
      </c>
      <c r="R214" s="5">
        <f t="shared" si="13"/>
        <v>14</v>
      </c>
      <c r="S214" s="5">
        <f t="shared" si="14"/>
        <v>14</v>
      </c>
      <c r="T214" s="1">
        <f t="shared" si="15"/>
        <v>0.252</v>
      </c>
      <c r="U214" s="1">
        <f t="shared" si="17"/>
        <v>5.0127047804878044</v>
      </c>
      <c r="V214" s="1">
        <f t="shared" si="16"/>
        <v>1.580929969230769</v>
      </c>
      <c r="W214" s="1">
        <f t="shared" si="18"/>
        <v>2.5372950123456786</v>
      </c>
      <c r="X214" t="s">
        <v>30</v>
      </c>
    </row>
    <row r="215" spans="2:31">
      <c r="C215">
        <v>14</v>
      </c>
      <c r="D215">
        <v>14</v>
      </c>
      <c r="E215">
        <v>256</v>
      </c>
      <c r="F215">
        <v>8</v>
      </c>
      <c r="G215">
        <v>256</v>
      </c>
      <c r="H215">
        <v>1</v>
      </c>
      <c r="I215">
        <v>1</v>
      </c>
      <c r="J215">
        <v>0</v>
      </c>
      <c r="K215">
        <v>0</v>
      </c>
      <c r="L215">
        <v>1</v>
      </c>
      <c r="M215">
        <v>1</v>
      </c>
      <c r="N215">
        <v>4.3999999999999997E-2</v>
      </c>
      <c r="O215">
        <v>4.5999999999999999E-2</v>
      </c>
      <c r="P215">
        <v>6.5000000000000002E-2</v>
      </c>
      <c r="R215" s="5">
        <f t="shared" si="13"/>
        <v>14</v>
      </c>
      <c r="S215" s="5">
        <f t="shared" si="14"/>
        <v>14</v>
      </c>
      <c r="T215" s="1">
        <f t="shared" si="15"/>
        <v>0.155</v>
      </c>
      <c r="U215" s="1">
        <f t="shared" si="17"/>
        <v>4.6709294545454547</v>
      </c>
      <c r="V215" s="1">
        <f t="shared" si="16"/>
        <v>4.4678455652173916</v>
      </c>
      <c r="W215" s="1">
        <f t="shared" si="18"/>
        <v>3.161859938461538</v>
      </c>
      <c r="X215" t="s">
        <v>30</v>
      </c>
    </row>
    <row r="216" spans="2:31">
      <c r="C216">
        <v>14</v>
      </c>
      <c r="D216">
        <v>14</v>
      </c>
      <c r="E216">
        <v>256</v>
      </c>
      <c r="F216">
        <v>8</v>
      </c>
      <c r="G216">
        <v>256</v>
      </c>
      <c r="H216">
        <v>3</v>
      </c>
      <c r="I216">
        <v>3</v>
      </c>
      <c r="J216">
        <v>1</v>
      </c>
      <c r="K216">
        <v>1</v>
      </c>
      <c r="L216">
        <v>1</v>
      </c>
      <c r="M216">
        <v>1</v>
      </c>
      <c r="N216">
        <v>0.14399999999999999</v>
      </c>
      <c r="O216">
        <v>0.14099999999999999</v>
      </c>
      <c r="P216">
        <v>0.223</v>
      </c>
      <c r="R216" s="5">
        <f t="shared" si="13"/>
        <v>14</v>
      </c>
      <c r="S216" s="5">
        <f t="shared" si="14"/>
        <v>14</v>
      </c>
      <c r="T216" s="1">
        <f t="shared" si="15"/>
        <v>0.50800000000000001</v>
      </c>
      <c r="U216" s="1">
        <f t="shared" si="17"/>
        <v>12.845056000000001</v>
      </c>
      <c r="V216" s="1">
        <f t="shared" si="16"/>
        <v>13.118355063829789</v>
      </c>
      <c r="W216" s="1">
        <f t="shared" si="18"/>
        <v>8.29456530941704</v>
      </c>
      <c r="X216" t="s">
        <v>31</v>
      </c>
    </row>
    <row r="217" spans="2:31">
      <c r="B217" s="2"/>
      <c r="C217" s="2">
        <v>14</v>
      </c>
      <c r="D217" s="2">
        <v>14</v>
      </c>
      <c r="E217" s="2">
        <v>256</v>
      </c>
      <c r="F217" s="2">
        <v>8</v>
      </c>
      <c r="G217" s="2">
        <v>1024</v>
      </c>
      <c r="H217" s="2">
        <v>1</v>
      </c>
      <c r="I217" s="2">
        <v>1</v>
      </c>
      <c r="J217" s="2">
        <v>0</v>
      </c>
      <c r="K217" s="2">
        <v>0</v>
      </c>
      <c r="L217" s="2">
        <v>2</v>
      </c>
      <c r="M217" s="2">
        <v>2</v>
      </c>
      <c r="N217">
        <v>6.4000000000000001E-2</v>
      </c>
      <c r="O217">
        <v>0.11</v>
      </c>
      <c r="P217">
        <v>8.8999999999999996E-2</v>
      </c>
      <c r="R217" s="5">
        <f t="shared" si="13"/>
        <v>7</v>
      </c>
      <c r="S217" s="5">
        <f t="shared" si="14"/>
        <v>7</v>
      </c>
      <c r="T217" s="1">
        <f t="shared" si="15"/>
        <v>0.26300000000000001</v>
      </c>
      <c r="U217" s="1">
        <f t="shared" si="17"/>
        <v>3.2112639999999999</v>
      </c>
      <c r="V217" s="1">
        <f t="shared" si="16"/>
        <v>1.8683717818181815</v>
      </c>
      <c r="W217" s="1">
        <f t="shared" si="18"/>
        <v>2.3092235505617977</v>
      </c>
      <c r="X217" t="s">
        <v>30</v>
      </c>
    </row>
    <row r="218" spans="2:31">
      <c r="B218" s="2"/>
      <c r="C218">
        <v>7</v>
      </c>
      <c r="D218">
        <v>7</v>
      </c>
      <c r="E218">
        <v>512</v>
      </c>
      <c r="F218">
        <v>8</v>
      </c>
      <c r="G218">
        <v>512</v>
      </c>
      <c r="H218">
        <v>1</v>
      </c>
      <c r="I218">
        <v>1</v>
      </c>
      <c r="J218">
        <v>0</v>
      </c>
      <c r="K218">
        <v>0</v>
      </c>
      <c r="L218">
        <v>1</v>
      </c>
      <c r="M218">
        <v>1</v>
      </c>
      <c r="N218">
        <v>5.5E-2</v>
      </c>
      <c r="O218">
        <v>6.5000000000000002E-2</v>
      </c>
      <c r="P218">
        <v>7.2999999999999995E-2</v>
      </c>
      <c r="R218" s="5">
        <f t="shared" si="13"/>
        <v>7</v>
      </c>
      <c r="S218" s="5">
        <f t="shared" si="14"/>
        <v>7</v>
      </c>
      <c r="T218" s="1">
        <f t="shared" si="15"/>
        <v>0.193</v>
      </c>
      <c r="U218" s="1">
        <f t="shared" si="17"/>
        <v>3.7367435636363631</v>
      </c>
      <c r="V218" s="1">
        <f t="shared" si="16"/>
        <v>3.161859938461538</v>
      </c>
      <c r="W218" s="1">
        <f t="shared" si="18"/>
        <v>2.8153547397260272</v>
      </c>
      <c r="X218" t="s">
        <v>30</v>
      </c>
    </row>
    <row r="219" spans="2:31">
      <c r="B219" s="2"/>
      <c r="C219">
        <v>7</v>
      </c>
      <c r="D219">
        <v>7</v>
      </c>
      <c r="E219">
        <v>2048</v>
      </c>
      <c r="F219">
        <v>8</v>
      </c>
      <c r="G219">
        <v>512</v>
      </c>
      <c r="H219">
        <v>1</v>
      </c>
      <c r="I219">
        <v>1</v>
      </c>
      <c r="J219">
        <v>3</v>
      </c>
      <c r="K219">
        <v>3</v>
      </c>
      <c r="L219">
        <v>2</v>
      </c>
      <c r="M219">
        <v>2</v>
      </c>
      <c r="N219">
        <v>0.21299999999999999</v>
      </c>
      <c r="O219">
        <v>0.23499999999999999</v>
      </c>
      <c r="P219">
        <v>0.221</v>
      </c>
      <c r="R219" s="5">
        <f t="shared" si="13"/>
        <v>7</v>
      </c>
      <c r="S219" s="5">
        <f t="shared" si="14"/>
        <v>7</v>
      </c>
      <c r="T219" s="1">
        <f t="shared" si="15"/>
        <v>0.66899999999999993</v>
      </c>
      <c r="U219" s="1">
        <f t="shared" si="17"/>
        <v>3.8595473427230047</v>
      </c>
      <c r="V219" s="1">
        <f t="shared" si="16"/>
        <v>3.4982280170212769</v>
      </c>
      <c r="W219" s="1">
        <f t="shared" si="18"/>
        <v>3.7198352217194572</v>
      </c>
      <c r="X219" t="s">
        <v>30</v>
      </c>
    </row>
    <row r="220" spans="2:31">
      <c r="C220">
        <v>56</v>
      </c>
      <c r="D220">
        <v>56</v>
      </c>
      <c r="E220">
        <v>64</v>
      </c>
      <c r="F220">
        <v>16</v>
      </c>
      <c r="G220">
        <v>64</v>
      </c>
      <c r="H220">
        <v>3</v>
      </c>
      <c r="I220">
        <v>3</v>
      </c>
      <c r="J220">
        <v>1</v>
      </c>
      <c r="K220">
        <v>1</v>
      </c>
      <c r="L220">
        <v>1</v>
      </c>
      <c r="M220">
        <v>1</v>
      </c>
      <c r="N220">
        <v>0.30499999999999999</v>
      </c>
      <c r="O220">
        <v>0.311</v>
      </c>
      <c r="P220">
        <v>0.61399999999999999</v>
      </c>
      <c r="R220" s="5">
        <f t="shared" si="13"/>
        <v>56</v>
      </c>
      <c r="S220" s="5">
        <f t="shared" si="14"/>
        <v>56</v>
      </c>
      <c r="T220" s="1">
        <f t="shared" si="15"/>
        <v>1.23</v>
      </c>
      <c r="U220" s="1">
        <f t="shared" si="17"/>
        <v>12.129102059016395</v>
      </c>
      <c r="V220" s="1">
        <f t="shared" si="16"/>
        <v>11.895100090032154</v>
      </c>
      <c r="W220" s="1">
        <f t="shared" si="18"/>
        <v>6.0250425537459291</v>
      </c>
      <c r="X220" t="s">
        <v>31</v>
      </c>
    </row>
    <row r="221" spans="2:31">
      <c r="C221">
        <v>56</v>
      </c>
      <c r="D221">
        <v>56</v>
      </c>
      <c r="E221">
        <v>64</v>
      </c>
      <c r="F221">
        <v>16</v>
      </c>
      <c r="G221">
        <v>256</v>
      </c>
      <c r="H221">
        <v>1</v>
      </c>
      <c r="I221">
        <v>1</v>
      </c>
      <c r="J221">
        <v>0</v>
      </c>
      <c r="K221">
        <v>0</v>
      </c>
      <c r="L221">
        <v>2</v>
      </c>
      <c r="M221">
        <v>2</v>
      </c>
      <c r="N221">
        <v>0.105</v>
      </c>
      <c r="O221">
        <v>0.21199999999999999</v>
      </c>
      <c r="P221">
        <v>0.129</v>
      </c>
      <c r="R221" s="5">
        <f t="shared" si="13"/>
        <v>28</v>
      </c>
      <c r="S221" s="5">
        <f t="shared" si="14"/>
        <v>28</v>
      </c>
      <c r="T221" s="1">
        <f t="shared" si="15"/>
        <v>0.44600000000000001</v>
      </c>
      <c r="U221" s="1">
        <f t="shared" si="17"/>
        <v>3.9146837333333333</v>
      </c>
      <c r="V221" s="1">
        <f t="shared" si="16"/>
        <v>1.9388763773584905</v>
      </c>
      <c r="W221" s="1">
        <f t="shared" si="18"/>
        <v>3.1863704806201554</v>
      </c>
      <c r="X221" t="s">
        <v>30</v>
      </c>
    </row>
    <row r="222" spans="2:31">
      <c r="C222">
        <v>28</v>
      </c>
      <c r="D222">
        <v>28</v>
      </c>
      <c r="E222">
        <v>128</v>
      </c>
      <c r="F222">
        <v>16</v>
      </c>
      <c r="G222">
        <v>128</v>
      </c>
      <c r="H222">
        <v>3</v>
      </c>
      <c r="I222">
        <v>3</v>
      </c>
      <c r="J222">
        <v>1</v>
      </c>
      <c r="K222">
        <v>1</v>
      </c>
      <c r="L222">
        <v>1</v>
      </c>
      <c r="M222">
        <v>1</v>
      </c>
      <c r="N222">
        <v>0.26400000000000001</v>
      </c>
      <c r="O222">
        <v>0.27200000000000002</v>
      </c>
      <c r="P222">
        <v>0.313</v>
      </c>
      <c r="R222" s="5">
        <f t="shared" si="13"/>
        <v>28</v>
      </c>
      <c r="S222" s="5">
        <f t="shared" si="14"/>
        <v>28</v>
      </c>
      <c r="T222" s="1">
        <f t="shared" si="15"/>
        <v>0.84899999999999998</v>
      </c>
      <c r="U222" s="1">
        <f t="shared" si="17"/>
        <v>14.012788363636364</v>
      </c>
      <c r="V222" s="1">
        <f t="shared" si="16"/>
        <v>13.600647529411766</v>
      </c>
      <c r="W222" s="1">
        <f t="shared" si="18"/>
        <v>11.819093060702874</v>
      </c>
      <c r="X222" t="s">
        <v>31</v>
      </c>
    </row>
    <row r="223" spans="2:31">
      <c r="C223" s="2">
        <v>28</v>
      </c>
      <c r="D223" s="2">
        <v>28</v>
      </c>
      <c r="E223" s="2">
        <v>128</v>
      </c>
      <c r="F223" s="2">
        <v>16</v>
      </c>
      <c r="G223" s="2">
        <v>512</v>
      </c>
      <c r="H223" s="2">
        <v>1</v>
      </c>
      <c r="I223" s="2">
        <v>1</v>
      </c>
      <c r="J223" s="2">
        <v>0</v>
      </c>
      <c r="K223" s="2">
        <v>0</v>
      </c>
      <c r="L223" s="2">
        <v>2</v>
      </c>
      <c r="M223" s="2">
        <v>2</v>
      </c>
      <c r="N223">
        <v>8.3000000000000004E-2</v>
      </c>
      <c r="O223">
        <v>0.16500000000000001</v>
      </c>
      <c r="P223">
        <v>0.11600000000000001</v>
      </c>
      <c r="R223" s="5">
        <f t="shared" si="13"/>
        <v>14</v>
      </c>
      <c r="S223" s="5">
        <f t="shared" si="14"/>
        <v>14</v>
      </c>
      <c r="T223" s="1">
        <f t="shared" si="15"/>
        <v>0.36399999999999999</v>
      </c>
      <c r="U223" s="1">
        <f t="shared" si="17"/>
        <v>4.9523107469879522</v>
      </c>
      <c r="V223" s="1">
        <f t="shared" si="16"/>
        <v>2.4911623757575758</v>
      </c>
      <c r="W223" s="1">
        <f t="shared" si="18"/>
        <v>3.543463724137931</v>
      </c>
      <c r="X223" t="s">
        <v>30</v>
      </c>
    </row>
    <row r="224" spans="2:31">
      <c r="B224" s="2"/>
      <c r="C224">
        <v>14</v>
      </c>
      <c r="D224">
        <v>14</v>
      </c>
      <c r="E224">
        <v>256</v>
      </c>
      <c r="F224">
        <v>16</v>
      </c>
      <c r="G224">
        <v>256</v>
      </c>
      <c r="H224">
        <v>1</v>
      </c>
      <c r="I224">
        <v>1</v>
      </c>
      <c r="J224">
        <v>0</v>
      </c>
      <c r="K224">
        <v>0</v>
      </c>
      <c r="L224">
        <v>1</v>
      </c>
      <c r="M224">
        <v>1</v>
      </c>
      <c r="N224">
        <v>5.7000000000000002E-2</v>
      </c>
      <c r="O224">
        <v>6.0999999999999999E-2</v>
      </c>
      <c r="P224">
        <v>8.6999999999999994E-2</v>
      </c>
      <c r="R224" s="5">
        <f t="shared" si="13"/>
        <v>14</v>
      </c>
      <c r="S224" s="5">
        <f t="shared" si="14"/>
        <v>14</v>
      </c>
      <c r="T224" s="1">
        <f t="shared" si="15"/>
        <v>0.20499999999999999</v>
      </c>
      <c r="U224" s="1">
        <f t="shared" si="17"/>
        <v>7.2112595087719296</v>
      </c>
      <c r="V224" s="1">
        <f t="shared" si="16"/>
        <v>6.738390032786886</v>
      </c>
      <c r="W224" s="1">
        <f t="shared" si="18"/>
        <v>4.724618298850574</v>
      </c>
      <c r="X224" t="s">
        <v>30</v>
      </c>
    </row>
    <row r="225" spans="2:24">
      <c r="C225">
        <v>14</v>
      </c>
      <c r="D225">
        <v>14</v>
      </c>
      <c r="E225">
        <v>256</v>
      </c>
      <c r="F225">
        <v>16</v>
      </c>
      <c r="G225">
        <v>256</v>
      </c>
      <c r="H225">
        <v>3</v>
      </c>
      <c r="I225">
        <v>3</v>
      </c>
      <c r="J225">
        <v>1</v>
      </c>
      <c r="K225">
        <v>1</v>
      </c>
      <c r="L225">
        <v>1</v>
      </c>
      <c r="M225">
        <v>1</v>
      </c>
      <c r="N225">
        <v>0.25900000000000001</v>
      </c>
      <c r="O225">
        <v>0.26300000000000001</v>
      </c>
      <c r="P225">
        <v>0.32500000000000001</v>
      </c>
      <c r="R225" s="5">
        <f t="shared" si="13"/>
        <v>14</v>
      </c>
      <c r="S225" s="5">
        <f t="shared" si="14"/>
        <v>14</v>
      </c>
      <c r="T225" s="1">
        <f t="shared" si="15"/>
        <v>0.84699999999999998</v>
      </c>
      <c r="U225" s="1">
        <f t="shared" si="17"/>
        <v>14.283305513513513</v>
      </c>
      <c r="V225" s="1">
        <f t="shared" si="16"/>
        <v>14.066068927756655</v>
      </c>
      <c r="W225" s="1">
        <f t="shared" si="18"/>
        <v>11.382695778461539</v>
      </c>
      <c r="X225" t="s">
        <v>31</v>
      </c>
    </row>
    <row r="226" spans="2:24">
      <c r="C226" s="2">
        <v>14</v>
      </c>
      <c r="D226" s="2">
        <v>14</v>
      </c>
      <c r="E226" s="2">
        <v>256</v>
      </c>
      <c r="F226" s="2">
        <v>16</v>
      </c>
      <c r="G226" s="2">
        <v>1024</v>
      </c>
      <c r="H226" s="2">
        <v>1</v>
      </c>
      <c r="I226" s="2">
        <v>1</v>
      </c>
      <c r="J226" s="2">
        <v>0</v>
      </c>
      <c r="K226" s="2">
        <v>0</v>
      </c>
      <c r="L226" s="2">
        <v>2</v>
      </c>
      <c r="M226" s="2">
        <v>2</v>
      </c>
      <c r="N226">
        <v>7.0999999999999994E-2</v>
      </c>
      <c r="O226">
        <v>0.14399999999999999</v>
      </c>
      <c r="P226">
        <v>0.127</v>
      </c>
      <c r="R226" s="5">
        <f t="shared" si="13"/>
        <v>7</v>
      </c>
      <c r="S226" s="5">
        <f t="shared" si="14"/>
        <v>7</v>
      </c>
      <c r="T226" s="1">
        <f t="shared" si="15"/>
        <v>0.34199999999999997</v>
      </c>
      <c r="U226" s="1">
        <f t="shared" si="17"/>
        <v>5.7893210140845079</v>
      </c>
      <c r="V226" s="1">
        <f t="shared" si="16"/>
        <v>2.854456888888889</v>
      </c>
      <c r="W226" s="1">
        <f t="shared" si="18"/>
        <v>3.236549543307087</v>
      </c>
      <c r="X226" t="s">
        <v>30</v>
      </c>
    </row>
    <row r="227" spans="2:24">
      <c r="B227" s="2"/>
      <c r="C227">
        <v>7</v>
      </c>
      <c r="D227">
        <v>7</v>
      </c>
      <c r="E227">
        <v>512</v>
      </c>
      <c r="F227">
        <v>16</v>
      </c>
      <c r="G227">
        <v>512</v>
      </c>
      <c r="H227">
        <v>1</v>
      </c>
      <c r="I227">
        <v>1</v>
      </c>
      <c r="J227">
        <v>0</v>
      </c>
      <c r="K227">
        <v>0</v>
      </c>
      <c r="L227">
        <v>1</v>
      </c>
      <c r="M227">
        <v>1</v>
      </c>
      <c r="N227">
        <v>7.9000000000000001E-2</v>
      </c>
      <c r="O227">
        <v>0.08</v>
      </c>
      <c r="P227">
        <v>0.114</v>
      </c>
      <c r="R227" s="5">
        <f t="shared" si="13"/>
        <v>7</v>
      </c>
      <c r="S227" s="5">
        <f t="shared" si="14"/>
        <v>7</v>
      </c>
      <c r="T227" s="1">
        <f t="shared" si="15"/>
        <v>0.27300000000000002</v>
      </c>
      <c r="U227" s="1">
        <f t="shared" si="17"/>
        <v>5.2030606582278489</v>
      </c>
      <c r="V227" s="1">
        <f t="shared" si="16"/>
        <v>5.1380223999999997</v>
      </c>
      <c r="W227" s="1">
        <f t="shared" si="18"/>
        <v>3.6056297543859648</v>
      </c>
      <c r="X227" t="s">
        <v>30</v>
      </c>
    </row>
    <row r="228" spans="2:24">
      <c r="B228" s="2"/>
      <c r="C228">
        <v>7</v>
      </c>
      <c r="D228">
        <v>7</v>
      </c>
      <c r="E228">
        <v>2048</v>
      </c>
      <c r="F228">
        <v>16</v>
      </c>
      <c r="G228">
        <v>512</v>
      </c>
      <c r="H228">
        <v>1</v>
      </c>
      <c r="I228">
        <v>1</v>
      </c>
      <c r="J228">
        <v>3</v>
      </c>
      <c r="K228">
        <v>3</v>
      </c>
      <c r="L228">
        <v>2</v>
      </c>
      <c r="M228">
        <v>2</v>
      </c>
      <c r="N228">
        <v>0.23499999999999999</v>
      </c>
      <c r="O228">
        <v>0.439</v>
      </c>
      <c r="P228">
        <v>0.40699999999999997</v>
      </c>
      <c r="R228" s="5">
        <f t="shared" si="13"/>
        <v>7</v>
      </c>
      <c r="S228" s="5">
        <f t="shared" si="14"/>
        <v>7</v>
      </c>
      <c r="T228" s="1">
        <f t="shared" si="15"/>
        <v>1.081</v>
      </c>
      <c r="U228" s="1">
        <f t="shared" si="17"/>
        <v>6.9964560340425539</v>
      </c>
      <c r="V228" s="1">
        <f t="shared" si="16"/>
        <v>3.745255507972665</v>
      </c>
      <c r="W228" s="1">
        <f t="shared" si="18"/>
        <v>4.0397227714987718</v>
      </c>
      <c r="X228" t="s">
        <v>30</v>
      </c>
    </row>
    <row r="229" spans="2:24">
      <c r="B229" s="2"/>
      <c r="C229" s="11">
        <v>700</v>
      </c>
      <c r="D229">
        <v>161</v>
      </c>
      <c r="E229">
        <v>1</v>
      </c>
      <c r="F229">
        <v>16</v>
      </c>
      <c r="G229">
        <v>64</v>
      </c>
      <c r="H229">
        <v>5</v>
      </c>
      <c r="I229">
        <v>5</v>
      </c>
      <c r="J229">
        <v>1</v>
      </c>
      <c r="K229">
        <v>1</v>
      </c>
      <c r="L229">
        <v>2</v>
      </c>
      <c r="M229">
        <v>2</v>
      </c>
      <c r="N229">
        <v>0.44900000000000001</v>
      </c>
      <c r="O229">
        <v>0.82399999999999995</v>
      </c>
      <c r="P229">
        <v>1.7310000000000001</v>
      </c>
      <c r="R229" s="5">
        <f t="shared" si="13"/>
        <v>349</v>
      </c>
      <c r="S229" s="5">
        <f t="shared" si="14"/>
        <v>80</v>
      </c>
      <c r="T229" s="1">
        <f>N229+P229</f>
        <v>2.1800000000000002</v>
      </c>
      <c r="U229" s="1">
        <f t="shared" si="17"/>
        <v>3.183750556792873</v>
      </c>
      <c r="V229" s="1" t="s">
        <v>29</v>
      </c>
      <c r="W229" s="1">
        <f t="shared" si="18"/>
        <v>0.82582553437319461</v>
      </c>
      <c r="X229" t="s">
        <v>30</v>
      </c>
    </row>
    <row r="230" spans="2:24">
      <c r="B230" s="2"/>
      <c r="C230">
        <v>350</v>
      </c>
      <c r="D230">
        <v>80</v>
      </c>
      <c r="E230">
        <v>64</v>
      </c>
      <c r="F230">
        <v>16</v>
      </c>
      <c r="G230">
        <v>64</v>
      </c>
      <c r="H230">
        <v>3</v>
      </c>
      <c r="I230">
        <v>3</v>
      </c>
      <c r="J230">
        <v>1</v>
      </c>
      <c r="K230">
        <v>1</v>
      </c>
      <c r="L230">
        <v>1</v>
      </c>
      <c r="M230">
        <v>1</v>
      </c>
      <c r="N230">
        <v>3.0720000000000001</v>
      </c>
      <c r="O230">
        <v>3.0859999999999999</v>
      </c>
      <c r="P230">
        <v>5.64</v>
      </c>
      <c r="R230" s="5">
        <f t="shared" si="13"/>
        <v>350</v>
      </c>
      <c r="S230" s="5">
        <f t="shared" si="14"/>
        <v>80</v>
      </c>
      <c r="T230" s="1">
        <f t="shared" ref="T230:T268" si="19">N230+O230+P230</f>
        <v>11.797999999999998</v>
      </c>
      <c r="U230" s="1">
        <f t="shared" si="17"/>
        <v>10.752000000000001</v>
      </c>
      <c r="V230" s="1">
        <f t="shared" ref="V230:V268" si="20">(2*$R230*$S230*$F230*$G230*$E230*$I230*$H230)/(O230/1000)/10^12</f>
        <v>10.703222294232015</v>
      </c>
      <c r="W230" s="1">
        <f t="shared" si="18"/>
        <v>5.8564085106382979</v>
      </c>
      <c r="X230" t="s">
        <v>31</v>
      </c>
    </row>
    <row r="231" spans="2:24">
      <c r="B231" s="2"/>
      <c r="C231">
        <v>350</v>
      </c>
      <c r="D231">
        <v>80</v>
      </c>
      <c r="E231">
        <v>64</v>
      </c>
      <c r="F231">
        <v>16</v>
      </c>
      <c r="G231">
        <v>128</v>
      </c>
      <c r="H231">
        <v>5</v>
      </c>
      <c r="I231">
        <v>5</v>
      </c>
      <c r="J231">
        <v>1</v>
      </c>
      <c r="K231">
        <v>1</v>
      </c>
      <c r="L231">
        <v>2</v>
      </c>
      <c r="M231">
        <v>2</v>
      </c>
      <c r="N231">
        <v>4.8499999999999996</v>
      </c>
      <c r="O231">
        <v>11.18</v>
      </c>
      <c r="P231">
        <v>5.5010000000000003</v>
      </c>
      <c r="R231" s="5">
        <f t="shared" si="13"/>
        <v>174</v>
      </c>
      <c r="S231" s="5">
        <f t="shared" si="14"/>
        <v>39</v>
      </c>
      <c r="T231" s="1">
        <f t="shared" si="19"/>
        <v>21.531000000000002</v>
      </c>
      <c r="U231" s="1">
        <f t="shared" si="17"/>
        <v>9.1696349690721668</v>
      </c>
      <c r="V231" s="1">
        <f t="shared" si="20"/>
        <v>3.9778827906976746</v>
      </c>
      <c r="W231" s="1">
        <f t="shared" si="18"/>
        <v>8.0844809307398648</v>
      </c>
      <c r="X231" t="s">
        <v>30</v>
      </c>
    </row>
    <row r="232" spans="2:24">
      <c r="B232" s="2"/>
      <c r="C232">
        <v>175</v>
      </c>
      <c r="D232">
        <v>40</v>
      </c>
      <c r="E232">
        <v>128</v>
      </c>
      <c r="F232">
        <v>16</v>
      </c>
      <c r="G232">
        <v>128</v>
      </c>
      <c r="H232">
        <v>3</v>
      </c>
      <c r="I232">
        <v>3</v>
      </c>
      <c r="J232">
        <v>1</v>
      </c>
      <c r="K232">
        <v>1</v>
      </c>
      <c r="L232">
        <v>1</v>
      </c>
      <c r="M232">
        <v>1</v>
      </c>
      <c r="N232">
        <v>2.1080000000000001</v>
      </c>
      <c r="O232">
        <v>2.101</v>
      </c>
      <c r="P232">
        <v>2.5299999999999998</v>
      </c>
      <c r="R232" s="5">
        <f t="shared" si="13"/>
        <v>175</v>
      </c>
      <c r="S232" s="5">
        <f t="shared" si="14"/>
        <v>40</v>
      </c>
      <c r="T232" s="1">
        <f t="shared" si="19"/>
        <v>6.738999999999999</v>
      </c>
      <c r="U232" s="1">
        <f t="shared" si="17"/>
        <v>15.668948766603416</v>
      </c>
      <c r="V232" s="1">
        <f t="shared" si="20"/>
        <v>15.721153736316039</v>
      </c>
      <c r="W232" s="1">
        <f t="shared" si="18"/>
        <v>13.055392885375497</v>
      </c>
      <c r="X232" t="s">
        <v>31</v>
      </c>
    </row>
    <row r="233" spans="2:24">
      <c r="B233" s="2"/>
      <c r="C233">
        <v>175</v>
      </c>
      <c r="D233">
        <v>40</v>
      </c>
      <c r="E233">
        <v>128</v>
      </c>
      <c r="F233">
        <v>16</v>
      </c>
      <c r="G233">
        <v>256</v>
      </c>
      <c r="H233">
        <v>5</v>
      </c>
      <c r="I233">
        <v>5</v>
      </c>
      <c r="J233">
        <v>1</v>
      </c>
      <c r="K233">
        <v>1</v>
      </c>
      <c r="L233">
        <v>2</v>
      </c>
      <c r="M233">
        <v>2</v>
      </c>
      <c r="N233">
        <v>4.9240000000000004</v>
      </c>
      <c r="O233">
        <v>9.5690000000000008</v>
      </c>
      <c r="P233">
        <v>5.0439999999999996</v>
      </c>
      <c r="R233" s="5">
        <f t="shared" si="13"/>
        <v>87</v>
      </c>
      <c r="S233" s="5">
        <f t="shared" si="14"/>
        <v>19</v>
      </c>
      <c r="T233" s="1">
        <f t="shared" si="19"/>
        <v>19.537000000000003</v>
      </c>
      <c r="U233" s="1">
        <f t="shared" si="17"/>
        <v>8.8002443541835902</v>
      </c>
      <c r="V233" s="1">
        <f t="shared" si="20"/>
        <v>4.528415006792768</v>
      </c>
      <c r="W233" s="1">
        <f t="shared" si="18"/>
        <v>8.5908808881839818</v>
      </c>
      <c r="X233" t="s">
        <v>30</v>
      </c>
    </row>
    <row r="234" spans="2:24">
      <c r="B234" s="2"/>
      <c r="C234">
        <v>84</v>
      </c>
      <c r="D234">
        <v>20</v>
      </c>
      <c r="E234">
        <v>256</v>
      </c>
      <c r="F234">
        <v>16</v>
      </c>
      <c r="G234">
        <v>256</v>
      </c>
      <c r="H234">
        <v>3</v>
      </c>
      <c r="I234">
        <v>3</v>
      </c>
      <c r="J234">
        <v>1</v>
      </c>
      <c r="K234">
        <v>1</v>
      </c>
      <c r="L234">
        <v>1</v>
      </c>
      <c r="M234">
        <v>1</v>
      </c>
      <c r="N234">
        <v>1.56</v>
      </c>
      <c r="O234">
        <v>1.611</v>
      </c>
      <c r="P234">
        <v>1.633</v>
      </c>
      <c r="R234" s="5">
        <f t="shared" si="13"/>
        <v>84</v>
      </c>
      <c r="S234" s="5">
        <f t="shared" si="14"/>
        <v>20</v>
      </c>
      <c r="T234" s="1">
        <f t="shared" si="19"/>
        <v>4.8040000000000003</v>
      </c>
      <c r="U234" s="1">
        <f t="shared" si="17"/>
        <v>20.32624246153846</v>
      </c>
      <c r="V234" s="1">
        <f t="shared" si="20"/>
        <v>19.682767374301676</v>
      </c>
      <c r="W234" s="1">
        <f t="shared" si="18"/>
        <v>19.417598432333129</v>
      </c>
      <c r="X234" t="s">
        <v>63</v>
      </c>
    </row>
    <row r="235" spans="2:24">
      <c r="B235" s="2"/>
      <c r="C235">
        <v>84</v>
      </c>
      <c r="D235">
        <v>20</v>
      </c>
      <c r="E235">
        <v>256</v>
      </c>
      <c r="F235">
        <v>16</v>
      </c>
      <c r="G235">
        <v>512</v>
      </c>
      <c r="H235">
        <v>5</v>
      </c>
      <c r="I235">
        <v>5</v>
      </c>
      <c r="J235">
        <v>1</v>
      </c>
      <c r="K235">
        <v>1</v>
      </c>
      <c r="L235">
        <v>2</v>
      </c>
      <c r="M235">
        <v>2</v>
      </c>
      <c r="N235">
        <v>4.9420000000000002</v>
      </c>
      <c r="O235">
        <v>7.4710000000000001</v>
      </c>
      <c r="P235">
        <v>4.6219999999999999</v>
      </c>
      <c r="R235" s="5">
        <f t="shared" si="13"/>
        <v>41</v>
      </c>
      <c r="S235" s="5">
        <f t="shared" si="14"/>
        <v>9</v>
      </c>
      <c r="T235" s="1">
        <f t="shared" si="19"/>
        <v>17.035</v>
      </c>
      <c r="U235" s="1">
        <f t="shared" si="17"/>
        <v>7.8293108862808571</v>
      </c>
      <c r="V235" s="1">
        <f t="shared" si="20"/>
        <v>5.1790194619194221</v>
      </c>
      <c r="W235" s="1">
        <f t="shared" si="18"/>
        <v>8.3713661618347039</v>
      </c>
      <c r="X235" t="s">
        <v>30</v>
      </c>
    </row>
    <row r="236" spans="2:24">
      <c r="B236" s="2"/>
      <c r="C236">
        <v>42</v>
      </c>
      <c r="D236">
        <v>10</v>
      </c>
      <c r="E236">
        <v>512</v>
      </c>
      <c r="F236">
        <v>16</v>
      </c>
      <c r="G236">
        <v>512</v>
      </c>
      <c r="H236">
        <v>3</v>
      </c>
      <c r="I236">
        <v>3</v>
      </c>
      <c r="J236">
        <v>1</v>
      </c>
      <c r="K236">
        <v>1</v>
      </c>
      <c r="L236">
        <v>1</v>
      </c>
      <c r="M236">
        <v>1</v>
      </c>
      <c r="N236">
        <v>1.7050000000000001</v>
      </c>
      <c r="O236">
        <v>1.742</v>
      </c>
      <c r="P236">
        <v>1.7210000000000001</v>
      </c>
      <c r="R236" s="5">
        <f t="shared" si="13"/>
        <v>42</v>
      </c>
      <c r="S236" s="5">
        <f t="shared" si="14"/>
        <v>10</v>
      </c>
      <c r="T236" s="1">
        <f t="shared" si="19"/>
        <v>5.1680000000000001</v>
      </c>
      <c r="U236" s="1">
        <f t="shared" si="17"/>
        <v>18.597617736070379</v>
      </c>
      <c r="V236" s="1">
        <f t="shared" si="20"/>
        <v>18.202605189437424</v>
      </c>
      <c r="W236" s="1">
        <f t="shared" si="18"/>
        <v>18.424717164439276</v>
      </c>
      <c r="X236" t="s">
        <v>63</v>
      </c>
    </row>
    <row r="237" spans="2:24">
      <c r="B237" s="2"/>
      <c r="C237">
        <v>112</v>
      </c>
      <c r="D237">
        <v>112</v>
      </c>
      <c r="E237">
        <v>64</v>
      </c>
      <c r="F237">
        <v>8</v>
      </c>
      <c r="G237">
        <v>64</v>
      </c>
      <c r="H237">
        <v>1</v>
      </c>
      <c r="I237">
        <v>1</v>
      </c>
      <c r="J237">
        <v>0</v>
      </c>
      <c r="K237">
        <v>0</v>
      </c>
      <c r="L237">
        <v>1</v>
      </c>
      <c r="M237">
        <v>1</v>
      </c>
      <c r="N237">
        <v>0.18</v>
      </c>
      <c r="O237">
        <v>0.184</v>
      </c>
      <c r="P237">
        <v>0.58299999999999996</v>
      </c>
      <c r="R237" s="5">
        <f t="shared" si="13"/>
        <v>112</v>
      </c>
      <c r="S237" s="5">
        <f t="shared" si="14"/>
        <v>112</v>
      </c>
      <c r="T237" s="1">
        <f t="shared" si="19"/>
        <v>0.94699999999999995</v>
      </c>
      <c r="U237" s="1">
        <f t="shared" si="17"/>
        <v>4.567131022222223</v>
      </c>
      <c r="V237" s="1">
        <f t="shared" si="20"/>
        <v>4.4678455652173916</v>
      </c>
      <c r="W237" s="1">
        <f t="shared" si="18"/>
        <v>1.4100919108061751</v>
      </c>
      <c r="X237" t="s">
        <v>30</v>
      </c>
    </row>
    <row r="238" spans="2:24">
      <c r="B238" s="2"/>
      <c r="C238">
        <v>56</v>
      </c>
      <c r="D238">
        <v>56</v>
      </c>
      <c r="E238">
        <v>64</v>
      </c>
      <c r="F238">
        <v>8</v>
      </c>
      <c r="G238">
        <v>256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1</v>
      </c>
      <c r="N238">
        <v>0.159</v>
      </c>
      <c r="O238">
        <v>0.13400000000000001</v>
      </c>
      <c r="P238">
        <v>0.26200000000000001</v>
      </c>
      <c r="R238" s="5">
        <f t="shared" si="13"/>
        <v>56</v>
      </c>
      <c r="S238" s="5">
        <f t="shared" si="14"/>
        <v>56</v>
      </c>
      <c r="T238" s="1">
        <f t="shared" si="19"/>
        <v>0.55500000000000005</v>
      </c>
      <c r="U238" s="1">
        <f t="shared" si="17"/>
        <v>5.1703370062893077</v>
      </c>
      <c r="V238" s="1">
        <f t="shared" si="20"/>
        <v>6.1349521194029855</v>
      </c>
      <c r="W238" s="1">
        <f t="shared" si="18"/>
        <v>3.1377236030534346</v>
      </c>
      <c r="X238" t="s">
        <v>30</v>
      </c>
    </row>
    <row r="239" spans="2:24">
      <c r="B239" s="2"/>
      <c r="C239">
        <v>56</v>
      </c>
      <c r="D239">
        <v>56</v>
      </c>
      <c r="E239">
        <v>256</v>
      </c>
      <c r="F239">
        <v>8</v>
      </c>
      <c r="G239">
        <v>64</v>
      </c>
      <c r="H239">
        <v>1</v>
      </c>
      <c r="I239">
        <v>1</v>
      </c>
      <c r="J239">
        <v>0</v>
      </c>
      <c r="K239">
        <v>0</v>
      </c>
      <c r="L239">
        <v>1</v>
      </c>
      <c r="M239">
        <v>1</v>
      </c>
      <c r="N239">
        <v>0.128</v>
      </c>
      <c r="O239">
        <v>0.159</v>
      </c>
      <c r="P239">
        <v>0.37</v>
      </c>
      <c r="R239" s="5">
        <f t="shared" si="13"/>
        <v>56</v>
      </c>
      <c r="S239" s="5">
        <f t="shared" si="14"/>
        <v>56</v>
      </c>
      <c r="T239" s="1">
        <f t="shared" si="19"/>
        <v>0.65700000000000003</v>
      </c>
      <c r="U239" s="1">
        <f t="shared" ref="U239:U268" si="21">(2*$R239*$S239*$F239*$G239*$E239*$I239*$H239)/(N239/1000)/10^12</f>
        <v>6.4225279999999998</v>
      </c>
      <c r="V239" s="1">
        <f t="shared" si="20"/>
        <v>5.1703370062893077</v>
      </c>
      <c r="W239" s="1">
        <f t="shared" ref="W239:W268" si="22">(2*$R239*$S239*$F239*$G239*$E239*$I239*$H239)/(P239/1000)/10^12</f>
        <v>2.2218475243243243</v>
      </c>
      <c r="X239" t="s">
        <v>30</v>
      </c>
    </row>
    <row r="240" spans="2:24">
      <c r="B240" s="2"/>
      <c r="C240">
        <v>56</v>
      </c>
      <c r="D240">
        <v>56</v>
      </c>
      <c r="E240">
        <v>256</v>
      </c>
      <c r="F240">
        <v>8</v>
      </c>
      <c r="G240">
        <v>128</v>
      </c>
      <c r="H240">
        <v>1</v>
      </c>
      <c r="I240">
        <v>1</v>
      </c>
      <c r="J240">
        <v>0</v>
      </c>
      <c r="K240">
        <v>0</v>
      </c>
      <c r="L240">
        <v>2</v>
      </c>
      <c r="M240">
        <v>2</v>
      </c>
      <c r="N240">
        <v>6.9000000000000006E-2</v>
      </c>
      <c r="O240">
        <v>0.28299999999999997</v>
      </c>
      <c r="P240">
        <v>0.14799999999999999</v>
      </c>
      <c r="R240" s="5">
        <f t="shared" ref="R240:R268" si="23">1+ROUNDDOWN((($C240-$H240+2*$J240)/$L240),0)</f>
        <v>28</v>
      </c>
      <c r="S240" s="5">
        <f t="shared" ref="S240:S268" si="24">1+ROUNDDOWN((($D240-$I240+2*$K240)/$M240),0)</f>
        <v>28</v>
      </c>
      <c r="T240" s="1">
        <f t="shared" si="19"/>
        <v>0.5</v>
      </c>
      <c r="U240" s="1">
        <f t="shared" si="21"/>
        <v>5.9571274202898543</v>
      </c>
      <c r="V240" s="1">
        <f t="shared" si="20"/>
        <v>1.4524444946996466</v>
      </c>
      <c r="W240" s="1">
        <f t="shared" si="22"/>
        <v>2.7773094054054059</v>
      </c>
      <c r="X240" t="s">
        <v>30</v>
      </c>
    </row>
    <row r="241" spans="2:24">
      <c r="B241" s="2"/>
      <c r="C241" s="2">
        <v>28</v>
      </c>
      <c r="D241" s="2">
        <v>28</v>
      </c>
      <c r="E241" s="2">
        <v>128</v>
      </c>
      <c r="F241">
        <v>8</v>
      </c>
      <c r="G241" s="2">
        <v>512</v>
      </c>
      <c r="H241" s="2">
        <v>1</v>
      </c>
      <c r="I241" s="2">
        <v>1</v>
      </c>
      <c r="J241" s="2">
        <v>0</v>
      </c>
      <c r="K241" s="2">
        <v>0</v>
      </c>
      <c r="L241" s="2">
        <v>1</v>
      </c>
      <c r="M241" s="2">
        <v>1</v>
      </c>
      <c r="N241">
        <v>0.128</v>
      </c>
      <c r="O241">
        <v>0.11</v>
      </c>
      <c r="P241">
        <v>0.19500000000000001</v>
      </c>
      <c r="R241" s="5">
        <f t="shared" si="23"/>
        <v>28</v>
      </c>
      <c r="S241" s="5">
        <f t="shared" si="24"/>
        <v>28</v>
      </c>
      <c r="T241" s="1">
        <f t="shared" si="19"/>
        <v>0.433</v>
      </c>
      <c r="U241" s="1">
        <f t="shared" si="21"/>
        <v>6.4225279999999998</v>
      </c>
      <c r="V241" s="1">
        <f t="shared" si="20"/>
        <v>7.4734871272727261</v>
      </c>
      <c r="W241" s="1">
        <f t="shared" si="22"/>
        <v>4.215813251282051</v>
      </c>
      <c r="X241" t="s">
        <v>30</v>
      </c>
    </row>
    <row r="242" spans="2:24">
      <c r="B242" s="2"/>
      <c r="C242" s="2">
        <v>28</v>
      </c>
      <c r="D242" s="2">
        <v>28</v>
      </c>
      <c r="E242" s="2">
        <v>512</v>
      </c>
      <c r="F242">
        <v>8</v>
      </c>
      <c r="G242" s="2">
        <v>128</v>
      </c>
      <c r="H242" s="2">
        <v>1</v>
      </c>
      <c r="I242" s="2">
        <v>1</v>
      </c>
      <c r="J242" s="2">
        <v>0</v>
      </c>
      <c r="K242" s="2">
        <v>0</v>
      </c>
      <c r="L242" s="2">
        <v>1</v>
      </c>
      <c r="M242" s="2">
        <v>1</v>
      </c>
      <c r="N242">
        <v>0.107</v>
      </c>
      <c r="O242">
        <v>0.13</v>
      </c>
      <c r="P242">
        <v>0.19</v>
      </c>
      <c r="R242" s="5">
        <f t="shared" si="23"/>
        <v>28</v>
      </c>
      <c r="S242" s="5">
        <f t="shared" si="24"/>
        <v>28</v>
      </c>
      <c r="T242" s="1">
        <f t="shared" si="19"/>
        <v>0.42699999999999999</v>
      </c>
      <c r="U242" s="1">
        <f t="shared" si="21"/>
        <v>7.6830241495327103</v>
      </c>
      <c r="V242" s="1">
        <f t="shared" si="20"/>
        <v>6.323719876923076</v>
      </c>
      <c r="W242" s="1">
        <f t="shared" si="22"/>
        <v>4.3267557052631576</v>
      </c>
      <c r="X242" t="s">
        <v>30</v>
      </c>
    </row>
    <row r="243" spans="2:24">
      <c r="B243" s="2"/>
      <c r="C243" s="2">
        <v>28</v>
      </c>
      <c r="D243" s="2">
        <v>28</v>
      </c>
      <c r="E243" s="2">
        <v>512</v>
      </c>
      <c r="F243">
        <v>8</v>
      </c>
      <c r="G243" s="2">
        <v>256</v>
      </c>
      <c r="H243" s="2">
        <v>1</v>
      </c>
      <c r="I243" s="2">
        <v>1</v>
      </c>
      <c r="J243" s="2">
        <v>0</v>
      </c>
      <c r="K243" s="2">
        <v>0</v>
      </c>
      <c r="L243" s="2">
        <v>2</v>
      </c>
      <c r="M243" s="2">
        <v>2</v>
      </c>
      <c r="N243">
        <v>8.3000000000000004E-2</v>
      </c>
      <c r="O243">
        <v>0.23899999999999999</v>
      </c>
      <c r="P243">
        <v>0.14099999999999999</v>
      </c>
      <c r="R243" s="5">
        <f t="shared" si="23"/>
        <v>14</v>
      </c>
      <c r="S243" s="5">
        <f t="shared" si="24"/>
        <v>14</v>
      </c>
      <c r="T243" s="1">
        <f t="shared" si="19"/>
        <v>0.46299999999999997</v>
      </c>
      <c r="U243" s="1">
        <f t="shared" si="21"/>
        <v>4.9523107469879522</v>
      </c>
      <c r="V243" s="1">
        <f t="shared" si="20"/>
        <v>1.7198401338912137</v>
      </c>
      <c r="W243" s="1">
        <f t="shared" si="22"/>
        <v>2.9151900141843976</v>
      </c>
      <c r="X243" t="s">
        <v>30</v>
      </c>
    </row>
    <row r="244" spans="2:24">
      <c r="B244" s="2"/>
      <c r="C244" s="2">
        <v>14</v>
      </c>
      <c r="D244" s="2">
        <v>14</v>
      </c>
      <c r="E244" s="2">
        <v>256</v>
      </c>
      <c r="F244">
        <v>8</v>
      </c>
      <c r="G244" s="2">
        <v>1024</v>
      </c>
      <c r="H244" s="2">
        <v>1</v>
      </c>
      <c r="I244" s="2">
        <v>1</v>
      </c>
      <c r="J244" s="2">
        <v>0</v>
      </c>
      <c r="K244" s="2">
        <v>0</v>
      </c>
      <c r="L244" s="2">
        <v>1</v>
      </c>
      <c r="M244" s="2">
        <v>1</v>
      </c>
      <c r="N244">
        <v>0.11</v>
      </c>
      <c r="O244">
        <v>0.14199999999999999</v>
      </c>
      <c r="P244">
        <v>0.188</v>
      </c>
      <c r="R244" s="5">
        <f t="shared" si="23"/>
        <v>14</v>
      </c>
      <c r="S244" s="5">
        <f t="shared" si="24"/>
        <v>14</v>
      </c>
      <c r="T244" s="1">
        <f t="shared" si="19"/>
        <v>0.44</v>
      </c>
      <c r="U244" s="1">
        <f t="shared" si="21"/>
        <v>7.4734871272727261</v>
      </c>
      <c r="V244" s="1">
        <f t="shared" si="20"/>
        <v>5.7893210140845079</v>
      </c>
      <c r="W244" s="1">
        <f t="shared" si="22"/>
        <v>4.372785021276596</v>
      </c>
      <c r="X244" t="s">
        <v>30</v>
      </c>
    </row>
    <row r="245" spans="2:24">
      <c r="B245" s="2"/>
      <c r="C245" s="2">
        <v>28</v>
      </c>
      <c r="D245" s="2">
        <v>28</v>
      </c>
      <c r="E245" s="2">
        <v>512</v>
      </c>
      <c r="F245">
        <v>8</v>
      </c>
      <c r="G245" s="2">
        <v>1024</v>
      </c>
      <c r="H245" s="2">
        <v>1</v>
      </c>
      <c r="I245" s="2">
        <v>1</v>
      </c>
      <c r="J245" s="2">
        <v>0</v>
      </c>
      <c r="K245" s="2">
        <v>0</v>
      </c>
      <c r="L245" s="2">
        <v>2</v>
      </c>
      <c r="M245" s="2">
        <v>2</v>
      </c>
      <c r="N245">
        <v>0.222</v>
      </c>
      <c r="O245">
        <v>0.58699999999999997</v>
      </c>
      <c r="P245">
        <v>0.40400000000000003</v>
      </c>
      <c r="R245" s="5">
        <f t="shared" si="23"/>
        <v>14</v>
      </c>
      <c r="S245" s="5">
        <f t="shared" si="24"/>
        <v>14</v>
      </c>
      <c r="T245" s="1">
        <f t="shared" si="19"/>
        <v>1.2130000000000001</v>
      </c>
      <c r="U245" s="1">
        <f t="shared" si="21"/>
        <v>7.4061584144144144</v>
      </c>
      <c r="V245" s="1">
        <f t="shared" si="20"/>
        <v>2.8009662146507668</v>
      </c>
      <c r="W245" s="1">
        <f t="shared" si="22"/>
        <v>4.0697207128712867</v>
      </c>
      <c r="X245" t="s">
        <v>30</v>
      </c>
    </row>
    <row r="246" spans="2:24">
      <c r="B246" s="2"/>
      <c r="C246" s="2">
        <v>14</v>
      </c>
      <c r="D246" s="2">
        <v>14</v>
      </c>
      <c r="E246" s="2">
        <v>1024</v>
      </c>
      <c r="F246">
        <v>8</v>
      </c>
      <c r="G246" s="2">
        <v>256</v>
      </c>
      <c r="H246" s="2">
        <v>1</v>
      </c>
      <c r="I246" s="2">
        <v>1</v>
      </c>
      <c r="J246" s="2">
        <v>0</v>
      </c>
      <c r="K246" s="2">
        <v>0</v>
      </c>
      <c r="L246" s="2">
        <v>1</v>
      </c>
      <c r="M246" s="2">
        <v>1</v>
      </c>
      <c r="N246">
        <v>0.14000000000000001</v>
      </c>
      <c r="O246">
        <v>0.113</v>
      </c>
      <c r="P246">
        <v>0.187</v>
      </c>
      <c r="R246" s="5">
        <f t="shared" si="23"/>
        <v>14</v>
      </c>
      <c r="S246" s="5">
        <f t="shared" si="24"/>
        <v>14</v>
      </c>
      <c r="T246" s="1">
        <f t="shared" si="19"/>
        <v>0.44</v>
      </c>
      <c r="U246" s="1">
        <f t="shared" si="21"/>
        <v>5.8720255999999988</v>
      </c>
      <c r="V246" s="1">
        <f t="shared" si="20"/>
        <v>7.2750759646017693</v>
      </c>
      <c r="W246" s="1">
        <f t="shared" si="22"/>
        <v>4.3961688983957226</v>
      </c>
      <c r="X246" t="s">
        <v>30</v>
      </c>
    </row>
    <row r="247" spans="2:24">
      <c r="B247" s="2"/>
      <c r="C247" s="2">
        <v>14</v>
      </c>
      <c r="D247" s="2">
        <v>14</v>
      </c>
      <c r="E247" s="2">
        <v>256</v>
      </c>
      <c r="F247">
        <v>8</v>
      </c>
      <c r="G247" s="2">
        <v>1024</v>
      </c>
      <c r="H247" s="2">
        <v>1</v>
      </c>
      <c r="I247" s="2">
        <v>1</v>
      </c>
      <c r="J247" s="2">
        <v>0</v>
      </c>
      <c r="K247" s="2">
        <v>0</v>
      </c>
      <c r="L247" s="2">
        <v>1</v>
      </c>
      <c r="M247" s="2">
        <v>1</v>
      </c>
      <c r="N247">
        <v>0.111</v>
      </c>
      <c r="O247">
        <v>0.125</v>
      </c>
      <c r="P247">
        <v>0.17599999999999999</v>
      </c>
      <c r="R247" s="5">
        <f t="shared" si="23"/>
        <v>14</v>
      </c>
      <c r="S247" s="5">
        <f t="shared" si="24"/>
        <v>14</v>
      </c>
      <c r="T247" s="1">
        <f t="shared" si="19"/>
        <v>0.41199999999999998</v>
      </c>
      <c r="U247" s="1">
        <f t="shared" si="21"/>
        <v>7.4061584144144144</v>
      </c>
      <c r="V247" s="1">
        <f t="shared" si="20"/>
        <v>6.5766686720000003</v>
      </c>
      <c r="W247" s="1">
        <f t="shared" si="22"/>
        <v>4.6709294545454547</v>
      </c>
      <c r="X247" t="s">
        <v>30</v>
      </c>
    </row>
    <row r="248" spans="2:24">
      <c r="B248" s="2"/>
      <c r="C248" s="2">
        <v>14</v>
      </c>
      <c r="D248" s="2">
        <v>14</v>
      </c>
      <c r="E248" s="2">
        <v>1024</v>
      </c>
      <c r="F248">
        <v>8</v>
      </c>
      <c r="G248" s="2">
        <v>512</v>
      </c>
      <c r="H248" s="2">
        <v>1</v>
      </c>
      <c r="I248" s="2">
        <v>1</v>
      </c>
      <c r="J248" s="2">
        <v>0</v>
      </c>
      <c r="K248" s="2">
        <v>0</v>
      </c>
      <c r="L248" s="2">
        <v>2</v>
      </c>
      <c r="M248" s="2">
        <v>2</v>
      </c>
      <c r="N248">
        <v>0.114</v>
      </c>
      <c r="O248">
        <v>0.14499999999999999</v>
      </c>
      <c r="P248">
        <v>0.16200000000000001</v>
      </c>
      <c r="R248" s="5">
        <f t="shared" si="23"/>
        <v>7</v>
      </c>
      <c r="S248" s="5">
        <f t="shared" si="24"/>
        <v>7</v>
      </c>
      <c r="T248" s="1">
        <f t="shared" si="19"/>
        <v>0.42100000000000004</v>
      </c>
      <c r="U248" s="1">
        <f t="shared" si="21"/>
        <v>3.6056297543859648</v>
      </c>
      <c r="V248" s="1">
        <f t="shared" si="20"/>
        <v>2.8347709793103446</v>
      </c>
      <c r="W248" s="1">
        <f t="shared" si="22"/>
        <v>2.5372950123456786</v>
      </c>
      <c r="X248" t="s">
        <v>30</v>
      </c>
    </row>
    <row r="249" spans="2:24">
      <c r="B249" s="2"/>
      <c r="C249" s="2">
        <v>7</v>
      </c>
      <c r="D249" s="2">
        <v>7</v>
      </c>
      <c r="E249" s="2">
        <v>512</v>
      </c>
      <c r="F249">
        <v>8</v>
      </c>
      <c r="G249" s="2">
        <v>512</v>
      </c>
      <c r="H249" s="2">
        <v>3</v>
      </c>
      <c r="I249" s="2">
        <v>3</v>
      </c>
      <c r="J249" s="2">
        <v>1</v>
      </c>
      <c r="K249" s="2">
        <v>1</v>
      </c>
      <c r="L249" s="2">
        <v>1</v>
      </c>
      <c r="M249" s="2">
        <v>1</v>
      </c>
      <c r="N249">
        <v>0.35199999999999998</v>
      </c>
      <c r="O249">
        <v>0.34799999999999998</v>
      </c>
      <c r="P249">
        <v>0.38600000000000001</v>
      </c>
      <c r="R249" s="5">
        <f t="shared" si="23"/>
        <v>7</v>
      </c>
      <c r="S249" s="5">
        <f t="shared" si="24"/>
        <v>7</v>
      </c>
      <c r="T249" s="1">
        <f t="shared" si="19"/>
        <v>1.0859999999999999</v>
      </c>
      <c r="U249" s="1">
        <f t="shared" si="21"/>
        <v>5.254795636363637</v>
      </c>
      <c r="V249" s="1">
        <f t="shared" si="20"/>
        <v>5.3151955862068965</v>
      </c>
      <c r="W249" s="1">
        <f t="shared" si="22"/>
        <v>4.7919379896373053</v>
      </c>
      <c r="X249" t="s">
        <v>31</v>
      </c>
    </row>
    <row r="250" spans="2:24">
      <c r="B250" s="2"/>
      <c r="C250" s="2">
        <v>7</v>
      </c>
      <c r="D250" s="2">
        <v>7</v>
      </c>
      <c r="E250" s="2">
        <v>512</v>
      </c>
      <c r="F250">
        <v>8</v>
      </c>
      <c r="G250" s="2">
        <v>2048</v>
      </c>
      <c r="H250" s="2">
        <v>1</v>
      </c>
      <c r="I250" s="2">
        <v>1</v>
      </c>
      <c r="J250" s="2">
        <v>0</v>
      </c>
      <c r="K250" s="2">
        <v>0</v>
      </c>
      <c r="L250" s="2">
        <v>1</v>
      </c>
      <c r="M250" s="2">
        <v>1</v>
      </c>
      <c r="N250">
        <v>0.17699999999999999</v>
      </c>
      <c r="O250">
        <v>0.216</v>
      </c>
      <c r="P250">
        <v>0.29099999999999998</v>
      </c>
      <c r="R250" s="5">
        <f t="shared" si="23"/>
        <v>7</v>
      </c>
      <c r="S250" s="5">
        <f t="shared" si="24"/>
        <v>7</v>
      </c>
      <c r="T250" s="1">
        <f t="shared" si="19"/>
        <v>0.68399999999999994</v>
      </c>
      <c r="U250" s="1">
        <f t="shared" si="21"/>
        <v>4.6445400225988704</v>
      </c>
      <c r="V250" s="1">
        <f t="shared" si="20"/>
        <v>3.8059425185185187</v>
      </c>
      <c r="W250" s="1">
        <f t="shared" si="22"/>
        <v>2.8250294982817872</v>
      </c>
      <c r="X250" t="s">
        <v>62</v>
      </c>
    </row>
    <row r="251" spans="2:24">
      <c r="B251" s="2"/>
      <c r="C251" s="2">
        <v>14</v>
      </c>
      <c r="D251" s="2">
        <v>14</v>
      </c>
      <c r="E251" s="2">
        <v>1024</v>
      </c>
      <c r="F251">
        <v>8</v>
      </c>
      <c r="G251" s="2">
        <v>2048</v>
      </c>
      <c r="H251" s="2">
        <v>1</v>
      </c>
      <c r="I251" s="2">
        <v>1</v>
      </c>
      <c r="J251" s="2">
        <v>0</v>
      </c>
      <c r="K251" s="2">
        <v>0</v>
      </c>
      <c r="L251" s="2">
        <v>2</v>
      </c>
      <c r="M251" s="2">
        <v>2</v>
      </c>
      <c r="N251">
        <v>0.312</v>
      </c>
      <c r="O251">
        <v>0.377</v>
      </c>
      <c r="P251">
        <v>0.58599999999999997</v>
      </c>
      <c r="R251" s="5">
        <f t="shared" si="23"/>
        <v>7</v>
      </c>
      <c r="S251" s="5">
        <f t="shared" si="24"/>
        <v>7</v>
      </c>
      <c r="T251" s="1">
        <f t="shared" si="19"/>
        <v>1.2749999999999999</v>
      </c>
      <c r="U251" s="1">
        <f t="shared" si="21"/>
        <v>5.2697665641025644</v>
      </c>
      <c r="V251" s="1">
        <f t="shared" si="20"/>
        <v>4.3611861220159147</v>
      </c>
      <c r="W251" s="1">
        <f t="shared" si="22"/>
        <v>2.805746020477816</v>
      </c>
      <c r="X251" t="s">
        <v>62</v>
      </c>
    </row>
    <row r="252" spans="2:24">
      <c r="B252" s="2"/>
      <c r="C252" s="2">
        <v>7</v>
      </c>
      <c r="D252" s="2">
        <v>7</v>
      </c>
      <c r="E252" s="2">
        <v>2048</v>
      </c>
      <c r="F252">
        <v>8</v>
      </c>
      <c r="G252" s="2">
        <v>512</v>
      </c>
      <c r="H252" s="2">
        <v>1</v>
      </c>
      <c r="I252" s="2">
        <v>1</v>
      </c>
      <c r="J252" s="2">
        <v>0</v>
      </c>
      <c r="K252" s="2">
        <v>0</v>
      </c>
      <c r="L252" s="2">
        <v>1</v>
      </c>
      <c r="M252" s="2">
        <v>1</v>
      </c>
      <c r="N252">
        <v>0.221</v>
      </c>
      <c r="O252">
        <v>0.17199999999999999</v>
      </c>
      <c r="P252">
        <v>0.29299999999999998</v>
      </c>
      <c r="R252" s="5">
        <f t="shared" si="23"/>
        <v>7</v>
      </c>
      <c r="S252" s="5">
        <f t="shared" si="24"/>
        <v>7</v>
      </c>
      <c r="T252" s="1">
        <f t="shared" si="19"/>
        <v>0.68599999999999994</v>
      </c>
      <c r="U252" s="1">
        <f t="shared" si="21"/>
        <v>3.7198352217194572</v>
      </c>
      <c r="V252" s="1">
        <f t="shared" si="20"/>
        <v>4.7795557209302331</v>
      </c>
      <c r="W252" s="1">
        <f t="shared" si="22"/>
        <v>2.805746020477816</v>
      </c>
      <c r="X252" t="s">
        <v>30</v>
      </c>
    </row>
    <row r="253" spans="2:24">
      <c r="B253" s="2"/>
      <c r="C253">
        <v>112</v>
      </c>
      <c r="D253">
        <v>112</v>
      </c>
      <c r="E253">
        <v>64</v>
      </c>
      <c r="F253">
        <v>16</v>
      </c>
      <c r="G253">
        <v>64</v>
      </c>
      <c r="H253">
        <v>1</v>
      </c>
      <c r="I253">
        <v>1</v>
      </c>
      <c r="J253">
        <v>0</v>
      </c>
      <c r="K253">
        <v>0</v>
      </c>
      <c r="L253">
        <v>1</v>
      </c>
      <c r="M253">
        <v>1</v>
      </c>
      <c r="N253">
        <v>0.33700000000000002</v>
      </c>
      <c r="O253">
        <v>0.34799999999999998</v>
      </c>
      <c r="P253">
        <v>1.135</v>
      </c>
      <c r="R253" s="5">
        <f t="shared" si="23"/>
        <v>112</v>
      </c>
      <c r="S253" s="5">
        <f t="shared" si="24"/>
        <v>112</v>
      </c>
      <c r="T253" s="1">
        <f t="shared" si="19"/>
        <v>1.82</v>
      </c>
      <c r="U253" s="1">
        <f t="shared" si="21"/>
        <v>4.8788343264094953</v>
      </c>
      <c r="V253" s="1">
        <f t="shared" si="20"/>
        <v>4.724618298850574</v>
      </c>
      <c r="W253" s="1">
        <f t="shared" si="22"/>
        <v>1.4486054343612336</v>
      </c>
      <c r="X253" t="s">
        <v>30</v>
      </c>
    </row>
    <row r="254" spans="2:24">
      <c r="B254" s="2"/>
      <c r="C254">
        <v>56</v>
      </c>
      <c r="D254">
        <v>56</v>
      </c>
      <c r="E254">
        <v>64</v>
      </c>
      <c r="F254">
        <v>16</v>
      </c>
      <c r="G254">
        <v>256</v>
      </c>
      <c r="H254">
        <v>1</v>
      </c>
      <c r="I254">
        <v>1</v>
      </c>
      <c r="J254">
        <v>0</v>
      </c>
      <c r="K254">
        <v>0</v>
      </c>
      <c r="L254">
        <v>1</v>
      </c>
      <c r="M254">
        <v>1</v>
      </c>
      <c r="N254">
        <v>0.29199999999999998</v>
      </c>
      <c r="O254">
        <v>0.25600000000000001</v>
      </c>
      <c r="P254">
        <v>0.51300000000000001</v>
      </c>
      <c r="R254" s="5">
        <f t="shared" si="23"/>
        <v>56</v>
      </c>
      <c r="S254" s="5">
        <f t="shared" si="24"/>
        <v>56</v>
      </c>
      <c r="T254" s="1">
        <f t="shared" si="19"/>
        <v>1.0609999999999999</v>
      </c>
      <c r="U254" s="1">
        <f t="shared" si="21"/>
        <v>5.6307094794520545</v>
      </c>
      <c r="V254" s="1">
        <f t="shared" si="20"/>
        <v>6.4225279999999998</v>
      </c>
      <c r="W254" s="1">
        <f t="shared" si="22"/>
        <v>3.2050042261208578</v>
      </c>
      <c r="X254" t="s">
        <v>30</v>
      </c>
    </row>
    <row r="255" spans="2:24">
      <c r="B255" s="2"/>
      <c r="C255">
        <v>56</v>
      </c>
      <c r="D255">
        <v>56</v>
      </c>
      <c r="E255">
        <v>256</v>
      </c>
      <c r="F255">
        <v>16</v>
      </c>
      <c r="G255">
        <v>64</v>
      </c>
      <c r="H255">
        <v>1</v>
      </c>
      <c r="I255">
        <v>1</v>
      </c>
      <c r="J255">
        <v>0</v>
      </c>
      <c r="K255">
        <v>0</v>
      </c>
      <c r="L255">
        <v>1</v>
      </c>
      <c r="M255">
        <v>1</v>
      </c>
      <c r="N255">
        <v>0.24399999999999999</v>
      </c>
      <c r="O255">
        <v>0.308</v>
      </c>
      <c r="P255">
        <v>0.71899999999999997</v>
      </c>
      <c r="R255" s="5">
        <f t="shared" si="23"/>
        <v>56</v>
      </c>
      <c r="S255" s="5">
        <f t="shared" si="24"/>
        <v>56</v>
      </c>
      <c r="T255" s="1">
        <f t="shared" si="19"/>
        <v>1.2709999999999999</v>
      </c>
      <c r="U255" s="1">
        <f t="shared" si="21"/>
        <v>6.738390032786886</v>
      </c>
      <c r="V255" s="1">
        <f t="shared" si="20"/>
        <v>5.3382050909090912</v>
      </c>
      <c r="W255" s="1">
        <f t="shared" si="22"/>
        <v>2.2867415410292069</v>
      </c>
      <c r="X255" t="s">
        <v>30</v>
      </c>
    </row>
    <row r="256" spans="2:24">
      <c r="B256" s="2"/>
      <c r="C256">
        <v>56</v>
      </c>
      <c r="D256">
        <v>56</v>
      </c>
      <c r="E256">
        <v>256</v>
      </c>
      <c r="F256">
        <v>16</v>
      </c>
      <c r="G256">
        <v>128</v>
      </c>
      <c r="H256">
        <v>1</v>
      </c>
      <c r="I256">
        <v>1</v>
      </c>
      <c r="J256">
        <v>0</v>
      </c>
      <c r="K256">
        <v>0</v>
      </c>
      <c r="L256">
        <v>2</v>
      </c>
      <c r="M256">
        <v>2</v>
      </c>
      <c r="N256">
        <v>0.13400000000000001</v>
      </c>
      <c r="O256">
        <v>0.51300000000000001</v>
      </c>
      <c r="P256">
        <v>0.27600000000000002</v>
      </c>
      <c r="R256" s="5">
        <f t="shared" si="23"/>
        <v>28</v>
      </c>
      <c r="S256" s="5">
        <f t="shared" si="24"/>
        <v>28</v>
      </c>
      <c r="T256" s="1">
        <f t="shared" si="19"/>
        <v>0.92300000000000004</v>
      </c>
      <c r="U256" s="1">
        <f t="shared" si="21"/>
        <v>6.1349521194029855</v>
      </c>
      <c r="V256" s="1">
        <f t="shared" si="20"/>
        <v>1.6025021130604289</v>
      </c>
      <c r="W256" s="1">
        <f t="shared" si="22"/>
        <v>2.9785637101449272</v>
      </c>
      <c r="X256" t="s">
        <v>30</v>
      </c>
    </row>
    <row r="257" spans="2:24">
      <c r="B257" s="2"/>
      <c r="C257" s="2">
        <v>28</v>
      </c>
      <c r="D257" s="2">
        <v>28</v>
      </c>
      <c r="E257" s="2">
        <v>128</v>
      </c>
      <c r="F257">
        <v>16</v>
      </c>
      <c r="G257" s="2">
        <v>512</v>
      </c>
      <c r="H257" s="2">
        <v>1</v>
      </c>
      <c r="I257" s="2">
        <v>1</v>
      </c>
      <c r="J257" s="2">
        <v>0</v>
      </c>
      <c r="K257" s="2">
        <v>0</v>
      </c>
      <c r="L257" s="2">
        <v>1</v>
      </c>
      <c r="M257" s="2">
        <v>1</v>
      </c>
      <c r="N257">
        <v>0.22800000000000001</v>
      </c>
      <c r="O257">
        <v>0.20499999999999999</v>
      </c>
      <c r="P257">
        <v>0.315</v>
      </c>
      <c r="R257" s="5">
        <f t="shared" si="23"/>
        <v>28</v>
      </c>
      <c r="S257" s="5">
        <f t="shared" si="24"/>
        <v>28</v>
      </c>
      <c r="T257" s="1">
        <f t="shared" si="19"/>
        <v>0.748</v>
      </c>
      <c r="U257" s="1">
        <f t="shared" si="21"/>
        <v>7.2112595087719296</v>
      </c>
      <c r="V257" s="1">
        <f t="shared" si="20"/>
        <v>8.0203276487804889</v>
      </c>
      <c r="W257" s="1">
        <f t="shared" si="22"/>
        <v>5.2195783111111114</v>
      </c>
      <c r="X257" t="s">
        <v>30</v>
      </c>
    </row>
    <row r="258" spans="2:24">
      <c r="B258" s="2"/>
      <c r="C258" s="2">
        <v>28</v>
      </c>
      <c r="D258" s="2">
        <v>28</v>
      </c>
      <c r="E258" s="2">
        <v>512</v>
      </c>
      <c r="F258">
        <v>16</v>
      </c>
      <c r="G258" s="2">
        <v>128</v>
      </c>
      <c r="H258" s="2">
        <v>1</v>
      </c>
      <c r="I258" s="2">
        <v>1</v>
      </c>
      <c r="J258" s="2">
        <v>0</v>
      </c>
      <c r="K258" s="2">
        <v>0</v>
      </c>
      <c r="L258" s="2">
        <v>1</v>
      </c>
      <c r="M258" s="2">
        <v>1</v>
      </c>
      <c r="N258">
        <v>0.20100000000000001</v>
      </c>
      <c r="O258">
        <v>0.23200000000000001</v>
      </c>
      <c r="P258">
        <v>0.316</v>
      </c>
      <c r="R258" s="5">
        <f t="shared" si="23"/>
        <v>28</v>
      </c>
      <c r="S258" s="5">
        <f t="shared" si="24"/>
        <v>28</v>
      </c>
      <c r="T258" s="1">
        <f t="shared" si="19"/>
        <v>0.74900000000000011</v>
      </c>
      <c r="U258" s="1">
        <f t="shared" si="21"/>
        <v>8.1799361592039794</v>
      </c>
      <c r="V258" s="1">
        <f t="shared" si="20"/>
        <v>7.086927448275862</v>
      </c>
      <c r="W258" s="1">
        <f t="shared" si="22"/>
        <v>5.2030606582278489</v>
      </c>
      <c r="X258" t="s">
        <v>30</v>
      </c>
    </row>
    <row r="259" spans="2:24">
      <c r="B259" s="2"/>
      <c r="C259" s="2">
        <v>28</v>
      </c>
      <c r="D259" s="2">
        <v>28</v>
      </c>
      <c r="E259" s="2">
        <v>512</v>
      </c>
      <c r="F259">
        <v>16</v>
      </c>
      <c r="G259" s="2">
        <v>256</v>
      </c>
      <c r="H259" s="2">
        <v>1</v>
      </c>
      <c r="I259" s="2">
        <v>1</v>
      </c>
      <c r="J259" s="2">
        <v>0</v>
      </c>
      <c r="K259" s="2">
        <v>0</v>
      </c>
      <c r="L259" s="2">
        <v>2</v>
      </c>
      <c r="M259" s="2">
        <v>2</v>
      </c>
      <c r="N259">
        <v>0.115</v>
      </c>
      <c r="O259">
        <v>0.40400000000000003</v>
      </c>
      <c r="P259">
        <v>0.216</v>
      </c>
      <c r="R259" s="5">
        <f t="shared" si="23"/>
        <v>14</v>
      </c>
      <c r="S259" s="5">
        <f t="shared" si="24"/>
        <v>14</v>
      </c>
      <c r="T259" s="1">
        <f t="shared" si="19"/>
        <v>0.73499999999999999</v>
      </c>
      <c r="U259" s="1">
        <f t="shared" si="21"/>
        <v>7.1485529043478264</v>
      </c>
      <c r="V259" s="1">
        <f t="shared" si="20"/>
        <v>2.0348603564356433</v>
      </c>
      <c r="W259" s="1">
        <f t="shared" si="22"/>
        <v>3.8059425185185187</v>
      </c>
      <c r="X259" t="s">
        <v>30</v>
      </c>
    </row>
    <row r="260" spans="2:24">
      <c r="B260" s="2"/>
      <c r="C260" s="2">
        <v>14</v>
      </c>
      <c r="D260" s="2">
        <v>14</v>
      </c>
      <c r="E260" s="2">
        <v>256</v>
      </c>
      <c r="F260">
        <v>16</v>
      </c>
      <c r="G260" s="2">
        <v>1024</v>
      </c>
      <c r="H260" s="2">
        <v>1</v>
      </c>
      <c r="I260" s="2">
        <v>1</v>
      </c>
      <c r="J260" s="2">
        <v>0</v>
      </c>
      <c r="K260" s="2">
        <v>0</v>
      </c>
      <c r="L260" s="2">
        <v>1</v>
      </c>
      <c r="M260" s="2">
        <v>1</v>
      </c>
      <c r="N260">
        <v>0.22800000000000001</v>
      </c>
      <c r="O260">
        <v>0.22</v>
      </c>
      <c r="P260">
        <v>0.314</v>
      </c>
      <c r="R260" s="5">
        <f t="shared" si="23"/>
        <v>14</v>
      </c>
      <c r="S260" s="5">
        <f t="shared" si="24"/>
        <v>14</v>
      </c>
      <c r="T260" s="1">
        <f t="shared" si="19"/>
        <v>0.76200000000000001</v>
      </c>
      <c r="U260" s="1">
        <f t="shared" si="21"/>
        <v>7.2112595087719296</v>
      </c>
      <c r="V260" s="1">
        <f t="shared" si="20"/>
        <v>7.4734871272727261</v>
      </c>
      <c r="W260" s="1">
        <f t="shared" si="22"/>
        <v>5.2362011719745221</v>
      </c>
      <c r="X260" t="s">
        <v>30</v>
      </c>
    </row>
    <row r="261" spans="2:24">
      <c r="B261" s="2"/>
      <c r="C261" s="2">
        <v>28</v>
      </c>
      <c r="D261" s="2">
        <v>28</v>
      </c>
      <c r="E261" s="2">
        <v>512</v>
      </c>
      <c r="F261">
        <v>16</v>
      </c>
      <c r="G261" s="2">
        <v>1024</v>
      </c>
      <c r="H261" s="2">
        <v>1</v>
      </c>
      <c r="I261" s="2">
        <v>1</v>
      </c>
      <c r="J261" s="2">
        <v>0</v>
      </c>
      <c r="K261" s="2">
        <v>0</v>
      </c>
      <c r="L261" s="2">
        <v>2</v>
      </c>
      <c r="M261" s="2">
        <v>2</v>
      </c>
      <c r="N261">
        <v>0.45400000000000001</v>
      </c>
      <c r="O261">
        <v>0.95199999999999996</v>
      </c>
      <c r="P261">
        <v>0.68600000000000005</v>
      </c>
      <c r="R261" s="5">
        <f t="shared" si="23"/>
        <v>14</v>
      </c>
      <c r="S261" s="5">
        <f t="shared" si="24"/>
        <v>14</v>
      </c>
      <c r="T261" s="1">
        <f t="shared" si="19"/>
        <v>2.0920000000000001</v>
      </c>
      <c r="U261" s="1">
        <f t="shared" si="21"/>
        <v>7.2430271718061672</v>
      </c>
      <c r="V261" s="1">
        <f t="shared" si="20"/>
        <v>3.454132705882353</v>
      </c>
      <c r="W261" s="1">
        <f t="shared" si="22"/>
        <v>4.7934902857142854</v>
      </c>
      <c r="X261" t="s">
        <v>30</v>
      </c>
    </row>
    <row r="262" spans="2:24">
      <c r="B262" s="2"/>
      <c r="C262" s="2">
        <v>14</v>
      </c>
      <c r="D262" s="2">
        <v>14</v>
      </c>
      <c r="E262" s="2">
        <v>1024</v>
      </c>
      <c r="F262">
        <v>16</v>
      </c>
      <c r="G262" s="2">
        <v>256</v>
      </c>
      <c r="H262" s="2">
        <v>1</v>
      </c>
      <c r="I262" s="2">
        <v>1</v>
      </c>
      <c r="J262" s="2">
        <v>0</v>
      </c>
      <c r="K262" s="2">
        <v>0</v>
      </c>
      <c r="L262" s="2">
        <v>1</v>
      </c>
      <c r="M262" s="2">
        <v>1</v>
      </c>
      <c r="N262">
        <v>0.19900000000000001</v>
      </c>
      <c r="O262">
        <v>0.222</v>
      </c>
      <c r="P262">
        <v>0.311</v>
      </c>
      <c r="R262" s="5">
        <f t="shared" si="23"/>
        <v>14</v>
      </c>
      <c r="S262" s="5">
        <f t="shared" si="24"/>
        <v>14</v>
      </c>
      <c r="T262" s="1">
        <f t="shared" si="19"/>
        <v>0.73199999999999998</v>
      </c>
      <c r="U262" s="1">
        <f t="shared" si="21"/>
        <v>8.2621465728643209</v>
      </c>
      <c r="V262" s="1">
        <f t="shared" si="20"/>
        <v>7.4061584144144144</v>
      </c>
      <c r="W262" s="1">
        <f t="shared" si="22"/>
        <v>5.2867111511254015</v>
      </c>
      <c r="X262" t="s">
        <v>30</v>
      </c>
    </row>
    <row r="263" spans="2:24">
      <c r="B263" s="2"/>
      <c r="C263" s="2">
        <v>14</v>
      </c>
      <c r="D263" s="2">
        <v>14</v>
      </c>
      <c r="E263" s="2">
        <v>256</v>
      </c>
      <c r="F263">
        <v>16</v>
      </c>
      <c r="G263" s="2">
        <v>1024</v>
      </c>
      <c r="H263" s="2">
        <v>1</v>
      </c>
      <c r="I263" s="2">
        <v>1</v>
      </c>
      <c r="J263" s="2">
        <v>0</v>
      </c>
      <c r="K263" s="2">
        <v>0</v>
      </c>
      <c r="L263" s="2">
        <v>1</v>
      </c>
      <c r="M263" s="2">
        <v>1</v>
      </c>
      <c r="N263">
        <v>0.222</v>
      </c>
      <c r="O263">
        <v>0.22</v>
      </c>
      <c r="P263">
        <v>0.312</v>
      </c>
      <c r="R263" s="5">
        <f t="shared" si="23"/>
        <v>14</v>
      </c>
      <c r="S263" s="5">
        <f t="shared" si="24"/>
        <v>14</v>
      </c>
      <c r="T263" s="1">
        <f t="shared" si="19"/>
        <v>0.754</v>
      </c>
      <c r="U263" s="1">
        <f t="shared" si="21"/>
        <v>7.4061584144144144</v>
      </c>
      <c r="V263" s="1">
        <f t="shared" si="20"/>
        <v>7.4734871272727261</v>
      </c>
      <c r="W263" s="1">
        <f t="shared" si="22"/>
        <v>5.2697665641025644</v>
      </c>
      <c r="X263" t="s">
        <v>30</v>
      </c>
    </row>
    <row r="264" spans="2:24">
      <c r="B264" s="2"/>
      <c r="C264" s="2">
        <v>14</v>
      </c>
      <c r="D264" s="2">
        <v>14</v>
      </c>
      <c r="E264" s="2">
        <v>1024</v>
      </c>
      <c r="F264">
        <v>16</v>
      </c>
      <c r="G264" s="2">
        <v>512</v>
      </c>
      <c r="H264" s="2">
        <v>1</v>
      </c>
      <c r="I264" s="2">
        <v>1</v>
      </c>
      <c r="J264" s="2">
        <v>0</v>
      </c>
      <c r="K264" s="2">
        <v>0</v>
      </c>
      <c r="L264" s="2">
        <v>2</v>
      </c>
      <c r="M264" s="2">
        <v>2</v>
      </c>
      <c r="N264">
        <v>0.14000000000000001</v>
      </c>
      <c r="O264">
        <v>0.32700000000000001</v>
      </c>
      <c r="P264">
        <v>0.26100000000000001</v>
      </c>
      <c r="R264" s="5">
        <f t="shared" si="23"/>
        <v>7</v>
      </c>
      <c r="S264" s="5">
        <f t="shared" si="24"/>
        <v>7</v>
      </c>
      <c r="T264" s="1">
        <f t="shared" si="19"/>
        <v>0.72799999999999998</v>
      </c>
      <c r="U264" s="1">
        <f t="shared" si="21"/>
        <v>5.8720255999999988</v>
      </c>
      <c r="V264" s="1">
        <f t="shared" si="20"/>
        <v>2.5140170764525993</v>
      </c>
      <c r="W264" s="1">
        <f t="shared" si="22"/>
        <v>3.1497455325670498</v>
      </c>
      <c r="X264" t="s">
        <v>30</v>
      </c>
    </row>
    <row r="265" spans="2:24">
      <c r="B265" s="2"/>
      <c r="C265" s="2">
        <v>7</v>
      </c>
      <c r="D265" s="2">
        <v>7</v>
      </c>
      <c r="E265" s="2">
        <v>512</v>
      </c>
      <c r="F265">
        <v>16</v>
      </c>
      <c r="G265" s="2">
        <v>512</v>
      </c>
      <c r="H265" s="2">
        <v>3</v>
      </c>
      <c r="I265" s="2">
        <v>3</v>
      </c>
      <c r="J265" s="2">
        <v>1</v>
      </c>
      <c r="K265" s="2">
        <v>1</v>
      </c>
      <c r="L265" s="2">
        <v>1</v>
      </c>
      <c r="M265" s="2">
        <v>1</v>
      </c>
      <c r="N265">
        <v>0.55600000000000005</v>
      </c>
      <c r="O265">
        <v>0.5</v>
      </c>
      <c r="P265">
        <v>0.5</v>
      </c>
      <c r="R265" s="5">
        <f t="shared" si="23"/>
        <v>7</v>
      </c>
      <c r="S265" s="5">
        <f t="shared" si="24"/>
        <v>7</v>
      </c>
      <c r="T265" s="1">
        <f t="shared" si="19"/>
        <v>1.556</v>
      </c>
      <c r="U265" s="1">
        <f t="shared" si="21"/>
        <v>6.6535541870503581</v>
      </c>
      <c r="V265" s="1">
        <f t="shared" si="20"/>
        <v>7.3987522559999999</v>
      </c>
      <c r="W265" s="1">
        <f t="shared" si="22"/>
        <v>7.3987522559999999</v>
      </c>
      <c r="X265" t="s">
        <v>30</v>
      </c>
    </row>
    <row r="266" spans="2:24">
      <c r="B266" s="2"/>
      <c r="C266" s="2">
        <v>7</v>
      </c>
      <c r="D266" s="2">
        <v>7</v>
      </c>
      <c r="E266" s="2">
        <v>512</v>
      </c>
      <c r="F266">
        <v>16</v>
      </c>
      <c r="G266" s="2">
        <v>2048</v>
      </c>
      <c r="H266" s="2">
        <v>1</v>
      </c>
      <c r="I266" s="2">
        <v>1</v>
      </c>
      <c r="J266" s="2">
        <v>0</v>
      </c>
      <c r="K266" s="2">
        <v>0</v>
      </c>
      <c r="L266" s="2">
        <v>1</v>
      </c>
      <c r="M266" s="2">
        <v>1</v>
      </c>
      <c r="N266">
        <v>0.221</v>
      </c>
      <c r="O266">
        <v>0.26</v>
      </c>
      <c r="P266">
        <v>0.40100000000000002</v>
      </c>
      <c r="R266" s="5">
        <f t="shared" si="23"/>
        <v>7</v>
      </c>
      <c r="S266" s="5">
        <f t="shared" si="24"/>
        <v>7</v>
      </c>
      <c r="T266" s="1">
        <f t="shared" si="19"/>
        <v>0.88200000000000001</v>
      </c>
      <c r="U266" s="1">
        <f t="shared" si="21"/>
        <v>7.4396704434389145</v>
      </c>
      <c r="V266" s="1">
        <f t="shared" si="20"/>
        <v>6.323719876923076</v>
      </c>
      <c r="W266" s="1">
        <f t="shared" si="22"/>
        <v>4.1001675012468821</v>
      </c>
      <c r="X266" t="s">
        <v>30</v>
      </c>
    </row>
    <row r="267" spans="2:24">
      <c r="B267" s="2"/>
      <c r="C267" s="2">
        <v>14</v>
      </c>
      <c r="D267" s="2">
        <v>14</v>
      </c>
      <c r="E267" s="2">
        <v>1024</v>
      </c>
      <c r="F267">
        <v>16</v>
      </c>
      <c r="G267" s="2">
        <v>2048</v>
      </c>
      <c r="H267" s="2">
        <v>1</v>
      </c>
      <c r="I267" s="2">
        <v>1</v>
      </c>
      <c r="J267" s="2">
        <v>0</v>
      </c>
      <c r="K267" s="2">
        <v>0</v>
      </c>
      <c r="L267" s="2">
        <v>2</v>
      </c>
      <c r="M267" s="2">
        <v>2</v>
      </c>
      <c r="N267">
        <v>0.4</v>
      </c>
      <c r="O267">
        <v>0.88600000000000001</v>
      </c>
      <c r="P267">
        <v>0.86299999999999999</v>
      </c>
      <c r="R267" s="5">
        <f t="shared" si="23"/>
        <v>7</v>
      </c>
      <c r="S267" s="5">
        <f t="shared" si="24"/>
        <v>7</v>
      </c>
      <c r="T267" s="1">
        <f t="shared" si="19"/>
        <v>2.149</v>
      </c>
      <c r="U267" s="1">
        <f t="shared" si="21"/>
        <v>8.2208358399999995</v>
      </c>
      <c r="V267" s="1">
        <f t="shared" si="20"/>
        <v>3.7114383024830704</v>
      </c>
      <c r="W267" s="1">
        <f t="shared" si="22"/>
        <v>3.810352648899189</v>
      </c>
      <c r="X267" t="s">
        <v>30</v>
      </c>
    </row>
    <row r="268" spans="2:24">
      <c r="B268" s="2"/>
      <c r="C268" s="2">
        <v>7</v>
      </c>
      <c r="D268" s="2">
        <v>7</v>
      </c>
      <c r="E268" s="2">
        <v>2048</v>
      </c>
      <c r="F268">
        <v>16</v>
      </c>
      <c r="G268" s="2">
        <v>512</v>
      </c>
      <c r="H268" s="2">
        <v>1</v>
      </c>
      <c r="I268" s="2">
        <v>1</v>
      </c>
      <c r="J268" s="2">
        <v>0</v>
      </c>
      <c r="K268" s="2">
        <v>0</v>
      </c>
      <c r="L268" s="2">
        <v>1</v>
      </c>
      <c r="M268" s="2">
        <v>1</v>
      </c>
      <c r="N268">
        <v>0.252</v>
      </c>
      <c r="O268">
        <v>0.223</v>
      </c>
      <c r="P268">
        <v>0.42399999999999999</v>
      </c>
      <c r="R268" s="5">
        <f t="shared" si="23"/>
        <v>7</v>
      </c>
      <c r="S268" s="5">
        <f t="shared" si="24"/>
        <v>7</v>
      </c>
      <c r="T268" s="1">
        <f t="shared" si="19"/>
        <v>0.89900000000000002</v>
      </c>
      <c r="U268" s="1">
        <f t="shared" si="21"/>
        <v>6.524472888888889</v>
      </c>
      <c r="V268" s="1">
        <f t="shared" si="20"/>
        <v>7.3729469417040363</v>
      </c>
      <c r="W268" s="1">
        <f t="shared" si="22"/>
        <v>3.877752754716981</v>
      </c>
      <c r="X268" t="s">
        <v>30</v>
      </c>
    </row>
    <row r="270" spans="2:24">
      <c r="T270" s="1"/>
    </row>
    <row r="271" spans="2:24">
      <c r="D271" t="s">
        <v>33</v>
      </c>
    </row>
    <row r="277" spans="1:12">
      <c r="L277" s="3"/>
    </row>
    <row r="278" spans="1:12">
      <c r="A278" t="s">
        <v>34</v>
      </c>
      <c r="C278" t="s">
        <v>35</v>
      </c>
      <c r="D278" t="s">
        <v>2</v>
      </c>
      <c r="E278" t="s">
        <v>36</v>
      </c>
      <c r="G278" t="s">
        <v>37</v>
      </c>
      <c r="H278" t="s">
        <v>38</v>
      </c>
      <c r="I278" t="s">
        <v>39</v>
      </c>
      <c r="J278" t="s">
        <v>40</v>
      </c>
    </row>
    <row r="280" spans="1:12">
      <c r="C280">
        <v>1760</v>
      </c>
      <c r="D280">
        <v>16</v>
      </c>
      <c r="E280">
        <v>50</v>
      </c>
      <c r="G280" s="1">
        <v>4.1440000000000001</v>
      </c>
      <c r="H280" s="1">
        <v>3.6139999999999999</v>
      </c>
      <c r="I280" s="1">
        <f t="shared" ref="I280:J291" si="25">(2*$E280*$D280*$C280*$C280+$E280*$D280*$C280)/(G280/1000)/10^12</f>
        <v>1.1963243243243242</v>
      </c>
      <c r="J280" s="1">
        <f t="shared" si="25"/>
        <v>1.3717675705589376</v>
      </c>
    </row>
    <row r="281" spans="1:12">
      <c r="C281">
        <v>1760</v>
      </c>
      <c r="D281">
        <v>32</v>
      </c>
      <c r="E281">
        <v>50</v>
      </c>
      <c r="G281" s="1">
        <v>10.449</v>
      </c>
      <c r="H281" s="1">
        <v>9.7910000000000004</v>
      </c>
      <c r="I281" s="1">
        <f t="shared" si="25"/>
        <v>0.94890764666475258</v>
      </c>
      <c r="J281" s="1">
        <f t="shared" si="25"/>
        <v>1.0126785823715656</v>
      </c>
    </row>
    <row r="282" spans="1:12">
      <c r="C282">
        <v>1760</v>
      </c>
      <c r="D282">
        <v>64</v>
      </c>
      <c r="E282">
        <v>50</v>
      </c>
      <c r="G282" s="1">
        <v>5.8950000000000005</v>
      </c>
      <c r="H282" s="1">
        <v>5.0819999999999999</v>
      </c>
      <c r="I282" s="1">
        <f t="shared" si="25"/>
        <v>3.3639138252756573</v>
      </c>
      <c r="J282" s="1">
        <f t="shared" si="25"/>
        <v>3.9020606060606062</v>
      </c>
    </row>
    <row r="283" spans="1:12">
      <c r="C283">
        <v>1760</v>
      </c>
      <c r="D283">
        <v>128</v>
      </c>
      <c r="E283">
        <v>50</v>
      </c>
      <c r="G283" s="1">
        <v>6.6310000000000002</v>
      </c>
      <c r="H283" s="1">
        <v>6.1890000000000001</v>
      </c>
      <c r="I283" s="1">
        <f t="shared" si="25"/>
        <v>5.9810803800331769</v>
      </c>
      <c r="J283" s="1">
        <f t="shared" si="25"/>
        <v>6.4082313782517373</v>
      </c>
    </row>
    <row r="284" spans="1:12">
      <c r="C284">
        <v>2048</v>
      </c>
      <c r="D284">
        <v>16</v>
      </c>
      <c r="E284">
        <v>50</v>
      </c>
      <c r="G284" s="1">
        <v>6.7090000000000005</v>
      </c>
      <c r="H284" s="1">
        <v>5.444</v>
      </c>
      <c r="I284" s="1">
        <f t="shared" si="25"/>
        <v>1.0005253838127888</v>
      </c>
      <c r="J284" s="1">
        <f t="shared" si="25"/>
        <v>1.2330133725202057</v>
      </c>
    </row>
    <row r="285" spans="1:12">
      <c r="C285">
        <v>2048</v>
      </c>
      <c r="D285">
        <v>32</v>
      </c>
      <c r="E285">
        <v>50</v>
      </c>
      <c r="G285" s="1">
        <v>11.815</v>
      </c>
      <c r="H285" s="1">
        <v>11.206</v>
      </c>
      <c r="I285" s="1">
        <f t="shared" si="25"/>
        <v>1.136271654676259</v>
      </c>
      <c r="J285" s="1">
        <f t="shared" si="25"/>
        <v>1.1980233446368018</v>
      </c>
    </row>
    <row r="286" spans="1:12">
      <c r="C286">
        <v>2048</v>
      </c>
      <c r="D286">
        <v>64</v>
      </c>
      <c r="E286">
        <v>50</v>
      </c>
      <c r="G286" s="1">
        <v>10.476000000000001</v>
      </c>
      <c r="H286" s="1">
        <v>9.7850000000000001</v>
      </c>
      <c r="I286" s="1">
        <f t="shared" si="25"/>
        <v>2.5630106147384497</v>
      </c>
      <c r="J286" s="1">
        <f t="shared" si="25"/>
        <v>2.7440060500766479</v>
      </c>
    </row>
    <row r="287" spans="1:12">
      <c r="C287">
        <v>2048</v>
      </c>
      <c r="D287">
        <v>128</v>
      </c>
      <c r="E287">
        <v>50</v>
      </c>
      <c r="G287" s="1">
        <v>9.0920000000000005</v>
      </c>
      <c r="H287" s="1">
        <v>8.7479999999999993</v>
      </c>
      <c r="I287" s="1">
        <f t="shared" si="25"/>
        <v>5.9063130664320269</v>
      </c>
      <c r="J287" s="1">
        <f t="shared" si="25"/>
        <v>6.1385686328303626</v>
      </c>
    </row>
    <row r="288" spans="1:12">
      <c r="C288">
        <v>2560</v>
      </c>
      <c r="D288">
        <v>16</v>
      </c>
      <c r="E288">
        <v>50</v>
      </c>
      <c r="G288" s="1">
        <v>10.354000000000001</v>
      </c>
      <c r="H288" s="1">
        <v>9.1549999999999994</v>
      </c>
      <c r="I288" s="1">
        <f t="shared" si="25"/>
        <v>1.0129233146610004</v>
      </c>
      <c r="J288" s="1">
        <f t="shared" si="25"/>
        <v>1.1455825232113599</v>
      </c>
    </row>
    <row r="289" spans="1:10">
      <c r="C289">
        <v>2560</v>
      </c>
      <c r="D289">
        <v>32</v>
      </c>
      <c r="E289">
        <v>50</v>
      </c>
      <c r="G289" s="1">
        <v>14.698</v>
      </c>
      <c r="H289" s="1">
        <v>13.86</v>
      </c>
      <c r="I289" s="1">
        <f t="shared" si="25"/>
        <v>1.4271068172540482</v>
      </c>
      <c r="J289" s="1">
        <f t="shared" si="25"/>
        <v>1.513392207792208</v>
      </c>
    </row>
    <row r="290" spans="1:10">
      <c r="C290">
        <v>2560</v>
      </c>
      <c r="D290">
        <v>64</v>
      </c>
      <c r="E290">
        <v>50</v>
      </c>
      <c r="G290" s="1">
        <v>15.612</v>
      </c>
      <c r="H290" s="1">
        <v>15.082000000000001</v>
      </c>
      <c r="I290" s="1">
        <f t="shared" si="25"/>
        <v>2.6871145272867021</v>
      </c>
      <c r="J290" s="1">
        <f t="shared" si="25"/>
        <v>2.7815430314281926</v>
      </c>
    </row>
    <row r="291" spans="1:10">
      <c r="C291">
        <v>2560</v>
      </c>
      <c r="D291">
        <v>128</v>
      </c>
      <c r="E291">
        <v>50</v>
      </c>
      <c r="G291" s="1">
        <v>16.073</v>
      </c>
      <c r="H291" s="1">
        <v>15.711</v>
      </c>
      <c r="I291" s="1">
        <f t="shared" si="25"/>
        <v>5.220087351458969</v>
      </c>
      <c r="J291" s="1">
        <f t="shared" si="25"/>
        <v>5.3403643307236974</v>
      </c>
    </row>
    <row r="295" spans="1:10">
      <c r="A295" t="s">
        <v>41</v>
      </c>
      <c r="C295" t="s">
        <v>35</v>
      </c>
      <c r="D295" t="s">
        <v>2</v>
      </c>
      <c r="E295" t="s">
        <v>36</v>
      </c>
      <c r="G295" t="s">
        <v>42</v>
      </c>
      <c r="H295" t="s">
        <v>43</v>
      </c>
      <c r="I295" t="s">
        <v>39</v>
      </c>
      <c r="J295" t="s">
        <v>40</v>
      </c>
    </row>
    <row r="296" spans="1:10">
      <c r="C296">
        <v>512</v>
      </c>
      <c r="D296">
        <v>16</v>
      </c>
      <c r="E296">
        <v>25</v>
      </c>
      <c r="G296" s="1">
        <v>1.28</v>
      </c>
      <c r="H296" s="1">
        <v>1.4000000000000001</v>
      </c>
      <c r="I296" s="1">
        <f t="shared" ref="I296:J311" si="26">(8*$E296*$D296*$C296*$C296)/(G296/1000)/10^12</f>
        <v>0.65536000000000005</v>
      </c>
      <c r="J296" s="1">
        <f t="shared" si="26"/>
        <v>0.59918628571428567</v>
      </c>
    </row>
    <row r="297" spans="1:10">
      <c r="C297">
        <v>512</v>
      </c>
      <c r="D297">
        <v>32</v>
      </c>
      <c r="E297">
        <v>25</v>
      </c>
      <c r="G297" s="1">
        <v>2.254</v>
      </c>
      <c r="H297" s="1">
        <v>5.5309999999999997</v>
      </c>
      <c r="I297" s="1">
        <f t="shared" si="26"/>
        <v>0.74433078970718725</v>
      </c>
      <c r="J297" s="1">
        <f t="shared" si="26"/>
        <v>0.30333060929307543</v>
      </c>
    </row>
    <row r="298" spans="1:10">
      <c r="C298">
        <v>512</v>
      </c>
      <c r="D298">
        <v>64</v>
      </c>
      <c r="E298">
        <v>25</v>
      </c>
      <c r="G298" s="1">
        <v>2.0510000000000002</v>
      </c>
      <c r="H298" s="1">
        <v>2.0960000000000001</v>
      </c>
      <c r="I298" s="1">
        <f t="shared" si="26"/>
        <v>1.6360035104826911</v>
      </c>
      <c r="J298" s="1">
        <f t="shared" si="26"/>
        <v>1.6008793893129771</v>
      </c>
    </row>
    <row r="299" spans="1:10">
      <c r="C299">
        <v>512</v>
      </c>
      <c r="D299">
        <v>128</v>
      </c>
      <c r="E299">
        <v>25</v>
      </c>
      <c r="G299" s="1">
        <v>2.3570000000000002</v>
      </c>
      <c r="H299" s="1">
        <v>2.452</v>
      </c>
      <c r="I299" s="1">
        <f t="shared" si="26"/>
        <v>2.8472152736529481</v>
      </c>
      <c r="J299" s="1">
        <f t="shared" si="26"/>
        <v>2.7369030995106041</v>
      </c>
    </row>
    <row r="300" spans="1:10">
      <c r="C300">
        <v>1024</v>
      </c>
      <c r="D300">
        <v>16</v>
      </c>
      <c r="E300">
        <v>25</v>
      </c>
      <c r="G300" s="1">
        <v>4.0250000000000004</v>
      </c>
      <c r="H300" s="1">
        <v>2.4809999999999999</v>
      </c>
      <c r="I300" s="1">
        <f t="shared" si="26"/>
        <v>0.8336504844720497</v>
      </c>
      <c r="J300" s="1">
        <f t="shared" si="26"/>
        <v>1.352455945183394</v>
      </c>
    </row>
    <row r="301" spans="1:10">
      <c r="C301">
        <v>1024</v>
      </c>
      <c r="D301">
        <v>32</v>
      </c>
      <c r="E301">
        <v>25</v>
      </c>
      <c r="G301" s="1">
        <v>3.8740000000000001</v>
      </c>
      <c r="H301" s="1">
        <v>10.18</v>
      </c>
      <c r="I301" s="1">
        <f t="shared" si="26"/>
        <v>1.732288693856479</v>
      </c>
      <c r="J301" s="1">
        <f t="shared" si="26"/>
        <v>0.65922263261296654</v>
      </c>
    </row>
    <row r="302" spans="1:10">
      <c r="C302">
        <v>1024</v>
      </c>
      <c r="D302">
        <v>64</v>
      </c>
      <c r="E302">
        <v>25</v>
      </c>
      <c r="G302" s="1">
        <v>4.2170000000000005</v>
      </c>
      <c r="H302" s="1">
        <v>3.3080000000000003</v>
      </c>
      <c r="I302" s="1">
        <f t="shared" si="26"/>
        <v>3.1827775195636709</v>
      </c>
      <c r="J302" s="1">
        <f t="shared" si="26"/>
        <v>4.0573678355501812</v>
      </c>
    </row>
    <row r="303" spans="1:10">
      <c r="C303">
        <v>1024</v>
      </c>
      <c r="D303">
        <v>128</v>
      </c>
      <c r="E303">
        <v>25</v>
      </c>
      <c r="G303" s="1">
        <v>5.5369999999999999</v>
      </c>
      <c r="H303" s="1">
        <v>4.59</v>
      </c>
      <c r="I303" s="1">
        <f t="shared" si="26"/>
        <v>4.8480306303052192</v>
      </c>
      <c r="J303" s="1">
        <f t="shared" si="26"/>
        <v>5.8482670152505447</v>
      </c>
    </row>
    <row r="304" spans="1:10">
      <c r="C304">
        <v>2048</v>
      </c>
      <c r="D304">
        <v>16</v>
      </c>
      <c r="E304">
        <v>25</v>
      </c>
      <c r="G304" s="1">
        <v>19.908999999999999</v>
      </c>
      <c r="H304" s="1">
        <v>9.2750000000000004</v>
      </c>
      <c r="I304" s="1">
        <f t="shared" si="26"/>
        <v>0.67415605002762569</v>
      </c>
      <c r="J304" s="1">
        <f t="shared" si="26"/>
        <v>1.4470914070080863</v>
      </c>
    </row>
    <row r="305" spans="1:10">
      <c r="C305">
        <v>2048</v>
      </c>
      <c r="D305">
        <v>32</v>
      </c>
      <c r="E305">
        <v>25</v>
      </c>
      <c r="G305" s="1">
        <v>7.8250000000000002</v>
      </c>
      <c r="H305" s="1">
        <v>19.946000000000002</v>
      </c>
      <c r="I305" s="1">
        <f t="shared" si="26"/>
        <v>3.4304850607028752</v>
      </c>
      <c r="J305" s="1">
        <f t="shared" si="26"/>
        <v>1.3458109696179685</v>
      </c>
    </row>
    <row r="306" spans="1:10">
      <c r="C306">
        <v>2048</v>
      </c>
      <c r="D306">
        <v>64</v>
      </c>
      <c r="E306">
        <v>25</v>
      </c>
      <c r="G306" s="1">
        <v>10.619</v>
      </c>
      <c r="H306" s="1">
        <v>20.661999999999999</v>
      </c>
      <c r="I306" s="1">
        <f t="shared" si="26"/>
        <v>5.0557577172991808</v>
      </c>
      <c r="J306" s="1">
        <f t="shared" si="26"/>
        <v>2.5983492014325815</v>
      </c>
    </row>
    <row r="307" spans="1:10">
      <c r="C307">
        <v>2048</v>
      </c>
      <c r="D307">
        <v>128</v>
      </c>
      <c r="E307">
        <v>25</v>
      </c>
      <c r="G307" s="1">
        <v>16.376000000000001</v>
      </c>
      <c r="H307" s="1">
        <v>13.276</v>
      </c>
      <c r="I307" s="1">
        <f t="shared" si="26"/>
        <v>6.5568015632633116</v>
      </c>
      <c r="J307" s="1">
        <f t="shared" si="26"/>
        <v>8.0878413980114487</v>
      </c>
    </row>
    <row r="308" spans="1:10">
      <c r="C308">
        <v>4096</v>
      </c>
      <c r="D308">
        <v>16</v>
      </c>
      <c r="E308">
        <v>25</v>
      </c>
      <c r="G308" s="1">
        <v>78.480999999999995</v>
      </c>
      <c r="H308" s="1">
        <v>59.713000000000001</v>
      </c>
      <c r="I308" s="1">
        <f t="shared" si="26"/>
        <v>0.68407756272218767</v>
      </c>
      <c r="J308" s="1">
        <f t="shared" si="26"/>
        <v>0.89908547887394707</v>
      </c>
    </row>
    <row r="309" spans="1:10">
      <c r="C309">
        <v>4096</v>
      </c>
      <c r="D309">
        <v>32</v>
      </c>
      <c r="E309">
        <v>25</v>
      </c>
      <c r="G309" s="1">
        <v>23.272000000000002</v>
      </c>
      <c r="H309" s="1">
        <v>46.56</v>
      </c>
      <c r="I309" s="1">
        <f t="shared" si="26"/>
        <v>4.6138785837057403</v>
      </c>
      <c r="J309" s="1">
        <f t="shared" si="26"/>
        <v>2.3061465292096215</v>
      </c>
    </row>
    <row r="310" spans="1:10">
      <c r="C310">
        <v>4096</v>
      </c>
      <c r="D310">
        <v>64</v>
      </c>
      <c r="E310">
        <v>25</v>
      </c>
      <c r="G310" s="1">
        <v>47.798999999999999</v>
      </c>
      <c r="H310" s="1">
        <v>51.094999999999999</v>
      </c>
      <c r="I310" s="1">
        <f t="shared" si="26"/>
        <v>4.4927376053892347</v>
      </c>
      <c r="J310" s="1">
        <f t="shared" si="26"/>
        <v>4.2029232762501216</v>
      </c>
    </row>
    <row r="311" spans="1:10">
      <c r="C311">
        <v>4096</v>
      </c>
      <c r="D311">
        <v>128</v>
      </c>
      <c r="E311">
        <v>25</v>
      </c>
      <c r="G311" s="1">
        <v>51.536999999999999</v>
      </c>
      <c r="H311" s="1">
        <v>64.820999999999998</v>
      </c>
      <c r="I311" s="1">
        <f t="shared" si="26"/>
        <v>8.3337549643945135</v>
      </c>
      <c r="J311" s="1">
        <f t="shared" si="26"/>
        <v>6.6258886718810253</v>
      </c>
    </row>
    <row r="312" spans="1:10">
      <c r="C312">
        <v>1536</v>
      </c>
      <c r="D312">
        <v>8</v>
      </c>
      <c r="E312">
        <v>50</v>
      </c>
      <c r="G312" s="1">
        <v>11.493</v>
      </c>
      <c r="H312" s="1">
        <v>7.4509999999999996</v>
      </c>
      <c r="I312" s="1">
        <f t="shared" ref="I312:J317" si="27">(8*$E312*$D312*$C312*$C312)/(G312/1000)/10^12</f>
        <v>0.65689960845732187</v>
      </c>
      <c r="J312" s="1">
        <f t="shared" si="27"/>
        <v>1.0132528788082138</v>
      </c>
    </row>
    <row r="313" spans="1:10">
      <c r="C313">
        <v>1536</v>
      </c>
      <c r="D313">
        <v>16</v>
      </c>
      <c r="E313">
        <v>50</v>
      </c>
      <c r="G313" s="1">
        <v>21.805</v>
      </c>
      <c r="H313" s="1">
        <v>11.335000000000001</v>
      </c>
      <c r="I313" s="1">
        <f t="shared" si="27"/>
        <v>0.69247853244668667</v>
      </c>
      <c r="J313" s="1">
        <f t="shared" si="27"/>
        <v>1.3321124305249226</v>
      </c>
    </row>
    <row r="314" spans="1:10">
      <c r="C314">
        <v>1536</v>
      </c>
      <c r="D314">
        <v>32</v>
      </c>
      <c r="E314">
        <v>50</v>
      </c>
      <c r="G314" s="1">
        <v>11.632999999999999</v>
      </c>
      <c r="H314" s="1">
        <v>30.027999999999999</v>
      </c>
      <c r="I314" s="1">
        <f t="shared" si="27"/>
        <v>2.5959759993123011</v>
      </c>
      <c r="J314" s="1">
        <f t="shared" si="27"/>
        <v>1.0056943119754895</v>
      </c>
    </row>
    <row r="315" spans="1:10">
      <c r="C315">
        <v>256</v>
      </c>
      <c r="D315">
        <v>16</v>
      </c>
      <c r="E315">
        <v>150</v>
      </c>
      <c r="G315" s="1">
        <v>1.669</v>
      </c>
      <c r="H315" s="1">
        <v>4.0860000000000003</v>
      </c>
      <c r="I315" s="1">
        <f t="shared" si="27"/>
        <v>0.75391923307369679</v>
      </c>
      <c r="J315" s="1">
        <f t="shared" si="27"/>
        <v>0.30795183553597649</v>
      </c>
    </row>
    <row r="316" spans="1:10">
      <c r="C316">
        <v>256</v>
      </c>
      <c r="D316">
        <v>32</v>
      </c>
      <c r="E316">
        <v>150</v>
      </c>
      <c r="G316" s="1">
        <v>6.5960000000000001</v>
      </c>
      <c r="H316" s="1">
        <v>14.672000000000001</v>
      </c>
      <c r="I316" s="1">
        <f t="shared" si="27"/>
        <v>0.38153159490600358</v>
      </c>
      <c r="J316" s="1">
        <f t="shared" si="27"/>
        <v>0.17152279171210469</v>
      </c>
    </row>
    <row r="317" spans="1:10">
      <c r="C317">
        <v>256</v>
      </c>
      <c r="D317">
        <v>64</v>
      </c>
      <c r="E317">
        <v>150</v>
      </c>
      <c r="G317" s="1">
        <v>5.9770000000000003</v>
      </c>
      <c r="H317" s="1">
        <v>8.5050000000000008</v>
      </c>
      <c r="I317" s="1">
        <f t="shared" si="27"/>
        <v>0.84208880709385969</v>
      </c>
      <c r="J317" s="1">
        <f t="shared" si="27"/>
        <v>0.59178892416225748</v>
      </c>
    </row>
    <row r="318" spans="1:10">
      <c r="G318" s="1"/>
      <c r="H318" s="1"/>
    </row>
    <row r="319" spans="1:10">
      <c r="G319" s="1"/>
      <c r="H319" s="1"/>
    </row>
    <row r="320" spans="1:10">
      <c r="A320" t="s">
        <v>66</v>
      </c>
      <c r="C320" t="s">
        <v>67</v>
      </c>
      <c r="D320" t="s">
        <v>2</v>
      </c>
      <c r="E320" t="s">
        <v>36</v>
      </c>
      <c r="G320" s="1" t="s">
        <v>42</v>
      </c>
      <c r="H320" s="1" t="s">
        <v>43</v>
      </c>
      <c r="I320" t="s">
        <v>39</v>
      </c>
      <c r="J320" t="s">
        <v>40</v>
      </c>
    </row>
    <row r="321" spans="3:10">
      <c r="C321">
        <v>2816</v>
      </c>
      <c r="D321">
        <v>32</v>
      </c>
      <c r="E321">
        <v>1500</v>
      </c>
      <c r="G321" s="1">
        <v>631.79100000000005</v>
      </c>
      <c r="H321" s="1">
        <v>1266.778</v>
      </c>
      <c r="I321" s="1">
        <f>(6*$E321*$D321*$C321*$C321)/(G321/1000)/10^12</f>
        <v>3.614800666676163</v>
      </c>
      <c r="J321" s="1">
        <f>(6*$E321*$D321*$C321*$C321)/(H321/1000)/10^12</f>
        <v>1.8028403777141695</v>
      </c>
    </row>
    <row r="322" spans="3:10">
      <c r="C322">
        <v>2816</v>
      </c>
      <c r="D322">
        <v>32</v>
      </c>
      <c r="E322">
        <v>750</v>
      </c>
      <c r="G322" s="1">
        <v>319.31700000000001</v>
      </c>
      <c r="H322" s="1">
        <v>635.21500000000003</v>
      </c>
      <c r="I322" s="1">
        <f t="shared" ref="I322:I339" si="28">(6*$E322*$D322*$C322*$C322)/(G322/1000)/10^12</f>
        <v>3.5760678698597315</v>
      </c>
      <c r="J322" s="1">
        <f t="shared" ref="J322:J339" si="29">(6*$E322*$D322*$C322*$C322)/(H322/1000)/10^12</f>
        <v>1.7976579016553447</v>
      </c>
    </row>
    <row r="323" spans="3:10">
      <c r="C323">
        <v>2816</v>
      </c>
      <c r="D323">
        <v>32</v>
      </c>
      <c r="E323">
        <v>375</v>
      </c>
      <c r="G323" s="1">
        <v>159.916</v>
      </c>
      <c r="H323" s="1">
        <v>318.56099999999998</v>
      </c>
      <c r="I323" s="1">
        <f t="shared" si="28"/>
        <v>3.5703096125465867</v>
      </c>
      <c r="J323" s="1">
        <f t="shared" si="29"/>
        <v>1.7922772467439518</v>
      </c>
    </row>
    <row r="324" spans="3:10">
      <c r="C324">
        <v>2816</v>
      </c>
      <c r="D324">
        <v>32</v>
      </c>
      <c r="E324">
        <v>187</v>
      </c>
      <c r="G324" s="1">
        <v>80.186000000000007</v>
      </c>
      <c r="H324" s="1">
        <v>159.52600000000001</v>
      </c>
      <c r="I324" s="1">
        <f t="shared" si="28"/>
        <v>3.5506640788167503</v>
      </c>
      <c r="J324" s="1">
        <f t="shared" si="29"/>
        <v>1.7847469993856802</v>
      </c>
    </row>
    <row r="325" spans="3:10">
      <c r="C325">
        <v>2048</v>
      </c>
      <c r="D325">
        <v>32</v>
      </c>
      <c r="E325">
        <v>1500</v>
      </c>
      <c r="G325" s="1">
        <v>409.03100000000001</v>
      </c>
      <c r="H325" s="1">
        <v>890.202</v>
      </c>
      <c r="I325" s="1">
        <f t="shared" si="28"/>
        <v>2.953222499028191</v>
      </c>
      <c r="J325" s="1">
        <f t="shared" si="29"/>
        <v>1.3569499416986257</v>
      </c>
    </row>
    <row r="326" spans="3:10">
      <c r="C326">
        <v>2048</v>
      </c>
      <c r="D326">
        <v>32</v>
      </c>
      <c r="E326">
        <v>750</v>
      </c>
      <c r="G326" s="1">
        <v>205.70400000000001</v>
      </c>
      <c r="H326" s="1">
        <v>446.22199999999998</v>
      </c>
      <c r="I326" s="1">
        <f t="shared" si="28"/>
        <v>2.9361596079803989</v>
      </c>
      <c r="J326" s="1">
        <f t="shared" si="29"/>
        <v>1.3535410087355619</v>
      </c>
    </row>
    <row r="327" spans="3:10">
      <c r="C327">
        <v>2048</v>
      </c>
      <c r="D327">
        <v>32</v>
      </c>
      <c r="E327">
        <v>375</v>
      </c>
      <c r="G327" s="1">
        <v>104.429</v>
      </c>
      <c r="H327" s="1">
        <v>224.10599999999999</v>
      </c>
      <c r="I327" s="1">
        <f t="shared" si="28"/>
        <v>2.8918201648967234</v>
      </c>
      <c r="J327" s="1">
        <f t="shared" si="29"/>
        <v>1.3475314717142781</v>
      </c>
    </row>
    <row r="328" spans="3:10">
      <c r="C328">
        <v>2048</v>
      </c>
      <c r="D328">
        <v>32</v>
      </c>
      <c r="E328">
        <v>187</v>
      </c>
      <c r="G328" s="1">
        <v>52.747999999999998</v>
      </c>
      <c r="H328" s="1">
        <v>112.39100000000001</v>
      </c>
      <c r="I328" s="1">
        <f t="shared" si="28"/>
        <v>2.8549384017593087</v>
      </c>
      <c r="J328" s="1">
        <f t="shared" si="29"/>
        <v>1.3398963512736786</v>
      </c>
    </row>
    <row r="329" spans="3:10">
      <c r="C329">
        <v>1536</v>
      </c>
      <c r="D329">
        <v>32</v>
      </c>
      <c r="E329">
        <v>1500</v>
      </c>
      <c r="G329" s="1">
        <v>301.77699999999999</v>
      </c>
      <c r="H329" s="1">
        <v>661.13400000000001</v>
      </c>
      <c r="I329" s="1">
        <f t="shared" si="28"/>
        <v>2.2515872581409453</v>
      </c>
      <c r="J329" s="1">
        <f t="shared" si="29"/>
        <v>1.0277451288241113</v>
      </c>
    </row>
    <row r="330" spans="3:10">
      <c r="C330">
        <v>1536</v>
      </c>
      <c r="D330">
        <v>32</v>
      </c>
      <c r="E330">
        <v>750</v>
      </c>
      <c r="G330" s="1">
        <v>148.482</v>
      </c>
      <c r="H330" s="1">
        <v>331.88799999999998</v>
      </c>
      <c r="I330" s="1">
        <f t="shared" si="28"/>
        <v>2.2880795247908838</v>
      </c>
      <c r="J330" s="1">
        <f t="shared" si="29"/>
        <v>1.0236544376416141</v>
      </c>
    </row>
    <row r="331" spans="3:10">
      <c r="C331">
        <v>1536</v>
      </c>
      <c r="D331">
        <v>32</v>
      </c>
      <c r="E331">
        <v>375</v>
      </c>
      <c r="G331" s="1">
        <v>75.131</v>
      </c>
      <c r="H331" s="1">
        <v>167.13499999999999</v>
      </c>
      <c r="I331" s="1">
        <f t="shared" si="28"/>
        <v>2.2609749903501886</v>
      </c>
      <c r="J331" s="1">
        <f t="shared" si="29"/>
        <v>1.016359900679092</v>
      </c>
    </row>
    <row r="332" spans="3:10">
      <c r="C332">
        <v>1536</v>
      </c>
      <c r="D332">
        <v>32</v>
      </c>
      <c r="E332">
        <v>187</v>
      </c>
      <c r="G332" s="1">
        <v>38.598999999999997</v>
      </c>
      <c r="H332" s="1">
        <v>84.582999999999998</v>
      </c>
      <c r="I332" s="1">
        <f t="shared" si="28"/>
        <v>2.1945688640638363</v>
      </c>
      <c r="J332" s="1">
        <f t="shared" si="29"/>
        <v>1.0014797723419602</v>
      </c>
    </row>
    <row r="333" spans="3:10">
      <c r="C333">
        <v>2560</v>
      </c>
      <c r="D333" s="2">
        <v>32</v>
      </c>
      <c r="E333" s="2">
        <v>1500</v>
      </c>
      <c r="G333" s="1">
        <v>558.82899999999995</v>
      </c>
      <c r="H333" s="1">
        <v>1143.086</v>
      </c>
      <c r="I333" s="1">
        <f t="shared" si="28"/>
        <v>3.3774854204058848</v>
      </c>
      <c r="J333" s="1">
        <f t="shared" si="29"/>
        <v>1.6511765518954828</v>
      </c>
    </row>
    <row r="334" spans="3:10">
      <c r="C334">
        <v>2560</v>
      </c>
      <c r="D334" s="2">
        <v>32</v>
      </c>
      <c r="E334" s="2">
        <v>750</v>
      </c>
      <c r="G334" s="1">
        <v>281.61799999999999</v>
      </c>
      <c r="H334" s="1">
        <v>573.70699999999999</v>
      </c>
      <c r="I334" s="1">
        <f t="shared" si="28"/>
        <v>3.3510585260885319</v>
      </c>
      <c r="J334" s="1">
        <f t="shared" si="29"/>
        <v>1.6449483795735453</v>
      </c>
    </row>
    <row r="335" spans="3:10">
      <c r="C335">
        <v>2560</v>
      </c>
      <c r="D335" s="2">
        <v>32</v>
      </c>
      <c r="E335" s="2">
        <v>375</v>
      </c>
      <c r="G335" s="1">
        <v>141.18100000000001</v>
      </c>
      <c r="H335" s="1">
        <v>287.89499999999998</v>
      </c>
      <c r="I335" s="1">
        <f t="shared" si="28"/>
        <v>3.3422287701602906</v>
      </c>
      <c r="J335" s="1">
        <f t="shared" si="29"/>
        <v>1.6389975511905386</v>
      </c>
    </row>
    <row r="336" spans="3:10">
      <c r="C336">
        <v>2560</v>
      </c>
      <c r="D336" s="2">
        <v>32</v>
      </c>
      <c r="E336" s="2">
        <v>187</v>
      </c>
      <c r="G336" s="1">
        <v>70.552000000000007</v>
      </c>
      <c r="H336" s="1">
        <v>144.161</v>
      </c>
      <c r="I336" s="1">
        <f t="shared" si="28"/>
        <v>3.3351351400385529</v>
      </c>
      <c r="J336" s="1">
        <f t="shared" si="29"/>
        <v>1.6322060363066291</v>
      </c>
    </row>
    <row r="337" spans="3:10">
      <c r="C337">
        <v>512</v>
      </c>
      <c r="D337" s="2">
        <v>32</v>
      </c>
      <c r="E337" s="2">
        <v>1</v>
      </c>
      <c r="G337" s="1">
        <v>6.6000000000000003E-2</v>
      </c>
      <c r="H337" s="1">
        <v>0.17100000000000001</v>
      </c>
      <c r="I337" s="1">
        <f t="shared" si="28"/>
        <v>0.76260072727272721</v>
      </c>
      <c r="J337" s="1">
        <f t="shared" si="29"/>
        <v>0.29433712280701751</v>
      </c>
    </row>
    <row r="338" spans="3:10">
      <c r="C338">
        <v>1024</v>
      </c>
      <c r="D338" s="2">
        <v>32</v>
      </c>
      <c r="E338" s="2">
        <v>1500</v>
      </c>
      <c r="G338" s="1">
        <v>178.45099999999999</v>
      </c>
      <c r="H338" s="1">
        <v>447.82400000000001</v>
      </c>
      <c r="I338" s="1">
        <f t="shared" si="28"/>
        <v>1.6922846495676684</v>
      </c>
      <c r="J338" s="1">
        <f t="shared" si="29"/>
        <v>0.67434949444424597</v>
      </c>
    </row>
    <row r="339" spans="3:10">
      <c r="C339">
        <v>1024</v>
      </c>
      <c r="D339" s="2">
        <v>64</v>
      </c>
      <c r="E339" s="2">
        <v>1500</v>
      </c>
      <c r="G339" s="1">
        <v>211.72300000000001</v>
      </c>
      <c r="H339" s="1">
        <v>169.47399999999999</v>
      </c>
      <c r="I339" s="1">
        <f t="shared" si="28"/>
        <v>2.8526885411599117</v>
      </c>
      <c r="J339" s="1">
        <f t="shared" si="29"/>
        <v>3.5638491804052546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8" sqref="B8"/>
    </sheetView>
  </sheetViews>
  <sheetFormatPr baseColWidth="10" defaultRowHeight="15" x14ac:dyDescent="0"/>
  <sheetData>
    <row r="1" spans="1:2">
      <c r="A1" s="6" t="s">
        <v>44</v>
      </c>
      <c r="B1" s="7" t="s">
        <v>45</v>
      </c>
    </row>
    <row r="2" spans="1:2">
      <c r="A2" s="6" t="s">
        <v>46</v>
      </c>
      <c r="B2" s="8" t="s">
        <v>61</v>
      </c>
    </row>
    <row r="3" spans="1:2">
      <c r="A3" s="6" t="s">
        <v>47</v>
      </c>
      <c r="B3" s="8" t="s">
        <v>48</v>
      </c>
    </row>
    <row r="4" spans="1:2">
      <c r="A4" s="6" t="s">
        <v>49</v>
      </c>
      <c r="B4" s="8" t="s">
        <v>50</v>
      </c>
    </row>
    <row r="5" spans="1:2">
      <c r="A5" s="6" t="s">
        <v>51</v>
      </c>
      <c r="B5" s="9" t="s">
        <v>52</v>
      </c>
    </row>
    <row r="6" spans="1:2">
      <c r="A6" s="6" t="s">
        <v>53</v>
      </c>
      <c r="B6" s="8"/>
    </row>
    <row r="7" spans="1:2">
      <c r="A7" s="6" t="s">
        <v>54</v>
      </c>
      <c r="B7" s="10">
        <v>375.38</v>
      </c>
    </row>
    <row r="8" spans="1:2">
      <c r="A8" s="6" t="s">
        <v>55</v>
      </c>
      <c r="B8" s="8" t="s">
        <v>56</v>
      </c>
    </row>
    <row r="9" spans="1:2">
      <c r="A9" s="6" t="s">
        <v>57</v>
      </c>
      <c r="B9">
        <v>3502</v>
      </c>
    </row>
    <row r="10" spans="1:2">
      <c r="A10" s="6" t="s">
        <v>58</v>
      </c>
    </row>
    <row r="11" spans="1:2">
      <c r="A11" s="6" t="s">
        <v>59</v>
      </c>
    </row>
    <row r="12" spans="1:2">
      <c r="A12" s="6" t="s">
        <v>60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- FP32</vt:lpstr>
      <vt:lpstr>Specs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Sharan Narang</cp:lastModifiedBy>
  <dcterms:created xsi:type="dcterms:W3CDTF">2017-05-29T05:02:30Z</dcterms:created>
  <dcterms:modified xsi:type="dcterms:W3CDTF">2017-07-14T23:17:39Z</dcterms:modified>
</cp:coreProperties>
</file>