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7" i="1" l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16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R228" i="1"/>
  <c r="S228" i="1"/>
  <c r="W228" i="1"/>
  <c r="V228" i="1"/>
  <c r="U228" i="1"/>
  <c r="T228" i="1"/>
  <c r="R227" i="1"/>
  <c r="S227" i="1"/>
  <c r="W227" i="1"/>
  <c r="V227" i="1"/>
  <c r="U227" i="1"/>
  <c r="T227" i="1"/>
  <c r="R226" i="1"/>
  <c r="S226" i="1"/>
  <c r="W226" i="1"/>
  <c r="V226" i="1"/>
  <c r="U226" i="1"/>
  <c r="T226" i="1"/>
  <c r="R225" i="1"/>
  <c r="S225" i="1"/>
  <c r="W225" i="1"/>
  <c r="V225" i="1"/>
  <c r="U225" i="1"/>
  <c r="T225" i="1"/>
  <c r="R224" i="1"/>
  <c r="S224" i="1"/>
  <c r="W224" i="1"/>
  <c r="V224" i="1"/>
  <c r="U224" i="1"/>
  <c r="T224" i="1"/>
  <c r="R223" i="1"/>
  <c r="S223" i="1"/>
  <c r="W223" i="1"/>
  <c r="V223" i="1"/>
  <c r="U223" i="1"/>
  <c r="T223" i="1"/>
  <c r="R222" i="1"/>
  <c r="S222" i="1"/>
  <c r="W222" i="1"/>
  <c r="V222" i="1"/>
  <c r="U222" i="1"/>
  <c r="T222" i="1"/>
  <c r="R221" i="1"/>
  <c r="S221" i="1"/>
  <c r="W221" i="1"/>
  <c r="V221" i="1"/>
  <c r="U221" i="1"/>
  <c r="T221" i="1"/>
  <c r="R220" i="1"/>
  <c r="S220" i="1"/>
  <c r="W220" i="1"/>
  <c r="V220" i="1"/>
  <c r="U220" i="1"/>
  <c r="T220" i="1"/>
  <c r="R219" i="1"/>
  <c r="S219" i="1"/>
  <c r="W219" i="1"/>
  <c r="V219" i="1"/>
  <c r="U219" i="1"/>
  <c r="T219" i="1"/>
  <c r="R218" i="1"/>
  <c r="S218" i="1"/>
  <c r="W218" i="1"/>
  <c r="V218" i="1"/>
  <c r="U218" i="1"/>
  <c r="T218" i="1"/>
  <c r="R217" i="1"/>
  <c r="S217" i="1"/>
  <c r="W217" i="1"/>
  <c r="V217" i="1"/>
  <c r="U217" i="1"/>
  <c r="T217" i="1"/>
  <c r="R216" i="1"/>
  <c r="S216" i="1"/>
  <c r="W216" i="1"/>
  <c r="V216" i="1"/>
  <c r="U216" i="1"/>
  <c r="T216" i="1"/>
  <c r="R215" i="1"/>
  <c r="S215" i="1"/>
  <c r="W215" i="1"/>
  <c r="V215" i="1"/>
  <c r="U215" i="1"/>
  <c r="T215" i="1"/>
  <c r="R214" i="1"/>
  <c r="S214" i="1"/>
  <c r="W214" i="1"/>
  <c r="V214" i="1"/>
  <c r="U214" i="1"/>
  <c r="T214" i="1"/>
  <c r="R213" i="1"/>
  <c r="S213" i="1"/>
  <c r="W213" i="1"/>
  <c r="V213" i="1"/>
  <c r="U213" i="1"/>
  <c r="T213" i="1"/>
  <c r="R212" i="1"/>
  <c r="S212" i="1"/>
  <c r="W212" i="1"/>
  <c r="V212" i="1"/>
  <c r="U212" i="1"/>
  <c r="T212" i="1"/>
  <c r="R211" i="1"/>
  <c r="S211" i="1"/>
  <c r="W211" i="1"/>
  <c r="V211" i="1"/>
  <c r="U211" i="1"/>
  <c r="T211" i="1"/>
  <c r="R268" i="1"/>
  <c r="S268" i="1"/>
  <c r="W268" i="1"/>
  <c r="V268" i="1"/>
  <c r="U268" i="1"/>
  <c r="T268" i="1"/>
  <c r="R267" i="1"/>
  <c r="S267" i="1"/>
  <c r="W267" i="1"/>
  <c r="V267" i="1"/>
  <c r="U267" i="1"/>
  <c r="T267" i="1"/>
  <c r="R266" i="1"/>
  <c r="S266" i="1"/>
  <c r="W266" i="1"/>
  <c r="V266" i="1"/>
  <c r="U266" i="1"/>
  <c r="T266" i="1"/>
  <c r="R265" i="1"/>
  <c r="S265" i="1"/>
  <c r="W265" i="1"/>
  <c r="V265" i="1"/>
  <c r="U265" i="1"/>
  <c r="T265" i="1"/>
  <c r="R264" i="1"/>
  <c r="S264" i="1"/>
  <c r="W264" i="1"/>
  <c r="V264" i="1"/>
  <c r="U264" i="1"/>
  <c r="T264" i="1"/>
  <c r="R263" i="1"/>
  <c r="S263" i="1"/>
  <c r="W263" i="1"/>
  <c r="V263" i="1"/>
  <c r="U263" i="1"/>
  <c r="T263" i="1"/>
  <c r="R262" i="1"/>
  <c r="S262" i="1"/>
  <c r="W262" i="1"/>
  <c r="V262" i="1"/>
  <c r="U262" i="1"/>
  <c r="T262" i="1"/>
  <c r="R261" i="1"/>
  <c r="S261" i="1"/>
  <c r="W261" i="1"/>
  <c r="V261" i="1"/>
  <c r="U261" i="1"/>
  <c r="T261" i="1"/>
  <c r="R260" i="1"/>
  <c r="S260" i="1"/>
  <c r="W260" i="1"/>
  <c r="V260" i="1"/>
  <c r="U260" i="1"/>
  <c r="T260" i="1"/>
  <c r="R259" i="1"/>
  <c r="S259" i="1"/>
  <c r="W259" i="1"/>
  <c r="V259" i="1"/>
  <c r="U259" i="1"/>
  <c r="T259" i="1"/>
  <c r="R258" i="1"/>
  <c r="S258" i="1"/>
  <c r="W258" i="1"/>
  <c r="V258" i="1"/>
  <c r="U258" i="1"/>
  <c r="T258" i="1"/>
  <c r="R257" i="1"/>
  <c r="S257" i="1"/>
  <c r="W257" i="1"/>
  <c r="V257" i="1"/>
  <c r="U257" i="1"/>
  <c r="T257" i="1"/>
  <c r="R256" i="1"/>
  <c r="S256" i="1"/>
  <c r="W256" i="1"/>
  <c r="V256" i="1"/>
  <c r="U256" i="1"/>
  <c r="T256" i="1"/>
  <c r="R255" i="1"/>
  <c r="S255" i="1"/>
  <c r="W255" i="1"/>
  <c r="V255" i="1"/>
  <c r="U255" i="1"/>
  <c r="T255" i="1"/>
  <c r="R254" i="1"/>
  <c r="S254" i="1"/>
  <c r="W254" i="1"/>
  <c r="V254" i="1"/>
  <c r="U254" i="1"/>
  <c r="T254" i="1"/>
  <c r="R253" i="1"/>
  <c r="S253" i="1"/>
  <c r="W253" i="1"/>
  <c r="U253" i="1"/>
  <c r="R252" i="1"/>
  <c r="S252" i="1"/>
  <c r="W252" i="1"/>
  <c r="V252" i="1"/>
  <c r="U252" i="1"/>
  <c r="T252" i="1"/>
  <c r="R251" i="1"/>
  <c r="S251" i="1"/>
  <c r="W251" i="1"/>
  <c r="V251" i="1"/>
  <c r="U251" i="1"/>
  <c r="T251" i="1"/>
  <c r="R250" i="1"/>
  <c r="S250" i="1"/>
  <c r="W250" i="1"/>
  <c r="V250" i="1"/>
  <c r="U250" i="1"/>
  <c r="T250" i="1"/>
  <c r="R249" i="1"/>
  <c r="S249" i="1"/>
  <c r="W249" i="1"/>
  <c r="V249" i="1"/>
  <c r="U249" i="1"/>
  <c r="T249" i="1"/>
  <c r="R248" i="1"/>
  <c r="S248" i="1"/>
  <c r="W248" i="1"/>
  <c r="V248" i="1"/>
  <c r="U248" i="1"/>
  <c r="T248" i="1"/>
  <c r="R247" i="1"/>
  <c r="S247" i="1"/>
  <c r="W247" i="1"/>
  <c r="V247" i="1"/>
  <c r="U247" i="1"/>
  <c r="T247" i="1"/>
  <c r="R246" i="1"/>
  <c r="S246" i="1"/>
  <c r="W246" i="1"/>
  <c r="V246" i="1"/>
  <c r="U246" i="1"/>
  <c r="T246" i="1"/>
  <c r="R245" i="1"/>
  <c r="S245" i="1"/>
  <c r="W245" i="1"/>
  <c r="V245" i="1"/>
  <c r="U245" i="1"/>
  <c r="T245" i="1"/>
  <c r="R244" i="1"/>
  <c r="S244" i="1"/>
  <c r="W244" i="1"/>
  <c r="V244" i="1"/>
  <c r="U244" i="1"/>
  <c r="T244" i="1"/>
  <c r="R243" i="1"/>
  <c r="S243" i="1"/>
  <c r="W243" i="1"/>
  <c r="V243" i="1"/>
  <c r="U243" i="1"/>
  <c r="T243" i="1"/>
  <c r="R242" i="1"/>
  <c r="S242" i="1"/>
  <c r="W242" i="1"/>
  <c r="V242" i="1"/>
  <c r="U242" i="1"/>
  <c r="T242" i="1"/>
  <c r="R241" i="1"/>
  <c r="S241" i="1"/>
  <c r="W241" i="1"/>
  <c r="V241" i="1"/>
  <c r="U241" i="1"/>
  <c r="T241" i="1"/>
  <c r="R240" i="1"/>
  <c r="S240" i="1"/>
  <c r="W240" i="1"/>
  <c r="V240" i="1"/>
  <c r="U240" i="1"/>
  <c r="T240" i="1"/>
  <c r="R239" i="1"/>
  <c r="S239" i="1"/>
  <c r="W239" i="1"/>
  <c r="V239" i="1"/>
  <c r="U239" i="1"/>
  <c r="T239" i="1"/>
  <c r="R238" i="1"/>
  <c r="S238" i="1"/>
  <c r="W238" i="1"/>
  <c r="V238" i="1"/>
  <c r="U238" i="1"/>
  <c r="T238" i="1"/>
  <c r="R237" i="1"/>
  <c r="S237" i="1"/>
  <c r="W237" i="1"/>
  <c r="U237" i="1"/>
  <c r="R236" i="1"/>
  <c r="S236" i="1"/>
  <c r="W236" i="1"/>
  <c r="V236" i="1"/>
  <c r="U236" i="1"/>
  <c r="T236" i="1"/>
  <c r="R235" i="1"/>
  <c r="S235" i="1"/>
  <c r="W235" i="1"/>
  <c r="V235" i="1"/>
  <c r="U235" i="1"/>
  <c r="T235" i="1"/>
  <c r="R234" i="1"/>
  <c r="S234" i="1"/>
  <c r="W234" i="1"/>
  <c r="V234" i="1"/>
  <c r="U234" i="1"/>
  <c r="T234" i="1"/>
  <c r="R233" i="1"/>
  <c r="S233" i="1"/>
  <c r="W233" i="1"/>
  <c r="V233" i="1"/>
  <c r="U233" i="1"/>
  <c r="T233" i="1"/>
  <c r="R232" i="1"/>
  <c r="S232" i="1"/>
  <c r="W232" i="1"/>
  <c r="V232" i="1"/>
  <c r="U232" i="1"/>
  <c r="T232" i="1"/>
  <c r="R231" i="1"/>
  <c r="S231" i="1"/>
  <c r="W231" i="1"/>
  <c r="V231" i="1"/>
  <c r="U231" i="1"/>
  <c r="T231" i="1"/>
  <c r="R230" i="1"/>
  <c r="S230" i="1"/>
  <c r="W230" i="1"/>
  <c r="V230" i="1"/>
  <c r="U230" i="1"/>
  <c r="T230" i="1"/>
  <c r="R229" i="1"/>
  <c r="S229" i="1"/>
  <c r="W229" i="1"/>
  <c r="U229" i="1"/>
  <c r="T229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69" i="1"/>
  <c r="I368" i="1"/>
  <c r="C367" i="1"/>
  <c r="I367" i="1"/>
  <c r="C366" i="1"/>
  <c r="I366" i="1"/>
  <c r="C365" i="1"/>
  <c r="I365" i="1"/>
  <c r="I364" i="1"/>
  <c r="I363" i="1"/>
  <c r="C362" i="1"/>
  <c r="I362" i="1"/>
  <c r="C361" i="1"/>
  <c r="I361" i="1"/>
  <c r="I360" i="1"/>
  <c r="I359" i="1"/>
  <c r="I358" i="1"/>
  <c r="C357" i="1"/>
  <c r="I357" i="1"/>
  <c r="C356" i="1"/>
  <c r="I356" i="1"/>
  <c r="I355" i="1"/>
  <c r="I354" i="1"/>
  <c r="I353" i="1"/>
  <c r="C352" i="1"/>
  <c r="I352" i="1"/>
  <c r="C351" i="1"/>
  <c r="I351" i="1"/>
  <c r="I350" i="1"/>
  <c r="I349" i="1"/>
  <c r="I348" i="1"/>
  <c r="I347" i="1"/>
  <c r="I346" i="1"/>
  <c r="I345" i="1"/>
  <c r="R210" i="1"/>
  <c r="S210" i="1"/>
  <c r="W210" i="1"/>
  <c r="V210" i="1"/>
  <c r="U210" i="1"/>
  <c r="R209" i="1"/>
  <c r="S209" i="1"/>
  <c r="W209" i="1"/>
  <c r="V209" i="1"/>
  <c r="U209" i="1"/>
  <c r="R208" i="1"/>
  <c r="S208" i="1"/>
  <c r="W208" i="1"/>
  <c r="V208" i="1"/>
  <c r="U208" i="1"/>
  <c r="R207" i="1"/>
  <c r="S207" i="1"/>
  <c r="W207" i="1"/>
  <c r="V207" i="1"/>
  <c r="U207" i="1"/>
  <c r="R206" i="1"/>
  <c r="S206" i="1"/>
  <c r="W206" i="1"/>
  <c r="V206" i="1"/>
  <c r="U206" i="1"/>
  <c r="R205" i="1"/>
  <c r="S205" i="1"/>
  <c r="W205" i="1"/>
  <c r="V205" i="1"/>
  <c r="U205" i="1"/>
  <c r="R204" i="1"/>
  <c r="S204" i="1"/>
  <c r="W204" i="1"/>
  <c r="U204" i="1"/>
  <c r="R203" i="1"/>
  <c r="S203" i="1"/>
  <c r="W203" i="1"/>
  <c r="V203" i="1"/>
  <c r="U203" i="1"/>
  <c r="R202" i="1"/>
  <c r="S202" i="1"/>
  <c r="W202" i="1"/>
  <c r="V202" i="1"/>
  <c r="U202" i="1"/>
  <c r="R201" i="1"/>
  <c r="C201" i="1"/>
  <c r="S201" i="1"/>
  <c r="W201" i="1"/>
  <c r="V201" i="1"/>
  <c r="U201" i="1"/>
  <c r="R200" i="1"/>
  <c r="C200" i="1"/>
  <c r="S200" i="1"/>
  <c r="W200" i="1"/>
  <c r="V200" i="1"/>
  <c r="U200" i="1"/>
  <c r="R199" i="1"/>
  <c r="S199" i="1"/>
  <c r="W199" i="1"/>
  <c r="V199" i="1"/>
  <c r="U199" i="1"/>
  <c r="R198" i="1"/>
  <c r="S198" i="1"/>
  <c r="W198" i="1"/>
  <c r="U198" i="1"/>
  <c r="R197" i="1"/>
  <c r="S197" i="1"/>
  <c r="W197" i="1"/>
  <c r="V197" i="1"/>
  <c r="U197" i="1"/>
  <c r="R196" i="1"/>
  <c r="S196" i="1"/>
  <c r="W196" i="1"/>
  <c r="V196" i="1"/>
  <c r="U196" i="1"/>
  <c r="R195" i="1"/>
  <c r="C195" i="1"/>
  <c r="S195" i="1"/>
  <c r="W195" i="1"/>
  <c r="V195" i="1"/>
  <c r="U195" i="1"/>
  <c r="R194" i="1"/>
  <c r="C194" i="1"/>
  <c r="S194" i="1"/>
  <c r="W194" i="1"/>
  <c r="V194" i="1"/>
  <c r="U194" i="1"/>
  <c r="R193" i="1"/>
  <c r="S193" i="1"/>
  <c r="W193" i="1"/>
  <c r="V193" i="1"/>
  <c r="U193" i="1"/>
  <c r="R192" i="1"/>
  <c r="S192" i="1"/>
  <c r="W192" i="1"/>
  <c r="U192" i="1"/>
  <c r="R191" i="1"/>
  <c r="S191" i="1"/>
  <c r="W191" i="1"/>
  <c r="V191" i="1"/>
  <c r="U191" i="1"/>
  <c r="R190" i="1"/>
  <c r="S190" i="1"/>
  <c r="W190" i="1"/>
  <c r="V190" i="1"/>
  <c r="U190" i="1"/>
  <c r="R189" i="1"/>
  <c r="S189" i="1"/>
  <c r="W189" i="1"/>
  <c r="V189" i="1"/>
  <c r="U189" i="1"/>
  <c r="R188" i="1"/>
  <c r="S188" i="1"/>
  <c r="W188" i="1"/>
  <c r="V188" i="1"/>
  <c r="U188" i="1"/>
  <c r="R187" i="1"/>
  <c r="S187" i="1"/>
  <c r="W187" i="1"/>
  <c r="U187" i="1"/>
  <c r="R186" i="1"/>
  <c r="S186" i="1"/>
  <c r="W186" i="1"/>
  <c r="V186" i="1"/>
  <c r="U186" i="1"/>
  <c r="R185" i="1"/>
  <c r="S185" i="1"/>
  <c r="W185" i="1"/>
  <c r="V185" i="1"/>
  <c r="U185" i="1"/>
  <c r="R184" i="1"/>
  <c r="S184" i="1"/>
  <c r="W184" i="1"/>
  <c r="V184" i="1"/>
  <c r="U184" i="1"/>
  <c r="R183" i="1"/>
  <c r="S183" i="1"/>
  <c r="W183" i="1"/>
  <c r="U183" i="1"/>
  <c r="R182" i="1"/>
  <c r="S182" i="1"/>
  <c r="W182" i="1"/>
  <c r="V182" i="1"/>
  <c r="U182" i="1"/>
  <c r="R181" i="1"/>
  <c r="S181" i="1"/>
  <c r="W181" i="1"/>
  <c r="V181" i="1"/>
  <c r="U181" i="1"/>
  <c r="R180" i="1"/>
  <c r="S180" i="1"/>
  <c r="W180" i="1"/>
  <c r="V180" i="1"/>
  <c r="U180" i="1"/>
  <c r="R179" i="1"/>
  <c r="S179" i="1"/>
  <c r="W179" i="1"/>
  <c r="V179" i="1"/>
  <c r="U179" i="1"/>
  <c r="R178" i="1"/>
  <c r="S178" i="1"/>
  <c r="W178" i="1"/>
  <c r="U178" i="1"/>
  <c r="R177" i="1"/>
  <c r="S177" i="1"/>
  <c r="W177" i="1"/>
  <c r="U177" i="1"/>
  <c r="R176" i="1"/>
  <c r="S176" i="1"/>
  <c r="W176" i="1"/>
  <c r="U176" i="1"/>
  <c r="R175" i="1"/>
  <c r="S175" i="1"/>
  <c r="W175" i="1"/>
  <c r="U175" i="1"/>
  <c r="J85" i="1"/>
  <c r="J84" i="1"/>
  <c r="C82" i="1"/>
  <c r="J82" i="1"/>
  <c r="C81" i="1"/>
  <c r="J81" i="1"/>
  <c r="C80" i="1"/>
  <c r="J80" i="1"/>
  <c r="C79" i="1"/>
  <c r="J79" i="1"/>
  <c r="C78" i="1"/>
  <c r="J78" i="1"/>
  <c r="C77" i="1"/>
  <c r="J77" i="1"/>
  <c r="C76" i="1"/>
  <c r="J76" i="1"/>
  <c r="C75" i="1"/>
  <c r="J75" i="1"/>
  <c r="J74" i="1"/>
  <c r="J73" i="1"/>
  <c r="J72" i="1"/>
  <c r="J71" i="1"/>
  <c r="J70" i="1"/>
  <c r="J69" i="1"/>
  <c r="J68" i="1"/>
  <c r="J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339" i="1"/>
</calcChain>
</file>

<file path=xl/sharedStrings.xml><?xml version="1.0" encoding="utf-8"?>
<sst xmlns="http://schemas.openxmlformats.org/spreadsheetml/2006/main" count="546" uniqueCount="84">
  <si>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</si>
  <si>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</si>
  <si>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</si>
  <si>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</si>
  <si>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</si>
  <si>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</si>
  <si>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</si>
  <si>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</si>
  <si>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</si>
  <si>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</si>
  <si>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</si>
  <si>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</si>
  <si>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</si>
  <si>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</si>
  <si>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</si>
  <si>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</si>
  <si>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</si>
  <si>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</si>
  <si>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</si>
  <si>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</si>
  <si>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</si>
  <si>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</si>
  <si>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</si>
  <si>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</si>
  <si>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</si>
  <si>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</si>
  <si>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</si>
  <si>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</si>
  <si>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</si>
  <si>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</si>
  <si>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</si>
  <si>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</si>
  <si>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</si>
  <si>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</si>
  <si>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</si>
  <si>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</si>
  <si>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</si>
  <si>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</si>
  <si>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</si>
  <si>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</si>
  <si>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</si>
  <si>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</si>
  <si>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</si>
  <si>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</si>
  <si>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</si>
  <si>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</si>
  <si>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</si>
  <si>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</si>
  <si>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</si>
  <si>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</si>
  <si>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</si>
  <si>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</si>
  <si>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</si>
  <si>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</si>
  <si>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</si>
  <si>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</si>
  <si>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Nvidia Tesla M40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</si>
  <si>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</si>
  <si>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</si>
  <si>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</si>
  <si>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</si>
  <si>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</si>
  <si>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</si>
  <si>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</si>
  <si>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</si>
  <si>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</si>
  <si>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</si>
  <si>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</si>
  <si>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</si>
  <si>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</si>
  <si>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</si>
  <si>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</si>
  <si>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</si>
  <si>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</si>
  <si>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</si>
  <si>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</si>
  <si>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</si>
  <si>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</si>
  <si>
    <t>Recurrent Layers - GRU</t>
  </si>
  <si>
    <t>Hidden units</t>
  </si>
  <si>
    <t>WINOGRAD_NONFUSED</t>
  </si>
  <si>
    <t>Precision</t>
  </si>
  <si>
    <t>Float</t>
  </si>
  <si>
    <t>IMPLICIT_GEMM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</si>
</sst>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7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s="5" t="s">
        <v>81</v>
      </c>
      <c r="B1" s="5" t="s">
        <v>82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38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0.182</v>
      </c>
      <c r="J4" s="1">
        <f>(2*C4*D4*E4)/(I4/1000)/10^12</f>
        <v>0.54463296703296704</v>
      </c>
      <c r="K4" s="10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0.183</v>
      </c>
      <c r="J5" s="1">
        <f t="shared" ref="J5:J68" si="0">(2*C5*D5*E5)/(I5/1000)/10^12</f>
        <v>1.0833136612021859</v>
      </c>
      <c r="K5" s="10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0.247</v>
      </c>
      <c r="J6" s="1">
        <f t="shared" si="0"/>
        <v>1.6052340080971661</v>
      </c>
      <c r="K6" s="10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0.315</v>
      </c>
      <c r="J7" s="1">
        <f t="shared" si="0"/>
        <v>2.5174146031746032</v>
      </c>
      <c r="K7" s="10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12.73</v>
      </c>
      <c r="J8" s="1">
        <f t="shared" si="0"/>
        <v>3.4066300078554597</v>
      </c>
      <c r="K8" s="10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0.21199999999999999</v>
      </c>
      <c r="J9" s="1">
        <f t="shared" si="0"/>
        <v>0.63310249056603773</v>
      </c>
      <c r="K9" s="10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0.21299999999999999</v>
      </c>
      <c r="J10" s="1">
        <f t="shared" si="0"/>
        <v>1.2602603568075117</v>
      </c>
      <c r="K10" s="10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0.28199999999999997</v>
      </c>
      <c r="J11" s="1">
        <f t="shared" si="0"/>
        <v>1.9037975602836883</v>
      </c>
      <c r="K11" s="10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0.33200000000000002</v>
      </c>
      <c r="J12" s="1">
        <f t="shared" si="0"/>
        <v>3.2341621204819275</v>
      </c>
      <c r="K12" s="10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12.734</v>
      </c>
      <c r="J13" s="1">
        <f t="shared" si="0"/>
        <v>4.6112970001570597</v>
      </c>
      <c r="K13" s="10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0.35799999999999998</v>
      </c>
      <c r="J14" s="1">
        <f t="shared" si="0"/>
        <v>0.58579664804469278</v>
      </c>
      <c r="K14" s="10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0.35699999999999998</v>
      </c>
      <c r="J15" s="1">
        <f t="shared" si="0"/>
        <v>1.1748750700280113</v>
      </c>
      <c r="K15" s="10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0.36099999999999999</v>
      </c>
      <c r="J16" s="1">
        <f t="shared" si="0"/>
        <v>2.3237141274238229</v>
      </c>
      <c r="K16" s="10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0.41399999999999998</v>
      </c>
      <c r="J17" s="1">
        <f t="shared" si="0"/>
        <v>4.0524676328502416</v>
      </c>
      <c r="K17" s="10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19.760000000000002</v>
      </c>
      <c r="J18" s="1">
        <f t="shared" si="0"/>
        <v>4.6432388663967608</v>
      </c>
      <c r="K18" s="10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0.745</v>
      </c>
      <c r="J19" s="1">
        <f t="shared" si="0"/>
        <v>0.72063209664429528</v>
      </c>
      <c r="K19" s="10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0.749</v>
      </c>
      <c r="J20" s="1">
        <f t="shared" si="0"/>
        <v>1.4335671882510015</v>
      </c>
      <c r="K20" s="10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0.65700000000000003</v>
      </c>
      <c r="J21" s="1">
        <f t="shared" si="0"/>
        <v>3.2686204687975646</v>
      </c>
      <c r="K21" s="10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0.95699999999999996</v>
      </c>
      <c r="J22" s="1">
        <f t="shared" si="0"/>
        <v>4.4879491076280047</v>
      </c>
      <c r="K22" s="10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50.338999999999999</v>
      </c>
      <c r="J23" s="1">
        <f t="shared" si="0"/>
        <v>4.6659851010151172</v>
      </c>
      <c r="K23" s="10"/>
      <c r="L23" s="1"/>
    </row>
    <row r="24" spans="3:12">
      <c r="C24">
        <v>1760</v>
      </c>
      <c r="D24">
        <v>16</v>
      </c>
      <c r="E24">
        <v>1760</v>
      </c>
      <c r="F24" t="s">
        <v>7</v>
      </c>
      <c r="G24" t="s">
        <v>2</v>
      </c>
      <c r="I24" s="1">
        <v>0.17599999999999999</v>
      </c>
      <c r="J24" s="1">
        <f t="shared" si="0"/>
        <v>0.56320000000000003</v>
      </c>
      <c r="K24" s="10"/>
      <c r="L24" s="1"/>
    </row>
    <row r="25" spans="3:12">
      <c r="C25">
        <v>1760</v>
      </c>
      <c r="D25">
        <v>32</v>
      </c>
      <c r="E25">
        <v>1760</v>
      </c>
      <c r="F25" t="s">
        <v>7</v>
      </c>
      <c r="G25" t="s">
        <v>2</v>
      </c>
      <c r="I25" s="1">
        <v>0.17799999999999999</v>
      </c>
      <c r="J25" s="1">
        <f t="shared" si="0"/>
        <v>1.1137438202247192</v>
      </c>
      <c r="K25" s="10"/>
      <c r="L25" s="1"/>
    </row>
    <row r="26" spans="3:12">
      <c r="C26">
        <v>1760</v>
      </c>
      <c r="D26">
        <v>64</v>
      </c>
      <c r="E26">
        <v>1760</v>
      </c>
      <c r="F26" t="s">
        <v>7</v>
      </c>
      <c r="G26" t="s">
        <v>2</v>
      </c>
      <c r="I26" s="1">
        <v>0.34399999999999997</v>
      </c>
      <c r="J26" s="1">
        <f t="shared" si="0"/>
        <v>1.1525953488372094</v>
      </c>
      <c r="K26" s="10"/>
      <c r="L26" s="1"/>
    </row>
    <row r="27" spans="3:12">
      <c r="C27">
        <v>1760</v>
      </c>
      <c r="D27">
        <v>128</v>
      </c>
      <c r="E27">
        <v>1760</v>
      </c>
      <c r="F27" t="s">
        <v>7</v>
      </c>
      <c r="G27" t="s">
        <v>2</v>
      </c>
      <c r="I27" s="1">
        <v>0.36</v>
      </c>
      <c r="J27" s="1">
        <f t="shared" si="0"/>
        <v>2.2027377777777777</v>
      </c>
      <c r="K27" s="10"/>
      <c r="L27" s="1"/>
    </row>
    <row r="28" spans="3:12">
      <c r="C28">
        <v>1760</v>
      </c>
      <c r="D28">
        <v>7000</v>
      </c>
      <c r="E28">
        <v>1760</v>
      </c>
      <c r="F28" t="s">
        <v>7</v>
      </c>
      <c r="G28" t="s">
        <v>2</v>
      </c>
      <c r="I28" s="1">
        <v>15.532999999999999</v>
      </c>
      <c r="J28" s="1">
        <f t="shared" si="0"/>
        <v>2.7918882379450207</v>
      </c>
      <c r="K28" s="10"/>
      <c r="L28" s="1"/>
    </row>
    <row r="29" spans="3:12">
      <c r="C29">
        <v>2048</v>
      </c>
      <c r="D29">
        <v>16</v>
      </c>
      <c r="E29">
        <v>2048</v>
      </c>
      <c r="F29" t="s">
        <v>7</v>
      </c>
      <c r="G29" t="s">
        <v>2</v>
      </c>
      <c r="I29" s="1">
        <v>0.20899999999999999</v>
      </c>
      <c r="J29" s="1">
        <f t="shared" si="0"/>
        <v>0.64219008612440198</v>
      </c>
      <c r="K29" s="10"/>
      <c r="L29" s="1"/>
    </row>
    <row r="30" spans="3:12">
      <c r="C30">
        <v>2048</v>
      </c>
      <c r="D30">
        <v>32</v>
      </c>
      <c r="E30">
        <v>2048</v>
      </c>
      <c r="F30" t="s">
        <v>7</v>
      </c>
      <c r="G30" t="s">
        <v>2</v>
      </c>
      <c r="I30" s="1">
        <v>0.21099999999999999</v>
      </c>
      <c r="J30" s="1">
        <f t="shared" si="0"/>
        <v>1.2722059526066349</v>
      </c>
      <c r="K30" s="10"/>
      <c r="L30" s="1"/>
    </row>
    <row r="31" spans="3:12">
      <c r="C31">
        <v>2048</v>
      </c>
      <c r="D31">
        <v>64</v>
      </c>
      <c r="E31">
        <v>2048</v>
      </c>
      <c r="F31" t="s">
        <v>7</v>
      </c>
      <c r="G31" t="s">
        <v>2</v>
      </c>
      <c r="I31" s="1">
        <v>0.34300000000000003</v>
      </c>
      <c r="J31" s="1">
        <f t="shared" si="0"/>
        <v>1.5652213177842564</v>
      </c>
      <c r="K31" s="10"/>
      <c r="L31" s="1"/>
    </row>
    <row r="32" spans="3:12">
      <c r="C32">
        <v>2048</v>
      </c>
      <c r="D32">
        <v>128</v>
      </c>
      <c r="E32">
        <v>2048</v>
      </c>
      <c r="F32" t="s">
        <v>7</v>
      </c>
      <c r="G32" t="s">
        <v>2</v>
      </c>
      <c r="I32" s="1">
        <v>0.36499999999999999</v>
      </c>
      <c r="J32" s="1">
        <f t="shared" si="0"/>
        <v>2.9417584219178088</v>
      </c>
      <c r="K32" s="10"/>
      <c r="L32" s="1"/>
    </row>
    <row r="33" spans="3:12">
      <c r="C33">
        <v>2048</v>
      </c>
      <c r="D33">
        <v>7000</v>
      </c>
      <c r="E33">
        <v>2048</v>
      </c>
      <c r="F33" t="s">
        <v>7</v>
      </c>
      <c r="G33" t="s">
        <v>2</v>
      </c>
      <c r="I33" s="1">
        <v>13.013999999999999</v>
      </c>
      <c r="J33" s="1">
        <f t="shared" si="0"/>
        <v>4.5120836022744735</v>
      </c>
      <c r="K33" s="10"/>
      <c r="L33" s="1"/>
    </row>
    <row r="34" spans="3:12">
      <c r="C34">
        <v>2560</v>
      </c>
      <c r="D34">
        <v>16</v>
      </c>
      <c r="E34">
        <v>2560</v>
      </c>
      <c r="F34" t="s">
        <v>7</v>
      </c>
      <c r="G34" t="s">
        <v>2</v>
      </c>
      <c r="I34" s="1">
        <v>0.35099999999999998</v>
      </c>
      <c r="J34" s="1">
        <f t="shared" si="0"/>
        <v>0.59747920227920237</v>
      </c>
      <c r="K34" s="10"/>
      <c r="L34" s="1"/>
    </row>
    <row r="35" spans="3:12">
      <c r="C35">
        <v>2560</v>
      </c>
      <c r="D35">
        <v>32</v>
      </c>
      <c r="E35">
        <v>2560</v>
      </c>
      <c r="F35" t="s">
        <v>7</v>
      </c>
      <c r="G35" t="s">
        <v>2</v>
      </c>
      <c r="I35" s="1">
        <v>0.34899999999999998</v>
      </c>
      <c r="J35" s="1">
        <f t="shared" si="0"/>
        <v>1.2018063037249285</v>
      </c>
      <c r="K35" s="10"/>
      <c r="L35" s="1"/>
    </row>
    <row r="36" spans="3:12">
      <c r="C36">
        <v>2560</v>
      </c>
      <c r="D36">
        <v>64</v>
      </c>
      <c r="E36">
        <v>2560</v>
      </c>
      <c r="F36" t="s">
        <v>7</v>
      </c>
      <c r="G36" t="s">
        <v>2</v>
      </c>
      <c r="I36" s="1">
        <v>0.77300000000000002</v>
      </c>
      <c r="J36" s="1">
        <f t="shared" si="0"/>
        <v>1.085201552393273</v>
      </c>
      <c r="K36" s="10"/>
      <c r="L36" s="1"/>
    </row>
    <row r="37" spans="3:12">
      <c r="C37">
        <v>2560</v>
      </c>
      <c r="D37">
        <v>128</v>
      </c>
      <c r="E37">
        <v>2560</v>
      </c>
      <c r="F37" t="s">
        <v>7</v>
      </c>
      <c r="G37" t="s">
        <v>2</v>
      </c>
      <c r="I37" s="1">
        <v>0.57799999999999996</v>
      </c>
      <c r="J37" s="1">
        <f t="shared" si="0"/>
        <v>2.9026325259515571</v>
      </c>
      <c r="K37" s="10"/>
      <c r="L37" s="1"/>
    </row>
    <row r="38" spans="3:12">
      <c r="C38">
        <v>2560</v>
      </c>
      <c r="D38">
        <v>7000</v>
      </c>
      <c r="E38">
        <v>2560</v>
      </c>
      <c r="F38" t="s">
        <v>7</v>
      </c>
      <c r="G38" t="s">
        <v>2</v>
      </c>
      <c r="I38" s="1">
        <v>29.347999999999999</v>
      </c>
      <c r="J38" s="1">
        <f t="shared" si="0"/>
        <v>3.1262913997546686</v>
      </c>
      <c r="K38" s="10"/>
      <c r="L38" s="1"/>
    </row>
    <row r="39" spans="3:12">
      <c r="C39">
        <v>4096</v>
      </c>
      <c r="D39">
        <v>16</v>
      </c>
      <c r="E39">
        <v>4096</v>
      </c>
      <c r="F39" t="s">
        <v>7</v>
      </c>
      <c r="G39" t="s">
        <v>2</v>
      </c>
      <c r="I39" s="1">
        <v>0.75600000000000001</v>
      </c>
      <c r="J39" s="1">
        <f t="shared" si="0"/>
        <v>0.710146708994709</v>
      </c>
      <c r="K39" s="10"/>
      <c r="L39" s="1"/>
    </row>
    <row r="40" spans="3:12">
      <c r="C40">
        <v>4096</v>
      </c>
      <c r="D40">
        <v>32</v>
      </c>
      <c r="E40">
        <v>4096</v>
      </c>
      <c r="F40" t="s">
        <v>7</v>
      </c>
      <c r="G40" t="s">
        <v>2</v>
      </c>
      <c r="I40" s="1">
        <v>0.76100000000000001</v>
      </c>
      <c r="J40" s="1">
        <f t="shared" si="0"/>
        <v>1.4109616609724047</v>
      </c>
      <c r="K40" s="10"/>
      <c r="L40" s="1"/>
    </row>
    <row r="41" spans="3:12">
      <c r="C41">
        <v>4096</v>
      </c>
      <c r="D41">
        <v>64</v>
      </c>
      <c r="E41">
        <v>4096</v>
      </c>
      <c r="F41" t="s">
        <v>7</v>
      </c>
      <c r="G41" t="s">
        <v>2</v>
      </c>
      <c r="I41" s="1">
        <v>0.83499999999999996</v>
      </c>
      <c r="J41" s="1">
        <f t="shared" si="0"/>
        <v>2.5718367041916173</v>
      </c>
      <c r="K41" s="10"/>
      <c r="L41" s="1"/>
    </row>
    <row r="42" spans="3:12">
      <c r="C42">
        <v>4096</v>
      </c>
      <c r="D42">
        <v>128</v>
      </c>
      <c r="E42">
        <v>4096</v>
      </c>
      <c r="F42" t="s">
        <v>7</v>
      </c>
      <c r="G42" t="s">
        <v>2</v>
      </c>
      <c r="I42" s="1">
        <v>1.0640000000000001</v>
      </c>
      <c r="J42" s="1">
        <f t="shared" si="0"/>
        <v>4.0366233984962401</v>
      </c>
      <c r="K42" s="10"/>
      <c r="L42" s="1"/>
    </row>
    <row r="43" spans="3:12">
      <c r="C43">
        <v>4096</v>
      </c>
      <c r="D43">
        <v>7000</v>
      </c>
      <c r="E43">
        <v>4096</v>
      </c>
      <c r="F43" t="s">
        <v>7</v>
      </c>
      <c r="G43" t="s">
        <v>2</v>
      </c>
      <c r="I43" s="1">
        <v>52.185000000000002</v>
      </c>
      <c r="J43" s="1">
        <f t="shared" si="0"/>
        <v>4.5009298457411129</v>
      </c>
      <c r="K43" s="10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7</v>
      </c>
      <c r="H44" t="s">
        <v>8</v>
      </c>
      <c r="I44" s="1">
        <v>12.904999999999999</v>
      </c>
      <c r="J44" s="1">
        <f t="shared" si="0"/>
        <v>3.4242821851995351</v>
      </c>
      <c r="K44" s="10"/>
      <c r="L44" s="1"/>
    </row>
    <row r="45" spans="3:12">
      <c r="C45">
        <v>2048</v>
      </c>
      <c r="D45">
        <v>6574</v>
      </c>
      <c r="E45">
        <v>2048</v>
      </c>
      <c r="F45" t="s">
        <v>2</v>
      </c>
      <c r="G45" t="s">
        <v>7</v>
      </c>
      <c r="I45" s="1">
        <v>12.859</v>
      </c>
      <c r="J45" s="1">
        <f t="shared" si="0"/>
        <v>4.2885690171864059</v>
      </c>
      <c r="K45" s="10"/>
      <c r="L45" s="1"/>
    </row>
    <row r="46" spans="3:12">
      <c r="C46">
        <v>2560</v>
      </c>
      <c r="D46">
        <v>10376</v>
      </c>
      <c r="E46">
        <v>2560</v>
      </c>
      <c r="F46" t="s">
        <v>2</v>
      </c>
      <c r="G46" t="s">
        <v>7</v>
      </c>
      <c r="I46" s="1">
        <v>19.968</v>
      </c>
      <c r="J46" s="1">
        <f t="shared" si="0"/>
        <v>6.8109128205128204</v>
      </c>
      <c r="K46" s="10"/>
      <c r="L46" s="1"/>
    </row>
    <row r="47" spans="3:12">
      <c r="C47" s="2">
        <v>4096</v>
      </c>
      <c r="D47" s="2">
        <v>8935</v>
      </c>
      <c r="E47" s="2">
        <v>4096</v>
      </c>
      <c r="F47" s="2" t="s">
        <v>2</v>
      </c>
      <c r="G47" s="2" t="s">
        <v>7</v>
      </c>
      <c r="I47" s="1">
        <v>50.600999999999999</v>
      </c>
      <c r="J47" s="1">
        <f t="shared" si="0"/>
        <v>5.9249589913242824</v>
      </c>
      <c r="K47" s="10"/>
      <c r="L47" s="1"/>
    </row>
    <row r="48" spans="3:12">
      <c r="I48" s="1"/>
      <c r="J48" s="1"/>
      <c r="K48" s="10"/>
      <c r="L48" s="1"/>
    </row>
    <row r="49" spans="3:12">
      <c r="I49" s="1"/>
      <c r="J49" s="1"/>
      <c r="K49" s="10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 s="1">
        <v>34.237000000000002</v>
      </c>
      <c r="J50" s="1">
        <f t="shared" si="0"/>
        <v>4.8066373665916986</v>
      </c>
      <c r="K50" s="10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 s="1">
        <v>1.1890000000000001</v>
      </c>
      <c r="J51" s="1">
        <f t="shared" si="0"/>
        <v>0.87628460891505466</v>
      </c>
      <c r="K51" s="10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 s="1">
        <v>39.805</v>
      </c>
      <c r="J52" s="1">
        <f t="shared" si="0"/>
        <v>4.8107935208139674</v>
      </c>
      <c r="K52" s="10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 s="1">
        <v>0.71299999999999997</v>
      </c>
      <c r="J53" s="1">
        <f t="shared" si="0"/>
        <v>1.7004144740532958</v>
      </c>
      <c r="K53" s="10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 s="1">
        <v>49.896000000000001</v>
      </c>
      <c r="J54" s="1">
        <f t="shared" si="0"/>
        <v>4.7973193265993261</v>
      </c>
      <c r="K54" s="10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 s="1">
        <v>1.651</v>
      </c>
      <c r="J55" s="1">
        <f t="shared" si="0"/>
        <v>0.91792513628104178</v>
      </c>
      <c r="K55" s="10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79.492000000000004</v>
      </c>
      <c r="J56" s="1">
        <f t="shared" si="0"/>
        <v>4.8179347883057408</v>
      </c>
      <c r="K56" s="10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1.403</v>
      </c>
      <c r="J57" s="1">
        <f t="shared" si="0"/>
        <v>1.7282901211689239</v>
      </c>
      <c r="K57" s="10"/>
      <c r="L57" s="1"/>
    </row>
    <row r="58" spans="3:12">
      <c r="C58">
        <v>5124</v>
      </c>
      <c r="D58">
        <v>9124</v>
      </c>
      <c r="E58">
        <v>1760</v>
      </c>
      <c r="F58" t="s">
        <v>7</v>
      </c>
      <c r="G58" t="s">
        <v>2</v>
      </c>
      <c r="I58" s="1">
        <v>56.341999999999999</v>
      </c>
      <c r="J58" s="1">
        <f t="shared" si="0"/>
        <v>2.9208200546661458</v>
      </c>
      <c r="K58" s="10"/>
      <c r="L58" s="1"/>
    </row>
    <row r="59" spans="3:12">
      <c r="C59">
        <v>35</v>
      </c>
      <c r="D59">
        <v>8457</v>
      </c>
      <c r="E59">
        <v>1760</v>
      </c>
      <c r="F59" t="s">
        <v>7</v>
      </c>
      <c r="G59" t="s">
        <v>2</v>
      </c>
      <c r="I59" s="1">
        <v>0.66600000000000004</v>
      </c>
      <c r="J59" s="1">
        <f t="shared" si="0"/>
        <v>1.5644180180180178</v>
      </c>
      <c r="K59" s="10"/>
      <c r="L59" s="1"/>
    </row>
    <row r="60" spans="3:12">
      <c r="C60">
        <v>5124</v>
      </c>
      <c r="D60">
        <v>9124</v>
      </c>
      <c r="E60">
        <v>2048</v>
      </c>
      <c r="F60" t="s">
        <v>7</v>
      </c>
      <c r="G60" t="s">
        <v>2</v>
      </c>
      <c r="I60" s="1">
        <v>40.795999999999999</v>
      </c>
      <c r="J60" s="1">
        <f t="shared" si="0"/>
        <v>4.6939316623198346</v>
      </c>
      <c r="K60" s="10"/>
      <c r="L60" s="1"/>
    </row>
    <row r="61" spans="3:12">
      <c r="C61">
        <v>35</v>
      </c>
      <c r="D61">
        <v>8457</v>
      </c>
      <c r="E61">
        <v>2048</v>
      </c>
      <c r="F61" t="s">
        <v>7</v>
      </c>
      <c r="G61" t="s">
        <v>2</v>
      </c>
      <c r="I61" s="1">
        <v>0.73899999999999999</v>
      </c>
      <c r="J61" s="1">
        <f t="shared" si="0"/>
        <v>1.6405893369418132</v>
      </c>
      <c r="K61" s="10"/>
      <c r="L61" s="1"/>
    </row>
    <row r="62" spans="3:12">
      <c r="C62">
        <v>5124</v>
      </c>
      <c r="D62">
        <v>9124</v>
      </c>
      <c r="E62">
        <v>2560</v>
      </c>
      <c r="F62" t="s">
        <v>7</v>
      </c>
      <c r="G62" t="s">
        <v>2</v>
      </c>
      <c r="I62" s="1">
        <v>85.013000000000005</v>
      </c>
      <c r="J62" s="1">
        <f t="shared" si="0"/>
        <v>2.8156522545963556</v>
      </c>
      <c r="K62" s="10"/>
      <c r="L62" s="1"/>
    </row>
    <row r="63" spans="3:12">
      <c r="C63">
        <v>35</v>
      </c>
      <c r="D63">
        <v>8457</v>
      </c>
      <c r="E63">
        <v>2560</v>
      </c>
      <c r="F63" t="s">
        <v>7</v>
      </c>
      <c r="G63" t="s">
        <v>2</v>
      </c>
      <c r="I63" s="1">
        <v>0.92</v>
      </c>
      <c r="J63" s="1">
        <f t="shared" si="0"/>
        <v>1.6472765217391303</v>
      </c>
      <c r="K63" s="10"/>
      <c r="L63" s="1"/>
    </row>
    <row r="64" spans="3:12">
      <c r="C64">
        <v>5124</v>
      </c>
      <c r="D64">
        <v>9124</v>
      </c>
      <c r="E64">
        <v>4096</v>
      </c>
      <c r="F64" t="s">
        <v>7</v>
      </c>
      <c r="G64" t="s">
        <v>2</v>
      </c>
      <c r="I64" s="1">
        <v>92.891000000000005</v>
      </c>
      <c r="J64" s="1">
        <f t="shared" si="0"/>
        <v>4.1229750157927034</v>
      </c>
      <c r="K64" s="10"/>
      <c r="L64" s="1"/>
    </row>
    <row r="65" spans="3:12">
      <c r="C65">
        <v>35</v>
      </c>
      <c r="D65">
        <v>8457</v>
      </c>
      <c r="E65">
        <v>4096</v>
      </c>
      <c r="F65" t="s">
        <v>7</v>
      </c>
      <c r="G65" t="s">
        <v>2</v>
      </c>
      <c r="I65" s="1">
        <v>1.444</v>
      </c>
      <c r="J65" s="1">
        <f t="shared" si="0"/>
        <v>1.6792181717451524</v>
      </c>
      <c r="K65" s="10"/>
      <c r="L65" s="1"/>
    </row>
    <row r="66" spans="3:12">
      <c r="I66" s="1"/>
      <c r="J66" s="1"/>
      <c r="K66" s="10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0.83199999999999996</v>
      </c>
      <c r="J67" s="1">
        <f t="shared" si="0"/>
        <v>0.75618461538461546</v>
      </c>
      <c r="K67" s="10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0.83299999999999996</v>
      </c>
      <c r="J68" s="1">
        <f t="shared" si="0"/>
        <v>1.510553661464586</v>
      </c>
      <c r="K68" s="10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 s="1">
        <v>0.60699999999999998</v>
      </c>
      <c r="J69" s="1">
        <f t="shared" ref="J69:J85" si="1">(2*C69*D69*E69)/(I69/1000)/10^12</f>
        <v>4.1459347611202633</v>
      </c>
      <c r="K69" s="10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1.163</v>
      </c>
      <c r="J70" s="1">
        <f t="shared" si="1"/>
        <v>4.327742734307825</v>
      </c>
      <c r="K70" s="10"/>
      <c r="L70" s="1"/>
    </row>
    <row r="71" spans="3:12">
      <c r="C71">
        <v>7680</v>
      </c>
      <c r="D71">
        <v>16</v>
      </c>
      <c r="E71">
        <v>2560</v>
      </c>
      <c r="F71" t="s">
        <v>7</v>
      </c>
      <c r="G71" t="s">
        <v>2</v>
      </c>
      <c r="I71" s="1">
        <v>0.84599999999999997</v>
      </c>
      <c r="J71" s="1">
        <f t="shared" si="1"/>
        <v>0.74367092198581564</v>
      </c>
      <c r="K71" s="10"/>
      <c r="L71" s="1"/>
    </row>
    <row r="72" spans="3:12">
      <c r="C72">
        <v>7680</v>
      </c>
      <c r="D72">
        <v>32</v>
      </c>
      <c r="E72">
        <v>2560</v>
      </c>
      <c r="F72" t="s">
        <v>7</v>
      </c>
      <c r="G72" t="s">
        <v>2</v>
      </c>
      <c r="I72" s="1">
        <v>0.85</v>
      </c>
      <c r="J72" s="1">
        <f t="shared" si="1"/>
        <v>1.4803425882352943</v>
      </c>
      <c r="K72" s="10"/>
      <c r="L72" s="1"/>
    </row>
    <row r="73" spans="3:12">
      <c r="C73">
        <v>7680</v>
      </c>
      <c r="D73">
        <v>64</v>
      </c>
      <c r="E73">
        <v>2560</v>
      </c>
      <c r="F73" t="s">
        <v>7</v>
      </c>
      <c r="G73" t="s">
        <v>2</v>
      </c>
      <c r="I73" s="1">
        <v>1.4850000000000001</v>
      </c>
      <c r="J73" s="1">
        <f t="shared" si="1"/>
        <v>1.6946682828282829</v>
      </c>
      <c r="K73" s="10"/>
      <c r="L73" s="1"/>
    </row>
    <row r="74" spans="3:12">
      <c r="C74">
        <v>7680</v>
      </c>
      <c r="D74">
        <v>128</v>
      </c>
      <c r="E74">
        <v>2560</v>
      </c>
      <c r="F74" t="s">
        <v>7</v>
      </c>
      <c r="G74" t="s">
        <v>2</v>
      </c>
      <c r="I74" s="1">
        <v>2.2149999999999999</v>
      </c>
      <c r="J74" s="1">
        <f t="shared" si="1"/>
        <v>2.2723091647855531</v>
      </c>
      <c r="K74" s="10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 s="1">
        <v>0.187</v>
      </c>
      <c r="J75" s="1">
        <f t="shared" si="1"/>
        <v>0.53830639572192518</v>
      </c>
      <c r="K75" s="10"/>
      <c r="L75" s="1"/>
    </row>
    <row r="76" spans="3:12">
      <c r="C76">
        <f t="shared" ref="C76:C82" si="2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0.189</v>
      </c>
      <c r="J76" s="1">
        <f t="shared" si="1"/>
        <v>1.0652200634920634</v>
      </c>
      <c r="K76" s="10"/>
      <c r="L76" s="1"/>
    </row>
    <row r="77" spans="3:12">
      <c r="C77">
        <f t="shared" si="2"/>
        <v>3072</v>
      </c>
      <c r="D77">
        <v>64</v>
      </c>
      <c r="E77">
        <v>1024</v>
      </c>
      <c r="F77" t="s">
        <v>2</v>
      </c>
      <c r="G77" t="s">
        <v>2</v>
      </c>
      <c r="I77" s="1">
        <v>0.16400000000000001</v>
      </c>
      <c r="J77" s="1">
        <f t="shared" si="1"/>
        <v>2.4552023414634148</v>
      </c>
      <c r="K77" s="10"/>
      <c r="L77" s="1"/>
    </row>
    <row r="78" spans="3:12">
      <c r="C78">
        <f t="shared" si="2"/>
        <v>3072</v>
      </c>
      <c r="D78">
        <v>128</v>
      </c>
      <c r="E78">
        <v>1024</v>
      </c>
      <c r="F78" t="s">
        <v>2</v>
      </c>
      <c r="G78" t="s">
        <v>2</v>
      </c>
      <c r="I78" s="1">
        <v>0.185</v>
      </c>
      <c r="J78" s="1">
        <f t="shared" si="1"/>
        <v>4.3530073945945951</v>
      </c>
      <c r="K78" s="10"/>
      <c r="L78" s="1"/>
    </row>
    <row r="79" spans="3:12">
      <c r="C79">
        <f t="shared" si="2"/>
        <v>3072</v>
      </c>
      <c r="D79">
        <v>16</v>
      </c>
      <c r="E79">
        <v>1024</v>
      </c>
      <c r="F79" t="s">
        <v>7</v>
      </c>
      <c r="G79" t="s">
        <v>2</v>
      </c>
      <c r="I79" s="1">
        <v>0.216</v>
      </c>
      <c r="J79" s="1">
        <f t="shared" si="1"/>
        <v>0.46603377777777777</v>
      </c>
      <c r="K79" s="10"/>
      <c r="L79" s="1"/>
    </row>
    <row r="80" spans="3:12">
      <c r="C80">
        <f t="shared" si="2"/>
        <v>3072</v>
      </c>
      <c r="D80">
        <v>32</v>
      </c>
      <c r="E80">
        <v>1024</v>
      </c>
      <c r="F80" t="s">
        <v>7</v>
      </c>
      <c r="G80" t="s">
        <v>2</v>
      </c>
      <c r="I80" s="1">
        <v>0.217</v>
      </c>
      <c r="J80" s="1">
        <f t="shared" si="1"/>
        <v>0.9277723133640553</v>
      </c>
      <c r="K80" s="10"/>
      <c r="L80" s="1"/>
    </row>
    <row r="81" spans="3:12">
      <c r="C81">
        <f t="shared" si="2"/>
        <v>3072</v>
      </c>
      <c r="D81">
        <v>64</v>
      </c>
      <c r="E81">
        <v>1024</v>
      </c>
      <c r="F81" t="s">
        <v>7</v>
      </c>
      <c r="G81" t="s">
        <v>2</v>
      </c>
      <c r="I81" s="1">
        <v>0.19900000000000001</v>
      </c>
      <c r="J81" s="1">
        <f t="shared" si="1"/>
        <v>2.0233828341708544</v>
      </c>
      <c r="K81" s="10"/>
      <c r="L81" s="1"/>
    </row>
    <row r="82" spans="3:12">
      <c r="C82">
        <f t="shared" si="2"/>
        <v>3072</v>
      </c>
      <c r="D82">
        <v>128</v>
      </c>
      <c r="E82">
        <v>1024</v>
      </c>
      <c r="F82" t="s">
        <v>7</v>
      </c>
      <c r="G82" t="s">
        <v>2</v>
      </c>
      <c r="I82" s="1">
        <v>0.224</v>
      </c>
      <c r="J82" s="1">
        <f t="shared" si="1"/>
        <v>3.5951177142857142</v>
      </c>
      <c r="K82" s="10"/>
      <c r="L82" s="1"/>
    </row>
    <row r="83" spans="3:12">
      <c r="I83" s="1"/>
      <c r="J83" s="1"/>
      <c r="K83" s="10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7</v>
      </c>
      <c r="I84" s="1">
        <v>9.3290000000000006</v>
      </c>
      <c r="J84" s="1">
        <f t="shared" si="1"/>
        <v>5.014146785293172</v>
      </c>
      <c r="K84" s="10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7</v>
      </c>
      <c r="I85" s="1">
        <v>47.97</v>
      </c>
      <c r="J85" s="1">
        <f t="shared" si="1"/>
        <v>4.4928432270168859</v>
      </c>
      <c r="K85" s="10"/>
      <c r="L85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4.7839999999999998</v>
      </c>
      <c r="J87" s="1">
        <f t="shared" ref="J87:J150" si="3">(2*C87*D87*E87)/(I87/1000)/10^12</f>
        <v>0.85618729096989965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7.3209999999999997</v>
      </c>
      <c r="J88" s="1">
        <f t="shared" si="3"/>
        <v>1.118972817921049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9.9730000000000008</v>
      </c>
      <c r="J89" s="1">
        <f t="shared" si="3"/>
        <v>0.82141782813596709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19.754000000000001</v>
      </c>
      <c r="J90" s="1">
        <f t="shared" si="3"/>
        <v>0.82940164017414197</v>
      </c>
    </row>
    <row r="91" spans="3:12">
      <c r="C91">
        <v>512</v>
      </c>
      <c r="D91">
        <v>8</v>
      </c>
      <c r="E91">
        <v>500000</v>
      </c>
      <c r="F91" t="s">
        <v>7</v>
      </c>
      <c r="G91" t="s">
        <v>2</v>
      </c>
      <c r="I91" s="1">
        <v>16.713999999999999</v>
      </c>
      <c r="J91" s="1">
        <f t="shared" si="3"/>
        <v>0.24506401818834508</v>
      </c>
    </row>
    <row r="92" spans="3:12">
      <c r="C92">
        <v>1024</v>
      </c>
      <c r="D92">
        <v>8</v>
      </c>
      <c r="E92">
        <v>500000</v>
      </c>
      <c r="F92" t="s">
        <v>7</v>
      </c>
      <c r="G92" t="s">
        <v>2</v>
      </c>
      <c r="I92" s="1">
        <v>31.478000000000002</v>
      </c>
      <c r="J92" s="1">
        <f t="shared" si="3"/>
        <v>0.26024525065124848</v>
      </c>
    </row>
    <row r="93" spans="3:12">
      <c r="C93">
        <v>512</v>
      </c>
      <c r="D93">
        <v>16</v>
      </c>
      <c r="E93">
        <v>500000</v>
      </c>
      <c r="F93" t="s">
        <v>7</v>
      </c>
      <c r="G93" t="s">
        <v>2</v>
      </c>
      <c r="I93" s="1">
        <v>17.765999999999998</v>
      </c>
      <c r="J93" s="1">
        <f t="shared" si="3"/>
        <v>0.46110548238207821</v>
      </c>
    </row>
    <row r="94" spans="3:12">
      <c r="C94">
        <v>1024</v>
      </c>
      <c r="D94">
        <v>16</v>
      </c>
      <c r="E94">
        <v>500000</v>
      </c>
      <c r="F94" t="s">
        <v>7</v>
      </c>
      <c r="G94" t="s">
        <v>2</v>
      </c>
      <c r="I94" s="1">
        <v>33.527999999999999</v>
      </c>
      <c r="J94" s="1">
        <f t="shared" si="3"/>
        <v>0.48866618945359114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0.27100000000000002</v>
      </c>
      <c r="J95" s="1">
        <f t="shared" si="3"/>
        <v>2.7084988929889295</v>
      </c>
    </row>
    <row r="96" spans="3:12">
      <c r="C96">
        <v>1024</v>
      </c>
      <c r="D96">
        <v>700</v>
      </c>
      <c r="E96">
        <v>512</v>
      </c>
      <c r="F96" t="s">
        <v>7</v>
      </c>
      <c r="G96" t="s">
        <v>2</v>
      </c>
      <c r="I96" s="1">
        <v>0.27600000000000002</v>
      </c>
      <c r="J96" s="1">
        <f t="shared" si="3"/>
        <v>2.6594318840579705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186.983</v>
      </c>
      <c r="J97" s="1">
        <f t="shared" si="3"/>
        <v>5.0470812854644542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149.578</v>
      </c>
      <c r="J98" s="1">
        <f t="shared" si="3"/>
        <v>4.037891775528486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67.33</v>
      </c>
      <c r="J99" s="1">
        <f t="shared" si="3"/>
        <v>5.0458729244021985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225.95599999999999</v>
      </c>
      <c r="J100" s="1">
        <f t="shared" si="3"/>
        <v>5.0536355042574659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30.215</v>
      </c>
      <c r="J101" s="1">
        <f t="shared" si="3"/>
        <v>4.9973504550719845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361.99</v>
      </c>
      <c r="J102" s="1">
        <f t="shared" si="3"/>
        <v>5.2140578469018477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289.95400000000001</v>
      </c>
      <c r="J103" s="1">
        <f t="shared" si="3"/>
        <v>4.1660385854307922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131.13</v>
      </c>
      <c r="J104" s="1">
        <f t="shared" si="3"/>
        <v>5.1817070693205212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438.24400000000003</v>
      </c>
      <c r="J105" s="1">
        <f t="shared" si="3"/>
        <v>5.2112488202918916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58.667000000000002</v>
      </c>
      <c r="J106" s="1">
        <f t="shared" si="3"/>
        <v>5.1475256617860126</v>
      </c>
    </row>
    <row r="107" spans="1:10">
      <c r="C107">
        <v>7680</v>
      </c>
      <c r="D107">
        <v>24000</v>
      </c>
      <c r="E107">
        <v>2560</v>
      </c>
      <c r="F107" t="s">
        <v>7</v>
      </c>
      <c r="G107" t="s">
        <v>2</v>
      </c>
      <c r="I107" s="1">
        <v>339.67200000000003</v>
      </c>
      <c r="J107" s="1">
        <f t="shared" si="3"/>
        <v>2.7783226171129796</v>
      </c>
    </row>
    <row r="108" spans="1:10">
      <c r="C108">
        <v>6144</v>
      </c>
      <c r="D108">
        <v>24000</v>
      </c>
      <c r="E108">
        <v>2048</v>
      </c>
      <c r="F108" t="s">
        <v>7</v>
      </c>
      <c r="G108" t="s">
        <v>2</v>
      </c>
      <c r="I108" s="1">
        <v>264.40600000000001</v>
      </c>
      <c r="J108" s="1">
        <f t="shared" si="3"/>
        <v>2.2842892218784745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7</v>
      </c>
      <c r="G109" s="2" t="s">
        <v>2</v>
      </c>
      <c r="H109" s="2"/>
      <c r="I109" s="1">
        <v>112.751</v>
      </c>
      <c r="J109" s="1">
        <f t="shared" si="3"/>
        <v>3.0131761492137539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7</v>
      </c>
      <c r="G110" s="2" t="s">
        <v>2</v>
      </c>
      <c r="H110" s="2"/>
      <c r="I110" s="1">
        <v>417.57900000000001</v>
      </c>
      <c r="J110" s="1">
        <f t="shared" si="3"/>
        <v>2.7345706177753191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7</v>
      </c>
      <c r="G111" s="2" t="s">
        <v>2</v>
      </c>
      <c r="H111" s="2"/>
      <c r="I111" s="1">
        <v>42.468000000000004</v>
      </c>
      <c r="J111" s="1">
        <f t="shared" si="3"/>
        <v>3.5554992935857581</v>
      </c>
    </row>
    <row r="112" spans="1:10">
      <c r="C112">
        <v>7680</v>
      </c>
      <c r="D112">
        <v>48000</v>
      </c>
      <c r="E112">
        <v>2560</v>
      </c>
      <c r="F112" t="s">
        <v>7</v>
      </c>
      <c r="G112" t="s">
        <v>2</v>
      </c>
      <c r="I112" s="1">
        <v>675.44399999999996</v>
      </c>
      <c r="J112" s="1">
        <f t="shared" si="3"/>
        <v>2.7943645957325849</v>
      </c>
    </row>
    <row r="113" spans="1:10">
      <c r="C113">
        <v>6144</v>
      </c>
      <c r="D113">
        <v>48000</v>
      </c>
      <c r="E113">
        <v>2048</v>
      </c>
      <c r="F113" t="s">
        <v>7</v>
      </c>
      <c r="G113" t="s">
        <v>2</v>
      </c>
      <c r="I113" s="1">
        <v>525.26099999999997</v>
      </c>
      <c r="J113" s="1">
        <f t="shared" si="3"/>
        <v>2.2997320417849414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7</v>
      </c>
      <c r="G114" s="2" t="s">
        <v>2</v>
      </c>
      <c r="H114" s="2"/>
      <c r="I114" s="1">
        <v>224.863</v>
      </c>
      <c r="J114" s="1">
        <f t="shared" si="3"/>
        <v>3.0217387831701967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7</v>
      </c>
      <c r="G115" s="2" t="s">
        <v>2</v>
      </c>
      <c r="H115" s="2"/>
      <c r="I115" s="1">
        <v>828.34699999999998</v>
      </c>
      <c r="J115" s="1">
        <f t="shared" si="3"/>
        <v>2.7570553499922132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7</v>
      </c>
      <c r="G116" s="2" t="s">
        <v>2</v>
      </c>
      <c r="H116" s="2"/>
      <c r="I116" s="1">
        <v>83.921999999999997</v>
      </c>
      <c r="J116" s="1">
        <f t="shared" si="3"/>
        <v>3.5984591406305855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0.63900000000000001</v>
      </c>
      <c r="J117" s="1">
        <f t="shared" si="3"/>
        <v>0.63013017840375585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0.34599999999999997</v>
      </c>
      <c r="J118" s="1">
        <f t="shared" si="3"/>
        <v>0.65460235838150294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0.99399999999999999</v>
      </c>
      <c r="J119" s="1">
        <f t="shared" si="3"/>
        <v>0.76586134406438622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0.64</v>
      </c>
      <c r="J120" s="1">
        <f t="shared" si="3"/>
        <v>1.2582911999999999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0.34699999999999998</v>
      </c>
      <c r="J121" s="1">
        <f t="shared" si="3"/>
        <v>1.3054317925072045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0.999</v>
      </c>
      <c r="J122" s="1">
        <f t="shared" si="3"/>
        <v>1.5240564084084083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7</v>
      </c>
      <c r="G123" s="2" t="s">
        <v>2</v>
      </c>
      <c r="H123" s="2"/>
      <c r="I123" s="1">
        <v>0.67100000000000004</v>
      </c>
      <c r="J123" s="1">
        <f t="shared" si="3"/>
        <v>0.60007926080476892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7</v>
      </c>
      <c r="G124" s="2" t="s">
        <v>2</v>
      </c>
      <c r="H124" s="2"/>
      <c r="I124" s="1">
        <v>0.307</v>
      </c>
      <c r="J124" s="1">
        <f t="shared" si="3"/>
        <v>0.73776031270358311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7</v>
      </c>
      <c r="G125" s="2" t="s">
        <v>2</v>
      </c>
      <c r="H125" s="2"/>
      <c r="I125" s="1">
        <v>1.0069999999999999</v>
      </c>
      <c r="J125" s="1">
        <f t="shared" si="3"/>
        <v>0.75597435551142012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7</v>
      </c>
      <c r="G126" s="2" t="s">
        <v>2</v>
      </c>
      <c r="H126" s="2"/>
      <c r="I126" s="1">
        <v>0.67700000000000005</v>
      </c>
      <c r="J126" s="1">
        <f t="shared" si="3"/>
        <v>1.1895219615952732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7</v>
      </c>
      <c r="G127" s="2" t="s">
        <v>2</v>
      </c>
      <c r="H127" s="2"/>
      <c r="I127" s="1">
        <v>0.309</v>
      </c>
      <c r="J127" s="1">
        <f t="shared" si="3"/>
        <v>1.4659703300970874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7</v>
      </c>
      <c r="G128" s="2" t="s">
        <v>2</v>
      </c>
      <c r="H128" s="2"/>
      <c r="I128" s="1">
        <v>1.014</v>
      </c>
      <c r="J128" s="1">
        <f t="shared" si="3"/>
        <v>1.5015111952662723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13.951000000000001</v>
      </c>
      <c r="J129" s="1">
        <f t="shared" si="3"/>
        <v>4.9606491290946888</v>
      </c>
    </row>
    <row r="130" spans="2:10">
      <c r="C130" s="2">
        <v>512</v>
      </c>
      <c r="D130">
        <f t="shared" ref="D130:D136" si="4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10.125999999999999</v>
      </c>
      <c r="J130" s="1">
        <f t="shared" si="3"/>
        <v>4.9705360458226346</v>
      </c>
    </row>
    <row r="131" spans="2:10">
      <c r="B131" s="2"/>
      <c r="C131" s="2">
        <v>512</v>
      </c>
      <c r="D131">
        <f t="shared" si="4"/>
        <v>24000</v>
      </c>
      <c r="E131" s="2">
        <v>2560</v>
      </c>
      <c r="F131" s="2" t="s">
        <v>2</v>
      </c>
      <c r="G131" s="2" t="s">
        <v>2</v>
      </c>
      <c r="H131" s="2"/>
      <c r="I131" s="1">
        <v>12.672000000000001</v>
      </c>
      <c r="J131" s="1">
        <f t="shared" si="3"/>
        <v>4.964848484848484</v>
      </c>
    </row>
    <row r="132" spans="2:10">
      <c r="B132" s="2"/>
      <c r="C132" s="2">
        <v>512</v>
      </c>
      <c r="D132">
        <f t="shared" si="4"/>
        <v>24000</v>
      </c>
      <c r="E132" s="2">
        <v>1530</v>
      </c>
      <c r="F132" s="2" t="s">
        <v>2</v>
      </c>
      <c r="G132" s="2" t="s">
        <v>2</v>
      </c>
      <c r="H132" s="2"/>
      <c r="I132" s="1">
        <v>7.633</v>
      </c>
      <c r="J132" s="1">
        <f t="shared" si="3"/>
        <v>4.9261469933184854</v>
      </c>
    </row>
    <row r="133" spans="2:10">
      <c r="C133" s="2">
        <v>1024</v>
      </c>
      <c r="D133">
        <f t="shared" si="4"/>
        <v>24000</v>
      </c>
      <c r="E133" s="2">
        <v>2816</v>
      </c>
      <c r="F133" s="2" t="s">
        <v>2</v>
      </c>
      <c r="G133" s="2" t="s">
        <v>2</v>
      </c>
      <c r="H133" s="2"/>
      <c r="I133" s="1">
        <v>27.58</v>
      </c>
      <c r="J133" s="1">
        <f t="shared" si="3"/>
        <v>5.0185653372008714</v>
      </c>
    </row>
    <row r="134" spans="2:10">
      <c r="C134" s="2">
        <v>1024</v>
      </c>
      <c r="D134">
        <f t="shared" si="4"/>
        <v>24000</v>
      </c>
      <c r="E134" s="2">
        <v>2048</v>
      </c>
      <c r="F134" s="2" t="s">
        <v>2</v>
      </c>
      <c r="G134" s="2" t="s">
        <v>2</v>
      </c>
      <c r="H134" s="2"/>
      <c r="I134" s="1">
        <v>20.073</v>
      </c>
      <c r="J134" s="1">
        <f t="shared" si="3"/>
        <v>5.0148605589597972</v>
      </c>
    </row>
    <row r="135" spans="2:10">
      <c r="B135" s="2"/>
      <c r="C135" s="2">
        <v>1024</v>
      </c>
      <c r="D135">
        <f t="shared" si="4"/>
        <v>24000</v>
      </c>
      <c r="E135" s="2">
        <v>2560</v>
      </c>
      <c r="F135" s="2" t="s">
        <v>2</v>
      </c>
      <c r="G135" s="2" t="s">
        <v>2</v>
      </c>
      <c r="H135" s="2"/>
      <c r="I135" s="1">
        <v>25.111000000000001</v>
      </c>
      <c r="J135" s="1">
        <f t="shared" si="3"/>
        <v>5.0109163314881924</v>
      </c>
    </row>
    <row r="136" spans="2:10">
      <c r="B136" s="2"/>
      <c r="C136" s="2">
        <v>1024</v>
      </c>
      <c r="D136">
        <f t="shared" si="4"/>
        <v>24000</v>
      </c>
      <c r="E136" s="2">
        <v>1530</v>
      </c>
      <c r="F136" s="2" t="s">
        <v>2</v>
      </c>
      <c r="G136" s="2" t="s">
        <v>2</v>
      </c>
      <c r="H136" s="2"/>
      <c r="I136" s="1">
        <v>15.095000000000001</v>
      </c>
      <c r="J136" s="1">
        <f t="shared" si="3"/>
        <v>4.981951639615767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8.6999999999999994E-2</v>
      </c>
      <c r="J137" s="1">
        <f t="shared" si="3"/>
        <v>9.64207816091954E-2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8.7999999999999995E-2</v>
      </c>
      <c r="J138" s="1">
        <f t="shared" si="3"/>
        <v>0.19065018181818183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7</v>
      </c>
      <c r="G139" s="2" t="s">
        <v>2</v>
      </c>
      <c r="H139" s="2"/>
      <c r="I139" s="1">
        <v>15.552</v>
      </c>
      <c r="J139" s="1">
        <f t="shared" si="3"/>
        <v>4.4499753086419753</v>
      </c>
    </row>
    <row r="140" spans="2:10">
      <c r="C140" s="2">
        <v>512</v>
      </c>
      <c r="D140">
        <f t="shared" ref="D140:D146" si="5">1500*16</f>
        <v>24000</v>
      </c>
      <c r="E140" s="2">
        <v>2048</v>
      </c>
      <c r="F140" s="2" t="s">
        <v>7</v>
      </c>
      <c r="G140" s="2" t="s">
        <v>2</v>
      </c>
      <c r="H140" s="2"/>
      <c r="I140" s="1">
        <v>10.204000000000001</v>
      </c>
      <c r="J140" s="1">
        <f t="shared" si="3"/>
        <v>4.9325409643277141</v>
      </c>
    </row>
    <row r="141" spans="2:10">
      <c r="B141" s="2"/>
      <c r="C141" s="2">
        <v>512</v>
      </c>
      <c r="D141">
        <f t="shared" si="5"/>
        <v>24000</v>
      </c>
      <c r="E141" s="2">
        <v>2560</v>
      </c>
      <c r="F141" s="2" t="s">
        <v>7</v>
      </c>
      <c r="G141" s="2" t="s">
        <v>2</v>
      </c>
      <c r="H141" s="2"/>
      <c r="I141" s="1">
        <v>14.173999999999999</v>
      </c>
      <c r="J141" s="1">
        <f t="shared" si="3"/>
        <v>4.4387300691406804</v>
      </c>
    </row>
    <row r="142" spans="2:10">
      <c r="B142" s="2"/>
      <c r="C142" s="2">
        <v>512</v>
      </c>
      <c r="D142">
        <f t="shared" si="5"/>
        <v>24000</v>
      </c>
      <c r="E142" s="2">
        <v>1530</v>
      </c>
      <c r="F142" s="2" t="s">
        <v>7</v>
      </c>
      <c r="G142" s="2" t="s">
        <v>2</v>
      </c>
      <c r="H142" s="2"/>
      <c r="I142" s="1">
        <v>8.1159999999999997</v>
      </c>
      <c r="J142" s="1">
        <f t="shared" si="3"/>
        <v>4.6329817644159688</v>
      </c>
    </row>
    <row r="143" spans="2:10">
      <c r="C143" s="2">
        <v>1024</v>
      </c>
      <c r="D143">
        <f t="shared" si="5"/>
        <v>24000</v>
      </c>
      <c r="E143" s="2">
        <v>2816</v>
      </c>
      <c r="F143" s="2" t="s">
        <v>7</v>
      </c>
      <c r="G143" s="2" t="s">
        <v>2</v>
      </c>
      <c r="H143" s="2"/>
      <c r="I143" s="1">
        <v>37.076000000000001</v>
      </c>
      <c r="J143" s="1">
        <f t="shared" si="3"/>
        <v>3.7331975401877227</v>
      </c>
    </row>
    <row r="144" spans="2:10">
      <c r="C144" s="2">
        <v>1024</v>
      </c>
      <c r="D144">
        <f t="shared" si="5"/>
        <v>24000</v>
      </c>
      <c r="E144" s="2">
        <v>2048</v>
      </c>
      <c r="F144" s="2" t="s">
        <v>7</v>
      </c>
      <c r="G144" s="2" t="s">
        <v>2</v>
      </c>
      <c r="H144" s="2"/>
      <c r="I144" s="1">
        <v>20.58</v>
      </c>
      <c r="J144" s="1">
        <f t="shared" si="3"/>
        <v>4.8913166180758028</v>
      </c>
    </row>
    <row r="145" spans="2:10">
      <c r="B145" s="2"/>
      <c r="C145" s="2">
        <v>1024</v>
      </c>
      <c r="D145">
        <f t="shared" si="5"/>
        <v>24000</v>
      </c>
      <c r="E145" s="2">
        <v>2560</v>
      </c>
      <c r="F145" s="2" t="s">
        <v>7</v>
      </c>
      <c r="G145" s="2" t="s">
        <v>2</v>
      </c>
      <c r="H145" s="2"/>
      <c r="I145" s="1">
        <v>29.96</v>
      </c>
      <c r="J145" s="1">
        <f t="shared" si="3"/>
        <v>4.1999038718291057</v>
      </c>
    </row>
    <row r="146" spans="2:10">
      <c r="B146" s="2"/>
      <c r="C146" s="2">
        <v>1024</v>
      </c>
      <c r="D146">
        <f t="shared" si="5"/>
        <v>24000</v>
      </c>
      <c r="E146" s="2">
        <v>1530</v>
      </c>
      <c r="F146" s="2" t="s">
        <v>7</v>
      </c>
      <c r="G146" s="2" t="s">
        <v>2</v>
      </c>
      <c r="H146" s="2"/>
      <c r="I146" s="1">
        <v>18.995999999999999</v>
      </c>
      <c r="J146" s="1">
        <f t="shared" si="3"/>
        <v>3.9588629185091602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7</v>
      </c>
      <c r="H147" s="2"/>
      <c r="I147" s="1">
        <v>7.5999999999999998E-2</v>
      </c>
      <c r="J147" s="1">
        <f t="shared" si="3"/>
        <v>0.11037642105263158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7</v>
      </c>
      <c r="H148" s="2"/>
      <c r="I148" s="1">
        <v>7.8E-2</v>
      </c>
      <c r="J148" s="1">
        <f t="shared" si="3"/>
        <v>0.21509251282051281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26.986000000000001</v>
      </c>
      <c r="J149" s="1">
        <f t="shared" si="3"/>
        <v>5.1290310531386654</v>
      </c>
    </row>
    <row r="150" spans="2:10">
      <c r="C150" s="2">
        <v>512</v>
      </c>
      <c r="D150">
        <f t="shared" ref="D150:D156" si="6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19.613</v>
      </c>
      <c r="J150" s="1">
        <f t="shared" si="3"/>
        <v>5.1324782542191407</v>
      </c>
    </row>
    <row r="151" spans="2:10">
      <c r="B151" s="2"/>
      <c r="C151" s="2">
        <v>512</v>
      </c>
      <c r="D151">
        <f t="shared" si="6"/>
        <v>48000</v>
      </c>
      <c r="E151" s="2">
        <v>2560</v>
      </c>
      <c r="F151" s="2" t="s">
        <v>2</v>
      </c>
      <c r="G151" s="2" t="s">
        <v>2</v>
      </c>
      <c r="H151" s="2"/>
      <c r="I151" s="1">
        <v>24.616</v>
      </c>
      <c r="J151" s="1">
        <f t="shared" ref="J151:J168" si="7">(2*C151*D151*E151)/(I151/1000)/10^12</f>
        <v>5.1116802079948007</v>
      </c>
    </row>
    <row r="152" spans="2:10">
      <c r="B152" s="2"/>
      <c r="C152" s="2">
        <v>512</v>
      </c>
      <c r="D152">
        <f t="shared" si="6"/>
        <v>48000</v>
      </c>
      <c r="E152" s="2">
        <v>1530</v>
      </c>
      <c r="F152" s="2" t="s">
        <v>2</v>
      </c>
      <c r="G152" s="2" t="s">
        <v>2</v>
      </c>
      <c r="H152" s="2"/>
      <c r="I152" s="1">
        <v>14.795</v>
      </c>
      <c r="J152" s="1">
        <f t="shared" si="7"/>
        <v>5.0829712740790809</v>
      </c>
    </row>
    <row r="153" spans="2:10">
      <c r="C153" s="2">
        <v>1024</v>
      </c>
      <c r="D153">
        <f t="shared" si="6"/>
        <v>48000</v>
      </c>
      <c r="E153" s="2">
        <v>2816</v>
      </c>
      <c r="F153" s="2" t="s">
        <v>2</v>
      </c>
      <c r="G153" s="2" t="s">
        <v>2</v>
      </c>
      <c r="H153" s="2"/>
      <c r="I153" s="1">
        <v>53.542000000000002</v>
      </c>
      <c r="J153" s="1">
        <f t="shared" si="7"/>
        <v>5.1702227036718842</v>
      </c>
    </row>
    <row r="154" spans="2:10">
      <c r="C154" s="2">
        <v>1024</v>
      </c>
      <c r="D154">
        <f t="shared" si="6"/>
        <v>48000</v>
      </c>
      <c r="E154" s="2">
        <v>2048</v>
      </c>
      <c r="F154" s="2" t="s">
        <v>2</v>
      </c>
      <c r="G154" s="2" t="s">
        <v>2</v>
      </c>
      <c r="H154" s="2"/>
      <c r="I154" s="1">
        <v>38.978999999999999</v>
      </c>
      <c r="J154" s="1">
        <f t="shared" si="7"/>
        <v>5.1650014623258684</v>
      </c>
    </row>
    <row r="155" spans="2:10">
      <c r="B155" s="2"/>
      <c r="C155" s="2">
        <v>1024</v>
      </c>
      <c r="D155">
        <f t="shared" si="6"/>
        <v>48000</v>
      </c>
      <c r="E155" s="2">
        <v>2560</v>
      </c>
      <c r="F155" s="2" t="s">
        <v>2</v>
      </c>
      <c r="G155" s="2" t="s">
        <v>2</v>
      </c>
      <c r="H155" s="2"/>
      <c r="I155" s="1">
        <v>48.731000000000002</v>
      </c>
      <c r="J155" s="1">
        <f t="shared" si="7"/>
        <v>5.164233034413412</v>
      </c>
    </row>
    <row r="156" spans="2:10">
      <c r="B156" s="2"/>
      <c r="C156" s="2">
        <v>1024</v>
      </c>
      <c r="D156">
        <f t="shared" si="6"/>
        <v>48000</v>
      </c>
      <c r="E156" s="2">
        <v>1530</v>
      </c>
      <c r="F156" s="2" t="s">
        <v>2</v>
      </c>
      <c r="G156" s="2" t="s">
        <v>2</v>
      </c>
      <c r="H156" s="2"/>
      <c r="I156" s="1">
        <v>29.361999999999998</v>
      </c>
      <c r="J156" s="1">
        <f t="shared" si="7"/>
        <v>5.1224412505960091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8.7999999999999995E-2</v>
      </c>
      <c r="J157" s="1">
        <f t="shared" si="7"/>
        <v>0.19065018181818183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8.7999999999999995E-2</v>
      </c>
      <c r="J158" s="1">
        <f t="shared" si="7"/>
        <v>0.38130036363636366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7</v>
      </c>
      <c r="G159" s="2" t="s">
        <v>2</v>
      </c>
      <c r="H159" s="2"/>
      <c r="I159" s="1">
        <v>29.594000000000001</v>
      </c>
      <c r="J159" s="1">
        <f t="shared" si="7"/>
        <v>4.6770302088261131</v>
      </c>
    </row>
    <row r="160" spans="2:10">
      <c r="C160" s="2">
        <v>512</v>
      </c>
      <c r="D160">
        <f t="shared" ref="D160:D166" si="8">1500*32</f>
        <v>48000</v>
      </c>
      <c r="E160" s="2">
        <v>2048</v>
      </c>
      <c r="F160" s="2" t="s">
        <v>7</v>
      </c>
      <c r="G160" s="2" t="s">
        <v>2</v>
      </c>
      <c r="H160" s="2"/>
      <c r="I160" s="1">
        <v>19.855</v>
      </c>
      <c r="J160" s="1">
        <f t="shared" si="7"/>
        <v>5.0699217325610677</v>
      </c>
    </row>
    <row r="161" spans="1:29">
      <c r="B161" s="2"/>
      <c r="C161" s="2">
        <v>512</v>
      </c>
      <c r="D161">
        <f t="shared" si="8"/>
        <v>48000</v>
      </c>
      <c r="E161" s="2">
        <v>2560</v>
      </c>
      <c r="F161" s="2" t="s">
        <v>7</v>
      </c>
      <c r="G161" s="2" t="s">
        <v>2</v>
      </c>
      <c r="H161" s="2"/>
      <c r="I161" s="1">
        <v>26.661999999999999</v>
      </c>
      <c r="J161" s="1">
        <f t="shared" si="7"/>
        <v>4.7194178981321739</v>
      </c>
    </row>
    <row r="162" spans="1:29">
      <c r="B162" s="2"/>
      <c r="C162" s="2">
        <v>512</v>
      </c>
      <c r="D162">
        <f t="shared" si="8"/>
        <v>48000</v>
      </c>
      <c r="E162" s="2">
        <v>1530</v>
      </c>
      <c r="F162" s="2" t="s">
        <v>7</v>
      </c>
      <c r="G162" s="2" t="s">
        <v>2</v>
      </c>
      <c r="H162" s="2"/>
      <c r="I162" s="1">
        <v>15.587999999999999</v>
      </c>
      <c r="J162" s="1">
        <f t="shared" si="7"/>
        <v>4.8243879907621254</v>
      </c>
    </row>
    <row r="163" spans="1:29">
      <c r="C163" s="2">
        <v>1024</v>
      </c>
      <c r="D163">
        <f t="shared" si="8"/>
        <v>48000</v>
      </c>
      <c r="E163" s="2">
        <v>2816</v>
      </c>
      <c r="F163" s="2" t="s">
        <v>7</v>
      </c>
      <c r="G163" s="2" t="s">
        <v>2</v>
      </c>
      <c r="H163" s="2"/>
      <c r="I163" s="1">
        <v>75.316000000000003</v>
      </c>
      <c r="J163" s="1">
        <f t="shared" si="7"/>
        <v>3.6755014074034733</v>
      </c>
    </row>
    <row r="164" spans="1:29">
      <c r="C164" s="2">
        <v>1024</v>
      </c>
      <c r="D164">
        <f t="shared" si="8"/>
        <v>48000</v>
      </c>
      <c r="E164" s="2">
        <v>2048</v>
      </c>
      <c r="F164" s="2" t="s">
        <v>7</v>
      </c>
      <c r="G164" s="2" t="s">
        <v>2</v>
      </c>
      <c r="H164" s="2"/>
      <c r="I164" s="1">
        <v>39.798000000000002</v>
      </c>
      <c r="J164" s="1">
        <f t="shared" si="7"/>
        <v>5.058711292024725</v>
      </c>
    </row>
    <row r="165" spans="1:29">
      <c r="B165" s="2"/>
      <c r="C165" s="2">
        <v>1024</v>
      </c>
      <c r="D165">
        <f t="shared" si="8"/>
        <v>48000</v>
      </c>
      <c r="E165" s="2">
        <v>2560</v>
      </c>
      <c r="F165" s="2" t="s">
        <v>7</v>
      </c>
      <c r="G165" s="2" t="s">
        <v>2</v>
      </c>
      <c r="H165" s="2"/>
      <c r="I165" s="1">
        <v>62.415999999999997</v>
      </c>
      <c r="J165" s="1">
        <f t="shared" si="7"/>
        <v>4.0319507818508074</v>
      </c>
    </row>
    <row r="166" spans="1:29">
      <c r="B166" s="2"/>
      <c r="C166" s="2">
        <v>1024</v>
      </c>
      <c r="D166">
        <f t="shared" si="8"/>
        <v>48000</v>
      </c>
      <c r="E166" s="2">
        <v>1530</v>
      </c>
      <c r="F166" s="2" t="s">
        <v>7</v>
      </c>
      <c r="G166" s="2" t="s">
        <v>2</v>
      </c>
      <c r="H166" s="2"/>
      <c r="I166" s="1">
        <v>35.533999999999999</v>
      </c>
      <c r="J166" s="1">
        <f t="shared" si="7"/>
        <v>4.2327100804862958</v>
      </c>
    </row>
    <row r="167" spans="1:29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7</v>
      </c>
      <c r="H167" s="2"/>
      <c r="I167" s="1">
        <v>7.6999999999999999E-2</v>
      </c>
      <c r="J167" s="1">
        <f t="shared" si="7"/>
        <v>0.2178859220779221</v>
      </c>
    </row>
    <row r="168" spans="1:29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7</v>
      </c>
      <c r="H168" s="2"/>
      <c r="I168" s="1">
        <v>7.8E-2</v>
      </c>
      <c r="J168" s="1">
        <f t="shared" si="7"/>
        <v>0.43018502564102562</v>
      </c>
    </row>
    <row r="171" spans="1:29">
      <c r="J171" s="3"/>
    </row>
    <row r="173" spans="1:29">
      <c r="A173" t="s">
        <v>9</v>
      </c>
    </row>
    <row r="174" spans="1:29">
      <c r="C174" t="s">
        <v>10</v>
      </c>
      <c r="D174" t="s">
        <v>11</v>
      </c>
      <c r="E174" t="s">
        <v>12</v>
      </c>
      <c r="F174" t="s">
        <v>2</v>
      </c>
      <c r="G174" t="s">
        <v>13</v>
      </c>
      <c r="H174" t="s">
        <v>14</v>
      </c>
      <c r="I174" t="s">
        <v>15</v>
      </c>
      <c r="J174" t="s">
        <v>39</v>
      </c>
      <c r="K174" t="s">
        <v>40</v>
      </c>
      <c r="L174" t="s">
        <v>41</v>
      </c>
      <c r="M174" t="s">
        <v>42</v>
      </c>
      <c r="N174" t="s">
        <v>16</v>
      </c>
      <c r="O174" t="s">
        <v>17</v>
      </c>
      <c r="P174" t="s">
        <v>18</v>
      </c>
      <c r="R174" t="s">
        <v>43</v>
      </c>
      <c r="S174" t="s">
        <v>44</v>
      </c>
      <c r="T174" t="s">
        <v>77</v>
      </c>
      <c r="U174" t="s">
        <v>45</v>
      </c>
      <c r="V174" t="s">
        <v>46</v>
      </c>
      <c r="W174" t="s">
        <v>47</v>
      </c>
      <c r="X174" t="s">
        <v>19</v>
      </c>
    </row>
    <row r="175" spans="1:29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0.21099999999999999</v>
      </c>
      <c r="O175" s="1" t="s">
        <v>76</v>
      </c>
      <c r="P175" s="1">
        <v>0.36199999999999999</v>
      </c>
      <c r="R175" s="4">
        <f>(D175-H175+1+2*J175)/L175</f>
        <v>78.5</v>
      </c>
      <c r="S175" s="4">
        <f>(C175-I175+1+2*K175)/M175</f>
        <v>340.5</v>
      </c>
      <c r="T175" s="10">
        <f>N175+P175</f>
        <v>0.57299999999999995</v>
      </c>
      <c r="U175" s="1">
        <f>(2*$R175*$S175*$F175*$G175*$E175*$H175*$I175)/(N175/1000)/10^12</f>
        <v>3.2429800947867298</v>
      </c>
      <c r="V175" s="1" t="s">
        <v>76</v>
      </c>
      <c r="W175" s="1">
        <f>(2*$R175*$S175*$F175*$G175*$E175*$H175*$I175)/(P175/1000)/10^12</f>
        <v>1.8902453038674036</v>
      </c>
      <c r="X175" t="s">
        <v>20</v>
      </c>
      <c r="AA175" s="1"/>
      <c r="AC175" s="1"/>
    </row>
    <row r="176" spans="1:29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0.39900000000000002</v>
      </c>
      <c r="O176" s="1" t="s">
        <v>76</v>
      </c>
      <c r="P176" s="1">
        <v>0.67300000000000004</v>
      </c>
      <c r="R176" s="4">
        <f t="shared" ref="R176:R257" si="9">(D176-H176+1+2*J176)/L176</f>
        <v>78.5</v>
      </c>
      <c r="S176" s="4">
        <f t="shared" ref="S176:S257" si="10">(C176-I176+1+2*K176)/M176</f>
        <v>340.5</v>
      </c>
      <c r="T176" s="10">
        <f>N176+P176</f>
        <v>1.0720000000000001</v>
      </c>
      <c r="U176" s="1">
        <f t="shared" ref="U176:W210" si="11">(2*$R176*$S176*$F176*$G176*$E176*$H176*$I176)/(N176/1000)/10^12</f>
        <v>3.4299187969924816</v>
      </c>
      <c r="V176" s="1" t="s">
        <v>76</v>
      </c>
      <c r="W176" s="1">
        <f t="shared" si="11"/>
        <v>2.0334882615156014</v>
      </c>
      <c r="X176" t="s">
        <v>20</v>
      </c>
      <c r="AA176" s="1"/>
      <c r="AC176" s="1"/>
    </row>
    <row r="177" spans="3:29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0.76800000000000002</v>
      </c>
      <c r="O177" s="1" t="s">
        <v>76</v>
      </c>
      <c r="P177" s="1">
        <v>1.296</v>
      </c>
      <c r="R177" s="4">
        <f t="shared" si="9"/>
        <v>78.5</v>
      </c>
      <c r="S177" s="4">
        <f t="shared" si="10"/>
        <v>340.5</v>
      </c>
      <c r="T177" s="10">
        <f>N177+P177</f>
        <v>2.0640000000000001</v>
      </c>
      <c r="U177" s="1">
        <f t="shared" si="11"/>
        <v>3.5638999999999998</v>
      </c>
      <c r="V177" s="1" t="s">
        <v>76</v>
      </c>
      <c r="W177" s="1">
        <f t="shared" si="11"/>
        <v>2.1119407407407409</v>
      </c>
      <c r="X177" t="s">
        <v>20</v>
      </c>
      <c r="AA177" s="1"/>
      <c r="AC177" s="1"/>
    </row>
    <row r="178" spans="3:29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1.506</v>
      </c>
      <c r="O178" s="1" t="s">
        <v>76</v>
      </c>
      <c r="P178" s="1">
        <v>2.7850000000000001</v>
      </c>
      <c r="R178" s="4">
        <f t="shared" si="9"/>
        <v>78.5</v>
      </c>
      <c r="S178" s="4">
        <f t="shared" si="10"/>
        <v>340.5</v>
      </c>
      <c r="T178" s="10">
        <f>N178+P178</f>
        <v>4.2910000000000004</v>
      </c>
      <c r="U178" s="1">
        <f t="shared" si="11"/>
        <v>3.6348940239043825</v>
      </c>
      <c r="V178" s="1" t="s">
        <v>76</v>
      </c>
      <c r="W178" s="1">
        <f t="shared" si="11"/>
        <v>1.9655836265709155</v>
      </c>
      <c r="X178" t="s">
        <v>20</v>
      </c>
      <c r="AA178" s="1"/>
      <c r="AC178" s="1"/>
    </row>
    <row r="179" spans="3:29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0.73499999999999999</v>
      </c>
      <c r="O179" s="1">
        <v>3.0920000000000001</v>
      </c>
      <c r="P179" s="1">
        <v>0.75900000000000001</v>
      </c>
      <c r="R179" s="4">
        <f t="shared" si="9"/>
        <v>37.5</v>
      </c>
      <c r="S179" s="4">
        <f t="shared" si="10"/>
        <v>166</v>
      </c>
      <c r="T179" s="1">
        <f>N179+O179+P179</f>
        <v>4.5860000000000003</v>
      </c>
      <c r="U179" s="1">
        <f t="shared" si="11"/>
        <v>3.469061224489796</v>
      </c>
      <c r="V179" s="1">
        <f t="shared" si="11"/>
        <v>0.82463130659767137</v>
      </c>
      <c r="W179" s="1">
        <f t="shared" si="11"/>
        <v>3.3593675889328063</v>
      </c>
      <c r="X179" t="s">
        <v>20</v>
      </c>
      <c r="AA179" s="1"/>
      <c r="AC179" s="1"/>
    </row>
    <row r="180" spans="3:29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1.3859999999999999</v>
      </c>
      <c r="O180" s="1">
        <v>6.101</v>
      </c>
      <c r="P180" s="1">
        <v>1.476</v>
      </c>
      <c r="R180" s="4">
        <f t="shared" si="9"/>
        <v>37.5</v>
      </c>
      <c r="S180" s="4">
        <f t="shared" si="10"/>
        <v>166</v>
      </c>
      <c r="T180" s="1">
        <f t="shared" ref="T180:T182" si="12">N180+O180+P180</f>
        <v>8.963000000000001</v>
      </c>
      <c r="U180" s="1">
        <f t="shared" si="11"/>
        <v>3.67930735930736</v>
      </c>
      <c r="V180" s="1">
        <f t="shared" si="11"/>
        <v>0.83584986067857725</v>
      </c>
      <c r="W180" s="1">
        <f t="shared" si="11"/>
        <v>3.454959349593496</v>
      </c>
      <c r="X180" t="s">
        <v>20</v>
      </c>
      <c r="AA180" s="1"/>
      <c r="AC180" s="1"/>
    </row>
    <row r="181" spans="3:29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2.5179999999999998</v>
      </c>
      <c r="O181" s="1">
        <v>12.09</v>
      </c>
      <c r="P181" s="1">
        <v>2.8559999999999999</v>
      </c>
      <c r="R181" s="4">
        <f t="shared" si="9"/>
        <v>37.5</v>
      </c>
      <c r="S181" s="4">
        <f t="shared" si="10"/>
        <v>166</v>
      </c>
      <c r="T181" s="1">
        <f t="shared" si="12"/>
        <v>17.463999999999999</v>
      </c>
      <c r="U181" s="1">
        <f t="shared" si="11"/>
        <v>4.0504527402700559</v>
      </c>
      <c r="V181" s="1">
        <f t="shared" si="11"/>
        <v>0.84359305210918112</v>
      </c>
      <c r="W181" s="1">
        <f t="shared" si="11"/>
        <v>3.5710924369747898</v>
      </c>
      <c r="X181" t="s">
        <v>20</v>
      </c>
      <c r="AA181" s="1"/>
      <c r="AC181" s="1"/>
    </row>
    <row r="182" spans="3:29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4.8319999999999999</v>
      </c>
      <c r="O182" s="1">
        <v>24.088999999999999</v>
      </c>
      <c r="P182" s="1">
        <v>5.665</v>
      </c>
      <c r="R182" s="4">
        <f t="shared" si="9"/>
        <v>37.5</v>
      </c>
      <c r="S182" s="4">
        <f t="shared" si="10"/>
        <v>166</v>
      </c>
      <c r="T182" s="1">
        <f t="shared" si="12"/>
        <v>34.585999999999999</v>
      </c>
      <c r="U182" s="1">
        <f t="shared" si="11"/>
        <v>4.2214569536423845</v>
      </c>
      <c r="V182" s="1">
        <f t="shared" si="11"/>
        <v>0.84677985802648514</v>
      </c>
      <c r="W182" s="1">
        <f t="shared" si="11"/>
        <v>3.6007202118270079</v>
      </c>
      <c r="X182" t="s">
        <v>20</v>
      </c>
      <c r="AA182" s="1"/>
      <c r="AC182" s="1"/>
    </row>
    <row r="183" spans="3:29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0.23300000000000001</v>
      </c>
      <c r="O183" s="1" t="s">
        <v>76</v>
      </c>
      <c r="P183" s="1">
        <v>0.751</v>
      </c>
      <c r="R183" s="4">
        <f t="shared" si="9"/>
        <v>48</v>
      </c>
      <c r="S183" s="4">
        <f t="shared" si="10"/>
        <v>480</v>
      </c>
      <c r="T183" s="1">
        <f>N183+P183</f>
        <v>0.98399999999999999</v>
      </c>
      <c r="U183" s="1">
        <f t="shared" si="11"/>
        <v>0.45565802575107295</v>
      </c>
      <c r="V183" s="1" t="s">
        <v>76</v>
      </c>
      <c r="W183" s="1">
        <f t="shared" si="11"/>
        <v>0.14136926764314245</v>
      </c>
      <c r="X183" t="s">
        <v>20</v>
      </c>
      <c r="AA183" s="1"/>
      <c r="AC183" s="1"/>
    </row>
    <row r="184" spans="3:29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0.27800000000000002</v>
      </c>
      <c r="O184" s="1">
        <v>0.30199999999999999</v>
      </c>
      <c r="P184" s="1">
        <v>0.89800000000000002</v>
      </c>
      <c r="R184" s="4">
        <f t="shared" si="9"/>
        <v>24</v>
      </c>
      <c r="S184" s="4">
        <f t="shared" si="10"/>
        <v>240</v>
      </c>
      <c r="T184" s="1">
        <f>N184+O184+P184</f>
        <v>1.4780000000000002</v>
      </c>
      <c r="U184" s="1">
        <f t="shared" si="11"/>
        <v>3.0552034532374095</v>
      </c>
      <c r="V184" s="1">
        <f t="shared" si="11"/>
        <v>2.8124058278145698</v>
      </c>
      <c r="W184" s="1">
        <f t="shared" si="11"/>
        <v>0.94582022271714916</v>
      </c>
      <c r="X184" t="s">
        <v>20</v>
      </c>
      <c r="AA184" s="1"/>
      <c r="AC184" s="1"/>
    </row>
    <row r="185" spans="3:29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0.24</v>
      </c>
      <c r="O185" s="1">
        <v>0.14799999999999999</v>
      </c>
      <c r="P185" s="1">
        <v>0.54200000000000004</v>
      </c>
      <c r="R185" s="4">
        <f t="shared" si="9"/>
        <v>12</v>
      </c>
      <c r="S185" s="4">
        <f t="shared" si="10"/>
        <v>120</v>
      </c>
      <c r="T185" s="1">
        <f t="shared" ref="T185:T186" si="13">N185+O185+P185</f>
        <v>0.93</v>
      </c>
      <c r="U185" s="1">
        <f t="shared" si="11"/>
        <v>3.5389440000000003</v>
      </c>
      <c r="V185" s="1">
        <f t="shared" si="11"/>
        <v>5.7388281081081081</v>
      </c>
      <c r="W185" s="1">
        <f t="shared" si="11"/>
        <v>1.5670600738007379</v>
      </c>
      <c r="X185" t="s">
        <v>20</v>
      </c>
      <c r="AA185" s="1"/>
      <c r="AC185" s="1"/>
    </row>
    <row r="186" spans="3:29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0.14899999999999999</v>
      </c>
      <c r="O186" s="1">
        <v>0.13600000000000001</v>
      </c>
      <c r="P186" s="1">
        <v>0.35399999999999998</v>
      </c>
      <c r="R186" s="4">
        <f t="shared" si="9"/>
        <v>6</v>
      </c>
      <c r="S186" s="4">
        <f t="shared" si="10"/>
        <v>60</v>
      </c>
      <c r="T186" s="1">
        <f t="shared" si="13"/>
        <v>0.63900000000000001</v>
      </c>
      <c r="U186" s="1">
        <f t="shared" si="11"/>
        <v>5.7003124832214764</v>
      </c>
      <c r="V186" s="1">
        <f t="shared" si="11"/>
        <v>6.2451952941176474</v>
      </c>
      <c r="W186" s="1">
        <f t="shared" si="11"/>
        <v>2.3992840677966103</v>
      </c>
      <c r="X186" t="s">
        <v>21</v>
      </c>
      <c r="AA186" s="1"/>
      <c r="AC186" s="1"/>
    </row>
    <row r="187" spans="3:29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6.0999999999999999E-2</v>
      </c>
      <c r="O187" s="1" t="s">
        <v>76</v>
      </c>
      <c r="P187" s="1">
        <v>0.17499999999999999</v>
      </c>
      <c r="R187" s="4">
        <f t="shared" si="9"/>
        <v>54</v>
      </c>
      <c r="S187" s="4">
        <f t="shared" si="10"/>
        <v>54</v>
      </c>
      <c r="T187" s="1">
        <f>N187+P187</f>
        <v>0.23599999999999999</v>
      </c>
      <c r="U187" s="1">
        <f t="shared" si="11"/>
        <v>1.3216650491803279</v>
      </c>
      <c r="V187" s="1" t="s">
        <v>76</v>
      </c>
      <c r="W187" s="1">
        <f t="shared" si="11"/>
        <v>0.46069467428571431</v>
      </c>
      <c r="X187" t="s">
        <v>20</v>
      </c>
      <c r="AA187" s="1"/>
      <c r="AC187" s="1"/>
    </row>
    <row r="188" spans="3:29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0.29699999999999999</v>
      </c>
      <c r="O188" s="1">
        <v>0.29799999999999999</v>
      </c>
      <c r="P188" s="1">
        <v>0.55900000000000005</v>
      </c>
      <c r="R188" s="4">
        <f t="shared" si="9"/>
        <v>54</v>
      </c>
      <c r="S188" s="4">
        <f t="shared" si="10"/>
        <v>54</v>
      </c>
      <c r="T188" s="1">
        <f>N188+O188+P188</f>
        <v>1.1539999999999999</v>
      </c>
      <c r="U188" s="1">
        <f t="shared" si="11"/>
        <v>5.7909992727272721</v>
      </c>
      <c r="V188" s="1">
        <f t="shared" si="11"/>
        <v>5.7715663892617455</v>
      </c>
      <c r="W188" s="1">
        <f t="shared" si="11"/>
        <v>3.0767921001788907</v>
      </c>
      <c r="X188" t="s">
        <v>21</v>
      </c>
      <c r="AA188" s="1"/>
      <c r="AC188" s="1"/>
    </row>
    <row r="189" spans="3:29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0.28999999999999998</v>
      </c>
      <c r="O189" s="1">
        <v>0.28999999999999998</v>
      </c>
      <c r="P189" s="1">
        <v>0.497</v>
      </c>
      <c r="R189" s="4">
        <f t="shared" si="9"/>
        <v>27</v>
      </c>
      <c r="S189" s="4">
        <f t="shared" si="10"/>
        <v>27</v>
      </c>
      <c r="T189" s="1">
        <f t="shared" ref="T189:T191" si="14">N189+O189+P189</f>
        <v>1.077</v>
      </c>
      <c r="U189" s="1">
        <f t="shared" si="11"/>
        <v>5.9307820137931033</v>
      </c>
      <c r="V189" s="1">
        <f t="shared" si="11"/>
        <v>5.9307820137931033</v>
      </c>
      <c r="W189" s="1">
        <f t="shared" si="11"/>
        <v>3.4606172716297783</v>
      </c>
      <c r="X189" t="s">
        <v>21</v>
      </c>
      <c r="AA189" s="1"/>
      <c r="AC189" s="1"/>
    </row>
    <row r="190" spans="3:29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0.16500000000000001</v>
      </c>
      <c r="O190" s="1">
        <v>0.184</v>
      </c>
      <c r="P190" s="1">
        <v>0.314</v>
      </c>
      <c r="R190" s="4">
        <f t="shared" si="9"/>
        <v>14</v>
      </c>
      <c r="S190" s="4">
        <f t="shared" si="10"/>
        <v>14</v>
      </c>
      <c r="T190" s="1">
        <f t="shared" si="14"/>
        <v>0.66300000000000003</v>
      </c>
      <c r="U190" s="1">
        <f t="shared" si="11"/>
        <v>5.6051153454545455</v>
      </c>
      <c r="V190" s="1">
        <f t="shared" si="11"/>
        <v>5.0263262608695651</v>
      </c>
      <c r="W190" s="1">
        <f t="shared" si="11"/>
        <v>2.945363159235669</v>
      </c>
      <c r="X190" t="s">
        <v>21</v>
      </c>
      <c r="AA190" s="1"/>
      <c r="AC190" s="1"/>
    </row>
    <row r="191" spans="3:29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0.374</v>
      </c>
      <c r="O191" s="1">
        <v>0.35799999999999998</v>
      </c>
      <c r="P191" s="1">
        <v>0.432</v>
      </c>
      <c r="R191" s="4">
        <f t="shared" si="9"/>
        <v>7</v>
      </c>
      <c r="S191" s="4">
        <f t="shared" si="10"/>
        <v>7</v>
      </c>
      <c r="T191" s="1">
        <f t="shared" si="14"/>
        <v>1.1639999999999999</v>
      </c>
      <c r="U191" s="1">
        <f t="shared" si="11"/>
        <v>2.4728450053475939</v>
      </c>
      <c r="V191" s="1">
        <f t="shared" si="11"/>
        <v>2.5833632178770953</v>
      </c>
      <c r="W191" s="1">
        <f t="shared" si="11"/>
        <v>2.1408426666666669</v>
      </c>
      <c r="X191" t="s">
        <v>21</v>
      </c>
      <c r="AA191" s="1"/>
      <c r="AC191" s="1"/>
    </row>
    <row r="192" spans="3:29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0.67300000000000004</v>
      </c>
      <c r="O192" s="1" t="s">
        <v>76</v>
      </c>
      <c r="P192" s="1">
        <v>1.899</v>
      </c>
      <c r="R192" s="4">
        <f t="shared" si="9"/>
        <v>224</v>
      </c>
      <c r="S192" s="4">
        <f t="shared" si="10"/>
        <v>224</v>
      </c>
      <c r="T192" s="1">
        <f>N192+P192</f>
        <v>2.5720000000000001</v>
      </c>
      <c r="U192" s="1">
        <f t="shared" si="11"/>
        <v>2.0613165646359581</v>
      </c>
      <c r="V192" s="1" t="s">
        <v>76</v>
      </c>
      <c r="W192" s="1">
        <f t="shared" si="11"/>
        <v>0.73052451184834122</v>
      </c>
      <c r="X192" t="s">
        <v>20</v>
      </c>
      <c r="AA192" s="1"/>
      <c r="AC192" s="1"/>
    </row>
    <row r="193" spans="3:29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1.8939999999999999</v>
      </c>
      <c r="O193" s="1">
        <v>1.7250000000000001</v>
      </c>
      <c r="P193" s="1">
        <v>3.6669999999999998</v>
      </c>
      <c r="R193" s="4">
        <f t="shared" si="9"/>
        <v>112</v>
      </c>
      <c r="S193" s="4">
        <f t="shared" si="10"/>
        <v>112</v>
      </c>
      <c r="T193" s="1">
        <f>N193+O193+P193</f>
        <v>7.2859999999999996</v>
      </c>
      <c r="U193" s="1">
        <f t="shared" si="11"/>
        <v>7.8128323717001065</v>
      </c>
      <c r="V193" s="1">
        <f t="shared" si="11"/>
        <v>8.5782634852173913</v>
      </c>
      <c r="W193" s="1">
        <f t="shared" si="11"/>
        <v>4.0353162017998372</v>
      </c>
      <c r="X193" t="s">
        <v>21</v>
      </c>
      <c r="AA193" s="1"/>
      <c r="AC193" s="1"/>
    </row>
    <row r="194" spans="3:29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6.85</v>
      </c>
      <c r="O194" s="1">
        <v>1.849</v>
      </c>
      <c r="P194" s="1">
        <v>3.3759999999999999</v>
      </c>
      <c r="R194" s="4">
        <f t="shared" si="9"/>
        <v>56</v>
      </c>
      <c r="S194" s="4">
        <f t="shared" si="10"/>
        <v>56</v>
      </c>
      <c r="T194" s="1">
        <f t="shared" ref="T194:T197" si="15">N194+O194+P194</f>
        <v>12.074999999999999</v>
      </c>
      <c r="U194" s="1">
        <f t="shared" si="11"/>
        <v>2.1602196367883213</v>
      </c>
      <c r="V194" s="1">
        <f t="shared" si="11"/>
        <v>8.002977021092482</v>
      </c>
      <c r="W194" s="1">
        <f t="shared" si="11"/>
        <v>4.3831470710900478</v>
      </c>
      <c r="X194" t="s">
        <v>22</v>
      </c>
      <c r="AA194" s="1"/>
      <c r="AC194" s="1"/>
    </row>
    <row r="195" spans="3:29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1.968</v>
      </c>
      <c r="O195" s="1">
        <v>1.8620000000000001</v>
      </c>
      <c r="P195" s="1">
        <v>3.5739999999999998</v>
      </c>
      <c r="R195" s="4">
        <f t="shared" si="9"/>
        <v>28</v>
      </c>
      <c r="S195" s="4">
        <f t="shared" si="10"/>
        <v>28</v>
      </c>
      <c r="T195" s="1">
        <f t="shared" si="15"/>
        <v>7.4039999999999999</v>
      </c>
      <c r="U195" s="1">
        <f t="shared" si="11"/>
        <v>7.5190571707317071</v>
      </c>
      <c r="V195" s="1">
        <f t="shared" si="11"/>
        <v>7.9471023157894729</v>
      </c>
      <c r="W195" s="1">
        <f t="shared" si="11"/>
        <v>4.1403202327923898</v>
      </c>
      <c r="X195" t="s">
        <v>21</v>
      </c>
      <c r="AA195" s="1"/>
      <c r="AC195" s="1"/>
    </row>
    <row r="196" spans="3:29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1.0940000000000001</v>
      </c>
      <c r="O196" s="1">
        <v>1.0469999999999999</v>
      </c>
      <c r="P196" s="1">
        <v>2.1240000000000001</v>
      </c>
      <c r="R196" s="4">
        <f t="shared" si="9"/>
        <v>14</v>
      </c>
      <c r="S196" s="4">
        <f t="shared" si="10"/>
        <v>14</v>
      </c>
      <c r="T196" s="1">
        <f t="shared" si="15"/>
        <v>4.2650000000000006</v>
      </c>
      <c r="U196" s="1">
        <f t="shared" si="11"/>
        <v>6.7630276563071288</v>
      </c>
      <c r="V196" s="1">
        <f t="shared" si="11"/>
        <v>7.066621065902579</v>
      </c>
      <c r="W196" s="1">
        <f t="shared" si="11"/>
        <v>3.4834050169491522</v>
      </c>
      <c r="X196" t="s">
        <v>21</v>
      </c>
      <c r="AA196" s="1"/>
      <c r="AC196" s="1"/>
    </row>
    <row r="197" spans="3:29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0.70599999999999996</v>
      </c>
      <c r="O197" s="1">
        <v>0.66100000000000003</v>
      </c>
      <c r="P197" s="1">
        <v>0.81200000000000006</v>
      </c>
      <c r="R197" s="4">
        <f t="shared" si="9"/>
        <v>7</v>
      </c>
      <c r="S197" s="4">
        <f t="shared" si="10"/>
        <v>7</v>
      </c>
      <c r="T197" s="1">
        <f t="shared" si="15"/>
        <v>2.1790000000000003</v>
      </c>
      <c r="U197" s="1">
        <f t="shared" si="11"/>
        <v>2.6199547648725217</v>
      </c>
      <c r="V197" s="1">
        <f t="shared" si="11"/>
        <v>2.7983177972768529</v>
      </c>
      <c r="W197" s="1">
        <f t="shared" si="11"/>
        <v>2.2779409655172413</v>
      </c>
      <c r="X197" t="s">
        <v>21</v>
      </c>
      <c r="AA197" s="1"/>
      <c r="AC197" s="1"/>
    </row>
    <row r="198" spans="3:29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1.3169999999999999</v>
      </c>
      <c r="O198" s="1" t="s">
        <v>76</v>
      </c>
      <c r="P198" s="1">
        <v>3.665</v>
      </c>
      <c r="R198" s="4">
        <f t="shared" si="9"/>
        <v>224</v>
      </c>
      <c r="S198" s="4">
        <f t="shared" si="10"/>
        <v>224</v>
      </c>
      <c r="T198" s="1">
        <f>N198+P198</f>
        <v>4.9820000000000002</v>
      </c>
      <c r="U198" s="1">
        <f t="shared" si="11"/>
        <v>2.1067062232346241</v>
      </c>
      <c r="V198" s="1" t="s">
        <v>76</v>
      </c>
      <c r="W198" s="1">
        <f t="shared" si="11"/>
        <v>0.75703467830832205</v>
      </c>
      <c r="X198" t="s">
        <v>20</v>
      </c>
      <c r="AA198" s="1"/>
      <c r="AC198" s="1"/>
    </row>
    <row r="199" spans="3:29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3.7589999999999999</v>
      </c>
      <c r="O199" s="1">
        <v>3.4079999999999999</v>
      </c>
      <c r="P199" s="1">
        <v>7.1449999999999996</v>
      </c>
      <c r="R199" s="4">
        <f t="shared" si="9"/>
        <v>112</v>
      </c>
      <c r="S199" s="4">
        <f t="shared" si="10"/>
        <v>112</v>
      </c>
      <c r="T199" s="1">
        <f>N199+O199+P199</f>
        <v>14.311999999999999</v>
      </c>
      <c r="U199" s="1">
        <f t="shared" si="11"/>
        <v>7.8731069497206709</v>
      </c>
      <c r="V199" s="1">
        <f t="shared" si="11"/>
        <v>8.6839815211267606</v>
      </c>
      <c r="W199" s="1">
        <f t="shared" si="11"/>
        <v>4.1420586457662703</v>
      </c>
      <c r="X199" t="s">
        <v>21</v>
      </c>
      <c r="AA199" s="1"/>
      <c r="AC199" s="1"/>
    </row>
    <row r="200" spans="3:29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10.635</v>
      </c>
      <c r="O200" s="1">
        <v>11.048</v>
      </c>
      <c r="P200" s="1">
        <v>6.4320000000000004</v>
      </c>
      <c r="R200" s="4">
        <f t="shared" si="9"/>
        <v>56</v>
      </c>
      <c r="S200" s="4">
        <f t="shared" si="10"/>
        <v>56</v>
      </c>
      <c r="T200" s="1">
        <f t="shared" ref="T200:T203" si="16">N200+O200+P200</f>
        <v>28.115000000000002</v>
      </c>
      <c r="U200" s="1">
        <f t="shared" si="11"/>
        <v>2.7827935142454159</v>
      </c>
      <c r="V200" s="1">
        <f t="shared" si="11"/>
        <v>2.6787662041998548</v>
      </c>
      <c r="W200" s="1">
        <f t="shared" si="11"/>
        <v>4.6012140895522382</v>
      </c>
      <c r="X200" t="s">
        <v>22</v>
      </c>
      <c r="AA200" s="1"/>
      <c r="AC200" s="1"/>
    </row>
    <row r="201" spans="3:29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3.8530000000000002</v>
      </c>
      <c r="O201" s="1">
        <v>3.6030000000000002</v>
      </c>
      <c r="P201" s="1">
        <v>6.7119999999999997</v>
      </c>
      <c r="R201" s="4">
        <f t="shared" si="9"/>
        <v>28</v>
      </c>
      <c r="S201" s="4">
        <f t="shared" si="10"/>
        <v>28</v>
      </c>
      <c r="T201" s="1">
        <f t="shared" si="16"/>
        <v>14.167999999999999</v>
      </c>
      <c r="U201" s="1">
        <f t="shared" si="11"/>
        <v>7.681030112639502</v>
      </c>
      <c r="V201" s="1">
        <f t="shared" si="11"/>
        <v>8.2139908476269774</v>
      </c>
      <c r="W201" s="1">
        <f t="shared" si="11"/>
        <v>4.4092683289630505</v>
      </c>
      <c r="X201" t="s">
        <v>21</v>
      </c>
      <c r="AA201" s="1"/>
      <c r="AC201" s="1"/>
    </row>
    <row r="202" spans="3:29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2.0299999999999998</v>
      </c>
      <c r="O202" s="1">
        <v>1.958</v>
      </c>
      <c r="P202" s="1">
        <v>3.6</v>
      </c>
      <c r="R202" s="4">
        <f t="shared" si="9"/>
        <v>14</v>
      </c>
      <c r="S202" s="4">
        <f t="shared" si="10"/>
        <v>14</v>
      </c>
      <c r="T202" s="1">
        <f t="shared" si="16"/>
        <v>7.5879999999999992</v>
      </c>
      <c r="U202" s="1">
        <f t="shared" si="11"/>
        <v>7.2894110896551743</v>
      </c>
      <c r="V202" s="1">
        <f t="shared" si="11"/>
        <v>7.5574588927477011</v>
      </c>
      <c r="W202" s="1">
        <f t="shared" si="11"/>
        <v>4.1104179199999997</v>
      </c>
      <c r="X202" t="s">
        <v>21</v>
      </c>
      <c r="AA202" s="1"/>
      <c r="AC202" s="1"/>
    </row>
    <row r="203" spans="3:29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1.1930000000000001</v>
      </c>
      <c r="O203" s="1">
        <v>1.1419999999999999</v>
      </c>
      <c r="P203" s="1">
        <v>2.593</v>
      </c>
      <c r="R203" s="4">
        <f t="shared" si="9"/>
        <v>7</v>
      </c>
      <c r="S203" s="4">
        <f t="shared" si="10"/>
        <v>7</v>
      </c>
      <c r="T203" s="1">
        <f t="shared" si="16"/>
        <v>4.9279999999999999</v>
      </c>
      <c r="U203" s="1">
        <f t="shared" si="11"/>
        <v>3.1009020352053644</v>
      </c>
      <c r="V203" s="1">
        <f t="shared" si="11"/>
        <v>3.2393836497373028</v>
      </c>
      <c r="W203" s="1">
        <f t="shared" si="11"/>
        <v>1.4266780285383727</v>
      </c>
      <c r="X203" t="s">
        <v>21</v>
      </c>
      <c r="AA203" s="1"/>
      <c r="AC203" s="1"/>
    </row>
    <row r="204" spans="3:29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1.016</v>
      </c>
      <c r="O204" s="1" t="s">
        <v>76</v>
      </c>
      <c r="P204" s="1">
        <v>2.2530000000000001</v>
      </c>
      <c r="R204" s="4">
        <f t="shared" si="9"/>
        <v>112</v>
      </c>
      <c r="S204" s="4">
        <f t="shared" si="10"/>
        <v>112</v>
      </c>
      <c r="T204" s="1">
        <f>N204+P204</f>
        <v>3.2690000000000001</v>
      </c>
      <c r="U204" s="1">
        <f t="shared" si="11"/>
        <v>3.7169748661417326</v>
      </c>
      <c r="V204" s="1" t="s">
        <v>76</v>
      </c>
      <c r="W204" s="1">
        <f t="shared" si="11"/>
        <v>1.6761857363515309</v>
      </c>
      <c r="X204" t="s">
        <v>20</v>
      </c>
      <c r="AA204" s="1"/>
      <c r="AC204" s="1"/>
    </row>
    <row r="205" spans="3:29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1.177</v>
      </c>
      <c r="O205" s="1">
        <v>0.66700000000000004</v>
      </c>
      <c r="P205" s="1">
        <v>1.175</v>
      </c>
      <c r="R205" s="4">
        <f t="shared" si="9"/>
        <v>28</v>
      </c>
      <c r="S205" s="4">
        <f t="shared" si="10"/>
        <v>28</v>
      </c>
      <c r="T205" s="1">
        <f>N205+O205+P205</f>
        <v>3.0190000000000001</v>
      </c>
      <c r="U205" s="1">
        <f t="shared" si="11"/>
        <v>3.2740159728122342</v>
      </c>
      <c r="V205" s="1">
        <f t="shared" si="11"/>
        <v>5.7773865067466259</v>
      </c>
      <c r="W205" s="1">
        <f t="shared" si="11"/>
        <v>3.2795887659574467</v>
      </c>
      <c r="X205" t="s">
        <v>20</v>
      </c>
      <c r="AA205" s="1"/>
      <c r="AC205" s="1"/>
    </row>
    <row r="206" spans="3:29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0.127</v>
      </c>
      <c r="O206" s="1">
        <v>0.13700000000000001</v>
      </c>
      <c r="P206" s="1">
        <v>0.218</v>
      </c>
      <c r="R206" s="4">
        <f t="shared" si="9"/>
        <v>28</v>
      </c>
      <c r="S206" s="4">
        <f t="shared" si="10"/>
        <v>28</v>
      </c>
      <c r="T206" s="1">
        <f t="shared" ref="T206:T228" si="17">N206+O206+P206</f>
        <v>0.48199999999999998</v>
      </c>
      <c r="U206" s="1">
        <f t="shared" si="11"/>
        <v>2.4274121574803149</v>
      </c>
      <c r="V206" s="1">
        <f t="shared" si="11"/>
        <v>2.2502287883211674</v>
      </c>
      <c r="W206" s="1">
        <f t="shared" si="11"/>
        <v>1.4141346055045871</v>
      </c>
      <c r="X206" t="s">
        <v>20</v>
      </c>
      <c r="AA206" s="1"/>
      <c r="AC206" s="1"/>
    </row>
    <row r="207" spans="3:29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2.9780000000000002</v>
      </c>
      <c r="O207" s="1">
        <v>1.9390000000000001</v>
      </c>
      <c r="P207" s="1">
        <v>1.974</v>
      </c>
      <c r="R207" s="4">
        <f t="shared" si="9"/>
        <v>14</v>
      </c>
      <c r="S207" s="4">
        <f t="shared" si="10"/>
        <v>14</v>
      </c>
      <c r="T207" s="1">
        <f t="shared" si="17"/>
        <v>6.891</v>
      </c>
      <c r="U207" s="1">
        <f t="shared" si="11"/>
        <v>1.2939948959032908</v>
      </c>
      <c r="V207" s="1">
        <f t="shared" si="11"/>
        <v>1.9873732851985559</v>
      </c>
      <c r="W207" s="1">
        <f t="shared" si="11"/>
        <v>1.952136170212766</v>
      </c>
      <c r="X207" t="s">
        <v>20</v>
      </c>
      <c r="AA207" s="1"/>
      <c r="AC207" s="1"/>
    </row>
    <row r="208" spans="3:29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0.20599999999999999</v>
      </c>
      <c r="O208" s="1">
        <v>0.20300000000000001</v>
      </c>
      <c r="P208" s="1">
        <v>0.314</v>
      </c>
      <c r="R208" s="4">
        <f t="shared" si="9"/>
        <v>14</v>
      </c>
      <c r="S208" s="4">
        <f t="shared" si="10"/>
        <v>14</v>
      </c>
      <c r="T208" s="1">
        <f t="shared" si="17"/>
        <v>0.72300000000000009</v>
      </c>
      <c r="U208" s="1">
        <f t="shared" si="11"/>
        <v>2.9930227572815538</v>
      </c>
      <c r="V208" s="1">
        <f t="shared" si="11"/>
        <v>3.0372546206896551</v>
      </c>
      <c r="W208" s="1">
        <f t="shared" si="11"/>
        <v>1.9635754394904461</v>
      </c>
      <c r="X208" t="s">
        <v>20</v>
      </c>
      <c r="AA208" s="1"/>
      <c r="AC208" s="1"/>
    </row>
    <row r="209" spans="2:29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0.18099999999999999</v>
      </c>
      <c r="O209" s="1">
        <v>0.16200000000000001</v>
      </c>
      <c r="P209" s="1">
        <v>0.221</v>
      </c>
      <c r="R209" s="4">
        <f t="shared" si="9"/>
        <v>7</v>
      </c>
      <c r="S209" s="4">
        <f t="shared" si="10"/>
        <v>7</v>
      </c>
      <c r="T209" s="1">
        <f t="shared" si="17"/>
        <v>0.56399999999999995</v>
      </c>
      <c r="U209" s="1">
        <f t="shared" si="11"/>
        <v>1.8451461657458565</v>
      </c>
      <c r="V209" s="1">
        <f t="shared" si="11"/>
        <v>2.0615521975308639</v>
      </c>
      <c r="W209" s="1">
        <f t="shared" si="11"/>
        <v>1.5111830588235293</v>
      </c>
      <c r="X209" t="s">
        <v>20</v>
      </c>
      <c r="AA209" s="1"/>
      <c r="AC209" s="1"/>
    </row>
    <row r="210" spans="2:29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1.3109999999999999</v>
      </c>
      <c r="O210" s="1">
        <v>2.0310000000000001</v>
      </c>
      <c r="P210" s="1">
        <v>1.3520000000000001</v>
      </c>
      <c r="R210" s="4">
        <f t="shared" si="9"/>
        <v>7</v>
      </c>
      <c r="S210" s="4">
        <f t="shared" si="10"/>
        <v>7</v>
      </c>
      <c r="T210" s="1">
        <f t="shared" si="17"/>
        <v>4.694</v>
      </c>
      <c r="U210" s="1">
        <f t="shared" si="11"/>
        <v>3.1843197559115182</v>
      </c>
      <c r="V210" s="1">
        <f t="shared" si="11"/>
        <v>2.0554619399310683</v>
      </c>
      <c r="W210" s="1">
        <f t="shared" si="11"/>
        <v>3.0877538461538458</v>
      </c>
      <c r="X210" t="s">
        <v>20</v>
      </c>
      <c r="AA210" s="1"/>
      <c r="AC210" s="1"/>
    </row>
    <row r="211" spans="2:29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0.30199999999999999</v>
      </c>
      <c r="O211">
        <v>0.30199999999999999</v>
      </c>
      <c r="P211">
        <v>0.57899999999999996</v>
      </c>
      <c r="R211" s="4">
        <f t="shared" si="9"/>
        <v>56</v>
      </c>
      <c r="S211" s="4">
        <f t="shared" si="10"/>
        <v>56</v>
      </c>
      <c r="T211" s="1">
        <f t="shared" si="17"/>
        <v>1.1829999999999998</v>
      </c>
      <c r="U211" s="1">
        <f t="shared" ref="U211:W228" si="18">(2*$R211*$S211*$F211*$G211*$E211*$H211*$I211)/(N211/1000)/10^12</f>
        <v>6.1247949139072855</v>
      </c>
      <c r="V211" s="1">
        <f t="shared" si="18"/>
        <v>6.1247949139072855</v>
      </c>
      <c r="W211" s="1">
        <f t="shared" si="18"/>
        <v>3.1946253264248705</v>
      </c>
      <c r="X211" t="s">
        <v>21</v>
      </c>
    </row>
    <row r="212" spans="2:29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9.8000000000000004E-2</v>
      </c>
      <c r="O212">
        <v>0.16</v>
      </c>
      <c r="P212">
        <v>0.17799999999999999</v>
      </c>
      <c r="R212" s="4">
        <f t="shared" si="9"/>
        <v>28</v>
      </c>
      <c r="S212" s="4">
        <f t="shared" si="10"/>
        <v>28</v>
      </c>
      <c r="T212" s="1">
        <f t="shared" si="17"/>
        <v>0.436</v>
      </c>
      <c r="U212" s="1">
        <f t="shared" si="18"/>
        <v>2.0971519999999999</v>
      </c>
      <c r="V212" s="1">
        <f t="shared" si="18"/>
        <v>1.2845055999999999</v>
      </c>
      <c r="W212" s="1">
        <f t="shared" si="18"/>
        <v>1.1546117752808989</v>
      </c>
      <c r="X212" t="s">
        <v>20</v>
      </c>
    </row>
    <row r="213" spans="2:29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0.28299999999999997</v>
      </c>
      <c r="O213">
        <v>0.28299999999999997</v>
      </c>
      <c r="P213">
        <v>0.59</v>
      </c>
      <c r="R213" s="4">
        <f t="shared" si="9"/>
        <v>28</v>
      </c>
      <c r="S213" s="4">
        <f t="shared" si="10"/>
        <v>28</v>
      </c>
      <c r="T213" s="1">
        <f t="shared" si="17"/>
        <v>1.1559999999999999</v>
      </c>
      <c r="U213" s="1">
        <f t="shared" si="18"/>
        <v>6.5360002261484098</v>
      </c>
      <c r="V213" s="1">
        <f t="shared" si="18"/>
        <v>6.5360002261484098</v>
      </c>
      <c r="W213" s="1">
        <f t="shared" si="18"/>
        <v>3.1350645152542378</v>
      </c>
      <c r="X213" t="s">
        <v>21</v>
      </c>
    </row>
    <row r="214" spans="2:29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9.5000000000000001E-2</v>
      </c>
      <c r="O214">
        <v>0.222</v>
      </c>
      <c r="P214">
        <v>0.13800000000000001</v>
      </c>
      <c r="R214" s="4">
        <f t="shared" si="9"/>
        <v>14</v>
      </c>
      <c r="S214" s="4">
        <f t="shared" si="10"/>
        <v>14</v>
      </c>
      <c r="T214" s="1">
        <f t="shared" si="17"/>
        <v>0.45500000000000002</v>
      </c>
      <c r="U214" s="1">
        <f t="shared" si="18"/>
        <v>2.1633778526315788</v>
      </c>
      <c r="V214" s="1">
        <f t="shared" si="18"/>
        <v>0.92576980180180179</v>
      </c>
      <c r="W214" s="1">
        <f t="shared" si="18"/>
        <v>1.4892818550724636</v>
      </c>
      <c r="X214" t="s">
        <v>20</v>
      </c>
    </row>
    <row r="215" spans="2:29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0.107</v>
      </c>
      <c r="O215">
        <v>0.11600000000000001</v>
      </c>
      <c r="P215">
        <v>0.13300000000000001</v>
      </c>
      <c r="R215" s="4">
        <f t="shared" si="9"/>
        <v>14</v>
      </c>
      <c r="S215" s="4">
        <f t="shared" si="10"/>
        <v>14</v>
      </c>
      <c r="T215" s="1">
        <f t="shared" si="17"/>
        <v>0.35599999999999998</v>
      </c>
      <c r="U215" s="1">
        <f t="shared" si="18"/>
        <v>1.9207560373831776</v>
      </c>
      <c r="V215" s="1">
        <f t="shared" si="18"/>
        <v>1.7717318620689655</v>
      </c>
      <c r="W215" s="1">
        <f t="shared" si="18"/>
        <v>1.545269894736842</v>
      </c>
      <c r="X215" t="s">
        <v>20</v>
      </c>
    </row>
    <row r="216" spans="2:29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0.29799999999999999</v>
      </c>
      <c r="O216">
        <v>0.29499999999999998</v>
      </c>
      <c r="P216">
        <v>0.439</v>
      </c>
      <c r="R216" s="4">
        <f t="shared" si="9"/>
        <v>14</v>
      </c>
      <c r="S216" s="4">
        <f t="shared" si="10"/>
        <v>14</v>
      </c>
      <c r="T216" s="1">
        <f t="shared" si="17"/>
        <v>1.032</v>
      </c>
      <c r="U216" s="1">
        <f t="shared" si="18"/>
        <v>6.2070069261744969</v>
      </c>
      <c r="V216" s="1">
        <f t="shared" si="18"/>
        <v>6.2701290305084756</v>
      </c>
      <c r="W216" s="1">
        <f t="shared" si="18"/>
        <v>4.2134124464692482</v>
      </c>
      <c r="X216" t="s">
        <v>21</v>
      </c>
    </row>
    <row r="217" spans="2:29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0.111</v>
      </c>
      <c r="O217">
        <v>0.192</v>
      </c>
      <c r="P217">
        <v>0.14899999999999999</v>
      </c>
      <c r="R217" s="4">
        <f t="shared" si="9"/>
        <v>7</v>
      </c>
      <c r="S217" s="4">
        <f t="shared" si="10"/>
        <v>7</v>
      </c>
      <c r="T217" s="1">
        <f t="shared" si="17"/>
        <v>0.45199999999999996</v>
      </c>
      <c r="U217" s="1">
        <f t="shared" si="18"/>
        <v>1.8515396036036036</v>
      </c>
      <c r="V217" s="1">
        <f t="shared" si="18"/>
        <v>1.0704213333333332</v>
      </c>
      <c r="W217" s="1">
        <f t="shared" si="18"/>
        <v>1.3793348724832217</v>
      </c>
      <c r="X217" t="s">
        <v>20</v>
      </c>
    </row>
    <row r="218" spans="2:29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0.109</v>
      </c>
      <c r="O218">
        <v>0.11600000000000001</v>
      </c>
      <c r="P218">
        <v>0.13700000000000001</v>
      </c>
      <c r="R218" s="4">
        <f t="shared" si="9"/>
        <v>7</v>
      </c>
      <c r="S218" s="4">
        <f t="shared" si="10"/>
        <v>7</v>
      </c>
      <c r="T218" s="1">
        <f t="shared" si="17"/>
        <v>0.36199999999999999</v>
      </c>
      <c r="U218" s="1">
        <f t="shared" si="18"/>
        <v>1.8855128073394498</v>
      </c>
      <c r="V218" s="1">
        <f t="shared" si="18"/>
        <v>1.7717318620689655</v>
      </c>
      <c r="W218" s="1">
        <f t="shared" si="18"/>
        <v>1.500152525547445</v>
      </c>
      <c r="X218" t="s">
        <v>20</v>
      </c>
    </row>
    <row r="219" spans="2:29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0.39300000000000002</v>
      </c>
      <c r="O219">
        <v>0.45800000000000002</v>
      </c>
      <c r="P219">
        <v>0.45300000000000001</v>
      </c>
      <c r="R219" s="4">
        <f t="shared" si="9"/>
        <v>6.5</v>
      </c>
      <c r="S219" s="4">
        <f t="shared" si="10"/>
        <v>6.5</v>
      </c>
      <c r="T219" s="1">
        <f t="shared" si="17"/>
        <v>1.304</v>
      </c>
      <c r="U219" s="1">
        <f t="shared" si="18"/>
        <v>1.8036574452926208</v>
      </c>
      <c r="V219" s="1">
        <f t="shared" si="18"/>
        <v>1.5476798602620088</v>
      </c>
      <c r="W219" s="1">
        <f t="shared" si="18"/>
        <v>1.5647624194260485</v>
      </c>
      <c r="X219" t="s">
        <v>20</v>
      </c>
    </row>
    <row r="220" spans="2:29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0.56899999999999995</v>
      </c>
      <c r="O220">
        <v>0.56999999999999995</v>
      </c>
      <c r="P220">
        <v>1.0760000000000001</v>
      </c>
      <c r="R220" s="4">
        <f t="shared" si="9"/>
        <v>56</v>
      </c>
      <c r="S220" s="4">
        <f t="shared" si="10"/>
        <v>56</v>
      </c>
      <c r="T220" s="1">
        <f t="shared" si="17"/>
        <v>2.2149999999999999</v>
      </c>
      <c r="U220" s="1">
        <f t="shared" si="18"/>
        <v>6.5015397680140605</v>
      </c>
      <c r="V220" s="1">
        <f t="shared" si="18"/>
        <v>6.4901335578947377</v>
      </c>
      <c r="W220" s="1">
        <f t="shared" si="18"/>
        <v>3.4380819033457244</v>
      </c>
      <c r="X220" t="s">
        <v>21</v>
      </c>
    </row>
    <row r="221" spans="2:29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0.161</v>
      </c>
      <c r="O221">
        <v>0.371</v>
      </c>
      <c r="P221">
        <v>0.32700000000000001</v>
      </c>
      <c r="R221" s="4">
        <f t="shared" si="9"/>
        <v>28</v>
      </c>
      <c r="S221" s="4">
        <f t="shared" si="10"/>
        <v>28</v>
      </c>
      <c r="T221" s="1">
        <f t="shared" si="17"/>
        <v>0.85899999999999999</v>
      </c>
      <c r="U221" s="1">
        <f t="shared" si="18"/>
        <v>2.553054608695652</v>
      </c>
      <c r="V221" s="1">
        <f t="shared" si="18"/>
        <v>1.1079293584905658</v>
      </c>
      <c r="W221" s="1">
        <f t="shared" si="18"/>
        <v>1.2570085382262997</v>
      </c>
      <c r="X221" t="s">
        <v>20</v>
      </c>
    </row>
    <row r="222" spans="2:29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0.51900000000000002</v>
      </c>
      <c r="O222">
        <v>0.51900000000000002</v>
      </c>
      <c r="P222">
        <v>0.93100000000000005</v>
      </c>
      <c r="R222" s="4">
        <f t="shared" si="9"/>
        <v>28</v>
      </c>
      <c r="S222" s="4">
        <f t="shared" si="10"/>
        <v>28</v>
      </c>
      <c r="T222" s="1">
        <f t="shared" si="17"/>
        <v>1.9690000000000001</v>
      </c>
      <c r="U222" s="1">
        <f t="shared" si="18"/>
        <v>7.1278923468208086</v>
      </c>
      <c r="V222" s="1">
        <f t="shared" si="18"/>
        <v>7.1278923468208086</v>
      </c>
      <c r="W222" s="1">
        <f t="shared" si="18"/>
        <v>3.9735511578947365</v>
      </c>
      <c r="X222" t="s">
        <v>21</v>
      </c>
    </row>
    <row r="223" spans="2:29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0.28299999999999997</v>
      </c>
      <c r="O223">
        <v>0.28499999999999998</v>
      </c>
      <c r="P223">
        <v>0.224</v>
      </c>
      <c r="R223" s="4">
        <f t="shared" si="9"/>
        <v>14</v>
      </c>
      <c r="S223" s="4">
        <f t="shared" si="10"/>
        <v>14</v>
      </c>
      <c r="T223" s="1">
        <f t="shared" si="17"/>
        <v>0.79199999999999993</v>
      </c>
      <c r="U223" s="1">
        <f t="shared" si="18"/>
        <v>1.4524444946996466</v>
      </c>
      <c r="V223" s="1">
        <f t="shared" si="18"/>
        <v>1.442251901754386</v>
      </c>
      <c r="W223" s="1">
        <f t="shared" si="18"/>
        <v>1.835008</v>
      </c>
      <c r="X223" t="s">
        <v>83</v>
      </c>
    </row>
    <row r="224" spans="2:29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0.152</v>
      </c>
      <c r="O224">
        <v>0.16200000000000001</v>
      </c>
      <c r="P224">
        <v>0.19600000000000001</v>
      </c>
      <c r="R224" s="4">
        <f t="shared" si="9"/>
        <v>14</v>
      </c>
      <c r="S224" s="4">
        <f t="shared" si="10"/>
        <v>14</v>
      </c>
      <c r="T224" s="1">
        <f t="shared" si="17"/>
        <v>0.51</v>
      </c>
      <c r="U224" s="1">
        <f t="shared" si="18"/>
        <v>2.7042223157894738</v>
      </c>
      <c r="V224" s="1">
        <f t="shared" si="18"/>
        <v>2.5372950123456786</v>
      </c>
      <c r="W224" s="1">
        <f t="shared" si="18"/>
        <v>2.0971519999999999</v>
      </c>
      <c r="X224" t="s">
        <v>20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0.53300000000000003</v>
      </c>
      <c r="O225">
        <v>0.60599999999999998</v>
      </c>
      <c r="P225">
        <v>0.625</v>
      </c>
      <c r="R225" s="4">
        <f t="shared" si="9"/>
        <v>14</v>
      </c>
      <c r="S225" s="4">
        <f t="shared" si="10"/>
        <v>14</v>
      </c>
      <c r="T225" s="1">
        <f t="shared" si="17"/>
        <v>1.764</v>
      </c>
      <c r="U225" s="1">
        <f t="shared" si="18"/>
        <v>6.9406681575984983</v>
      </c>
      <c r="V225" s="1">
        <f t="shared" si="18"/>
        <v>6.1045810693069305</v>
      </c>
      <c r="W225" s="1">
        <f t="shared" si="18"/>
        <v>5.9190018047999997</v>
      </c>
      <c r="X225" t="s">
        <v>21</v>
      </c>
    </row>
    <row r="226" spans="1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0.16200000000000001</v>
      </c>
      <c r="O226">
        <v>0.25</v>
      </c>
      <c r="P226">
        <v>0.20399999999999999</v>
      </c>
      <c r="R226" s="4">
        <f t="shared" si="9"/>
        <v>7</v>
      </c>
      <c r="S226" s="4">
        <f t="shared" si="10"/>
        <v>7</v>
      </c>
      <c r="T226" s="1">
        <f t="shared" si="17"/>
        <v>0.61599999999999999</v>
      </c>
      <c r="U226" s="1">
        <f t="shared" si="18"/>
        <v>2.5372950123456786</v>
      </c>
      <c r="V226" s="1">
        <f t="shared" si="18"/>
        <v>1.6441671680000001</v>
      </c>
      <c r="W226" s="1">
        <f t="shared" si="18"/>
        <v>2.0149107450980392</v>
      </c>
      <c r="X226" t="s">
        <v>20</v>
      </c>
    </row>
    <row r="227" spans="1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0.188</v>
      </c>
      <c r="O227">
        <v>0.19700000000000001</v>
      </c>
      <c r="P227">
        <v>0.19400000000000001</v>
      </c>
      <c r="R227" s="4">
        <f t="shared" si="9"/>
        <v>7</v>
      </c>
      <c r="S227" s="4">
        <f t="shared" si="10"/>
        <v>7</v>
      </c>
      <c r="T227" s="1">
        <f t="shared" si="17"/>
        <v>0.57899999999999996</v>
      </c>
      <c r="U227" s="1">
        <f t="shared" si="18"/>
        <v>2.186392510638298</v>
      </c>
      <c r="V227" s="1">
        <f t="shared" si="18"/>
        <v>2.0865065583756341</v>
      </c>
      <c r="W227" s="1">
        <f t="shared" si="18"/>
        <v>2.1187721237113402</v>
      </c>
      <c r="X227" t="s">
        <v>20</v>
      </c>
    </row>
    <row r="228" spans="1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0.66100000000000003</v>
      </c>
      <c r="O228">
        <v>0.85499999999999998</v>
      </c>
      <c r="P228">
        <v>0.82</v>
      </c>
      <c r="R228" s="4">
        <f t="shared" si="9"/>
        <v>6.5</v>
      </c>
      <c r="S228" s="4">
        <f t="shared" si="10"/>
        <v>6.5</v>
      </c>
      <c r="T228" s="1">
        <f t="shared" si="17"/>
        <v>2.3359999999999999</v>
      </c>
      <c r="U228" s="1">
        <f t="shared" si="18"/>
        <v>2.1447424387291978</v>
      </c>
      <c r="V228" s="1">
        <f t="shared" si="18"/>
        <v>1.6580991251461989</v>
      </c>
      <c r="W228" s="1">
        <f t="shared" si="18"/>
        <v>1.7288716487804878</v>
      </c>
      <c r="X228" t="s">
        <v>20</v>
      </c>
    </row>
    <row r="229" spans="1:24">
      <c r="B229" s="2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0.72</v>
      </c>
      <c r="O229" t="s">
        <v>76</v>
      </c>
      <c r="P229">
        <v>2.11</v>
      </c>
      <c r="R229" s="4">
        <f t="shared" si="9"/>
        <v>79.5</v>
      </c>
      <c r="S229" s="4">
        <f t="shared" si="10"/>
        <v>349</v>
      </c>
      <c r="T229" s="1">
        <f>N229+P229</f>
        <v>2.83</v>
      </c>
      <c r="U229" s="1">
        <f t="shared" ref="U229:V268" si="19">(2*$R229*$S229*$F229*$G229*$E229*$H229*$I229)/(N229/1000)/10^12</f>
        <v>1.9730133333333335</v>
      </c>
      <c r="V229" s="1" t="s">
        <v>76</v>
      </c>
      <c r="W229" s="1">
        <f t="shared" ref="W229:W268" si="20">(2*$R229*$S229*$F229*$G229*$E229*$H229*$I229)/(P229/1000)/10^12</f>
        <v>0.67325573459715637</v>
      </c>
      <c r="X229" t="s">
        <v>20</v>
      </c>
    </row>
    <row r="230" spans="1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4.3099999999999996</v>
      </c>
      <c r="O230">
        <v>4.3150000000000004</v>
      </c>
      <c r="P230">
        <v>10.319000000000001</v>
      </c>
      <c r="R230" s="4">
        <f t="shared" si="9"/>
        <v>80</v>
      </c>
      <c r="S230" s="4">
        <f t="shared" si="10"/>
        <v>350</v>
      </c>
      <c r="T230" s="1">
        <f t="shared" ref="T230:T268" si="21">N230+O230+P230</f>
        <v>18.944000000000003</v>
      </c>
      <c r="U230" s="1">
        <f t="shared" si="19"/>
        <v>7.6636064965197228</v>
      </c>
      <c r="V230" s="1">
        <f t="shared" si="19"/>
        <v>7.6547263035921205</v>
      </c>
      <c r="W230" s="1">
        <f t="shared" si="20"/>
        <v>3.2009055141002034</v>
      </c>
      <c r="X230" t="s">
        <v>21</v>
      </c>
    </row>
    <row r="231" spans="1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9.2430000000000003</v>
      </c>
      <c r="O231">
        <v>20.972000000000001</v>
      </c>
      <c r="P231">
        <v>10.050000000000001</v>
      </c>
      <c r="R231" s="4">
        <f t="shared" si="9"/>
        <v>39</v>
      </c>
      <c r="S231" s="4">
        <f t="shared" si="10"/>
        <v>174</v>
      </c>
      <c r="T231" s="1">
        <f t="shared" si="21"/>
        <v>40.265000000000001</v>
      </c>
      <c r="U231" s="1">
        <f t="shared" si="19"/>
        <v>4.8115037974683545</v>
      </c>
      <c r="V231" s="1">
        <f t="shared" si="19"/>
        <v>2.1205764638565707</v>
      </c>
      <c r="W231" s="1">
        <f t="shared" si="20"/>
        <v>4.4251472238805967</v>
      </c>
      <c r="X231" t="s">
        <v>20</v>
      </c>
    </row>
    <row r="232" spans="1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3.7069999999999999</v>
      </c>
      <c r="O232">
        <v>3.6840000000000002</v>
      </c>
      <c r="P232">
        <v>7.391</v>
      </c>
      <c r="R232" s="4">
        <f t="shared" si="9"/>
        <v>40</v>
      </c>
      <c r="S232" s="4">
        <f t="shared" si="10"/>
        <v>175</v>
      </c>
      <c r="T232" s="1">
        <f t="shared" si="21"/>
        <v>14.782</v>
      </c>
      <c r="U232" s="1">
        <f t="shared" si="19"/>
        <v>8.9102087941731849</v>
      </c>
      <c r="V232" s="1">
        <f t="shared" si="19"/>
        <v>8.9658371335504885</v>
      </c>
      <c r="W232" s="1">
        <f t="shared" si="20"/>
        <v>4.4689682045731303</v>
      </c>
      <c r="X232" t="s">
        <v>80</v>
      </c>
    </row>
    <row r="233" spans="1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9.1769999999999996</v>
      </c>
      <c r="O233">
        <v>16.145</v>
      </c>
      <c r="P233">
        <v>9.359</v>
      </c>
      <c r="R233" s="4">
        <f t="shared" si="9"/>
        <v>19</v>
      </c>
      <c r="S233" s="4">
        <f t="shared" si="10"/>
        <v>86.5</v>
      </c>
      <c r="T233" s="1">
        <f t="shared" si="21"/>
        <v>34.680999999999997</v>
      </c>
      <c r="U233" s="1">
        <f t="shared" si="19"/>
        <v>4.6947113871635615</v>
      </c>
      <c r="V233" s="1">
        <f t="shared" si="19"/>
        <v>2.6685268751935585</v>
      </c>
      <c r="W233" s="1">
        <f t="shared" si="20"/>
        <v>4.6034155785874562</v>
      </c>
      <c r="X233" t="s">
        <v>20</v>
      </c>
    </row>
    <row r="234" spans="1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3.3919999999999999</v>
      </c>
      <c r="O234">
        <v>3.351</v>
      </c>
      <c r="P234">
        <v>6.2809999999999997</v>
      </c>
      <c r="R234" s="4">
        <f t="shared" si="9"/>
        <v>20</v>
      </c>
      <c r="S234" s="4">
        <f t="shared" si="10"/>
        <v>84</v>
      </c>
      <c r="T234" s="1">
        <f t="shared" si="21"/>
        <v>13.024000000000001</v>
      </c>
      <c r="U234" s="1">
        <f t="shared" si="19"/>
        <v>9.348153962264151</v>
      </c>
      <c r="V234" s="1">
        <f t="shared" si="19"/>
        <v>9.4625300626678612</v>
      </c>
      <c r="W234" s="1">
        <f t="shared" si="20"/>
        <v>5.0483901034867058</v>
      </c>
      <c r="X234" t="s">
        <v>80</v>
      </c>
    </row>
    <row r="235" spans="1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8.1769999999999996</v>
      </c>
      <c r="O235">
        <v>13.115</v>
      </c>
      <c r="P235">
        <v>8.5009999999999994</v>
      </c>
      <c r="R235" s="4">
        <f t="shared" si="9"/>
        <v>9</v>
      </c>
      <c r="S235" s="4">
        <f t="shared" si="10"/>
        <v>41</v>
      </c>
      <c r="T235" s="1">
        <f t="shared" si="21"/>
        <v>29.792999999999999</v>
      </c>
      <c r="U235" s="1">
        <f t="shared" si="19"/>
        <v>4.7318643023113616</v>
      </c>
      <c r="V235" s="1">
        <f t="shared" si="19"/>
        <v>2.9502443309187956</v>
      </c>
      <c r="W235" s="1">
        <f t="shared" si="20"/>
        <v>4.55151798611928</v>
      </c>
      <c r="X235" t="s">
        <v>20</v>
      </c>
    </row>
    <row r="236" spans="1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3.9620000000000002</v>
      </c>
      <c r="O236">
        <v>3.98</v>
      </c>
      <c r="P236">
        <v>2.907</v>
      </c>
      <c r="R236" s="4">
        <f t="shared" si="9"/>
        <v>10</v>
      </c>
      <c r="S236" s="4">
        <f t="shared" si="10"/>
        <v>42</v>
      </c>
      <c r="T236" s="1">
        <f t="shared" si="21"/>
        <v>10.849</v>
      </c>
      <c r="U236" s="1">
        <f t="shared" si="19"/>
        <v>8.0032655830388695</v>
      </c>
      <c r="V236" s="1">
        <f t="shared" si="19"/>
        <v>7.967069909547738</v>
      </c>
      <c r="W236" s="1">
        <f t="shared" si="20"/>
        <v>10.907787492260063</v>
      </c>
      <c r="X236" t="s">
        <v>80</v>
      </c>
    </row>
    <row r="237" spans="1:24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0.28100000000000003</v>
      </c>
      <c r="O237">
        <v>0.31</v>
      </c>
      <c r="P237">
        <v>0.92600000000000005</v>
      </c>
      <c r="R237" s="4">
        <f t="shared" si="9"/>
        <v>112</v>
      </c>
      <c r="S237" s="4">
        <f t="shared" si="10"/>
        <v>112</v>
      </c>
      <c r="T237" s="1">
        <f t="shared" si="21"/>
        <v>1.5169999999999999</v>
      </c>
      <c r="U237" s="1">
        <f t="shared" si="19"/>
        <v>2.9255643558718858</v>
      </c>
      <c r="V237" s="1">
        <f t="shared" si="19"/>
        <v>2.6518825290322585</v>
      </c>
      <c r="W237" s="1">
        <f t="shared" si="20"/>
        <v>0.88777924838012956</v>
      </c>
      <c r="X237" t="s">
        <v>20</v>
      </c>
    </row>
    <row r="238" spans="1:24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0.28699999999999998</v>
      </c>
      <c r="O238">
        <v>0.27200000000000002</v>
      </c>
      <c r="P238">
        <v>0.53100000000000003</v>
      </c>
      <c r="R238" s="4">
        <f t="shared" si="9"/>
        <v>56</v>
      </c>
      <c r="S238" s="4">
        <f t="shared" si="10"/>
        <v>56</v>
      </c>
      <c r="T238" s="1">
        <f t="shared" si="21"/>
        <v>1.0899999999999999</v>
      </c>
      <c r="U238" s="1">
        <f t="shared" si="19"/>
        <v>2.8644027317073175</v>
      </c>
      <c r="V238" s="1">
        <f t="shared" si="19"/>
        <v>3.0223661176470591</v>
      </c>
      <c r="W238" s="1">
        <f t="shared" si="20"/>
        <v>1.5481800075329568</v>
      </c>
      <c r="X238" t="s">
        <v>20</v>
      </c>
    </row>
    <row r="239" spans="1:24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0.254</v>
      </c>
      <c r="O239">
        <v>0.30199999999999999</v>
      </c>
      <c r="P239">
        <v>0.58299999999999996</v>
      </c>
      <c r="R239" s="4">
        <f t="shared" si="9"/>
        <v>56</v>
      </c>
      <c r="S239" s="4">
        <f t="shared" si="10"/>
        <v>56</v>
      </c>
      <c r="T239" s="1">
        <f t="shared" si="21"/>
        <v>1.139</v>
      </c>
      <c r="U239" s="1">
        <f t="shared" si="19"/>
        <v>3.236549543307087</v>
      </c>
      <c r="V239" s="1">
        <f t="shared" si="19"/>
        <v>2.7221310728476826</v>
      </c>
      <c r="W239" s="1">
        <f t="shared" si="20"/>
        <v>1.4100919108061751</v>
      </c>
      <c r="X239" t="s">
        <v>20</v>
      </c>
    </row>
    <row r="240" spans="1:24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0.155</v>
      </c>
      <c r="O240">
        <v>0.46899999999999997</v>
      </c>
      <c r="P240">
        <v>0.27500000000000002</v>
      </c>
      <c r="R240" s="4">
        <f t="shared" si="9"/>
        <v>28</v>
      </c>
      <c r="S240" s="4">
        <f t="shared" si="10"/>
        <v>28</v>
      </c>
      <c r="T240" s="1">
        <f t="shared" si="21"/>
        <v>0.89900000000000002</v>
      </c>
      <c r="U240" s="1">
        <f t="shared" si="19"/>
        <v>2.6518825290322585</v>
      </c>
      <c r="V240" s="1">
        <f t="shared" si="19"/>
        <v>0.87642173134328372</v>
      </c>
      <c r="W240" s="1">
        <f t="shared" si="20"/>
        <v>1.4946974254545453</v>
      </c>
      <c r="X240" t="s">
        <v>20</v>
      </c>
    </row>
    <row r="241" spans="1:24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0.24</v>
      </c>
      <c r="O241">
        <v>0.29299999999999998</v>
      </c>
      <c r="P241">
        <v>0.36499999999999999</v>
      </c>
      <c r="R241" s="4">
        <f t="shared" si="9"/>
        <v>28</v>
      </c>
      <c r="S241" s="4">
        <f t="shared" si="10"/>
        <v>28</v>
      </c>
      <c r="T241" s="1">
        <f t="shared" si="21"/>
        <v>0.89799999999999991</v>
      </c>
      <c r="U241" s="1">
        <f t="shared" si="19"/>
        <v>3.425348266666667</v>
      </c>
      <c r="V241" s="1">
        <f t="shared" si="19"/>
        <v>2.805746020477816</v>
      </c>
      <c r="W241" s="1">
        <f t="shared" si="20"/>
        <v>2.2522837917808221</v>
      </c>
      <c r="X241" t="s">
        <v>20</v>
      </c>
    </row>
    <row r="242" spans="1:24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0.28100000000000003</v>
      </c>
      <c r="O242">
        <v>0.252</v>
      </c>
      <c r="P242">
        <v>0.36199999999999999</v>
      </c>
      <c r="R242" s="4">
        <f t="shared" si="9"/>
        <v>28</v>
      </c>
      <c r="S242" s="4">
        <f t="shared" si="10"/>
        <v>28</v>
      </c>
      <c r="T242" s="1">
        <f t="shared" si="21"/>
        <v>0.89500000000000002</v>
      </c>
      <c r="U242" s="1">
        <f t="shared" si="19"/>
        <v>2.9255643558718858</v>
      </c>
      <c r="V242" s="1">
        <f t="shared" si="19"/>
        <v>3.2622364444444445</v>
      </c>
      <c r="W242" s="1">
        <f t="shared" si="20"/>
        <v>2.2709491270718232</v>
      </c>
      <c r="X242" t="s">
        <v>20</v>
      </c>
    </row>
    <row r="243" spans="1:24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0.186</v>
      </c>
      <c r="O243">
        <v>0.39400000000000002</v>
      </c>
      <c r="P243">
        <v>0.23899999999999999</v>
      </c>
      <c r="R243" s="4">
        <f t="shared" si="9"/>
        <v>14</v>
      </c>
      <c r="S243" s="4">
        <f t="shared" si="10"/>
        <v>14</v>
      </c>
      <c r="T243" s="1">
        <f t="shared" si="21"/>
        <v>0.81900000000000006</v>
      </c>
      <c r="U243" s="1">
        <f t="shared" si="19"/>
        <v>2.2099021075268817</v>
      </c>
      <c r="V243" s="1">
        <f t="shared" si="19"/>
        <v>1.0432532791878171</v>
      </c>
      <c r="W243" s="1">
        <f t="shared" si="20"/>
        <v>1.7198401338912137</v>
      </c>
      <c r="X243" t="s">
        <v>20</v>
      </c>
    </row>
    <row r="244" spans="1:24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0.24099999999999999</v>
      </c>
      <c r="O244">
        <v>0.35199999999999998</v>
      </c>
      <c r="P244">
        <v>0.317</v>
      </c>
      <c r="R244" s="4">
        <f t="shared" si="9"/>
        <v>14</v>
      </c>
      <c r="S244" s="4">
        <f t="shared" si="10"/>
        <v>14</v>
      </c>
      <c r="T244" s="1">
        <f t="shared" si="21"/>
        <v>0.90999999999999992</v>
      </c>
      <c r="U244" s="1">
        <f t="shared" si="19"/>
        <v>3.4111352033195019</v>
      </c>
      <c r="V244" s="1">
        <f t="shared" si="19"/>
        <v>2.3354647272727274</v>
      </c>
      <c r="W244" s="1">
        <f t="shared" si="20"/>
        <v>2.5933236088328075</v>
      </c>
      <c r="X244" t="s">
        <v>20</v>
      </c>
    </row>
    <row r="245" spans="1:24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0.48799999999999999</v>
      </c>
      <c r="O245">
        <v>0.96199999999999997</v>
      </c>
      <c r="P245">
        <v>0.61099999999999999</v>
      </c>
      <c r="R245" s="4">
        <f t="shared" si="9"/>
        <v>14</v>
      </c>
      <c r="S245" s="4">
        <f t="shared" si="10"/>
        <v>14</v>
      </c>
      <c r="T245" s="1">
        <f t="shared" si="21"/>
        <v>2.0609999999999999</v>
      </c>
      <c r="U245" s="1">
        <f t="shared" si="19"/>
        <v>3.369195016393443</v>
      </c>
      <c r="V245" s="1">
        <f t="shared" si="19"/>
        <v>1.7091134802494803</v>
      </c>
      <c r="W245" s="1">
        <f t="shared" si="20"/>
        <v>2.6909446284779053</v>
      </c>
      <c r="X245" t="s">
        <v>20</v>
      </c>
    </row>
    <row r="246" spans="1:24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0.34100000000000003</v>
      </c>
      <c r="O246">
        <v>0.252</v>
      </c>
      <c r="P246">
        <v>0.32100000000000001</v>
      </c>
      <c r="R246" s="4">
        <f t="shared" si="9"/>
        <v>14</v>
      </c>
      <c r="S246" s="4">
        <f t="shared" si="10"/>
        <v>14</v>
      </c>
      <c r="T246" s="1">
        <f t="shared" si="21"/>
        <v>0.91399999999999992</v>
      </c>
      <c r="U246" s="1">
        <f t="shared" si="19"/>
        <v>2.4108022991202342</v>
      </c>
      <c r="V246" s="1">
        <f t="shared" si="19"/>
        <v>3.2622364444444445</v>
      </c>
      <c r="W246" s="1">
        <f t="shared" si="20"/>
        <v>2.5610080498442369</v>
      </c>
      <c r="X246" t="s">
        <v>20</v>
      </c>
    </row>
    <row r="247" spans="1:24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0.24099999999999999</v>
      </c>
      <c r="O247">
        <v>0.35099999999999998</v>
      </c>
      <c r="P247">
        <v>0.317</v>
      </c>
      <c r="R247" s="4">
        <f t="shared" si="9"/>
        <v>14</v>
      </c>
      <c r="S247" s="4">
        <f t="shared" si="10"/>
        <v>14</v>
      </c>
      <c r="T247" s="1">
        <f t="shared" si="21"/>
        <v>0.90900000000000003</v>
      </c>
      <c r="U247" s="1">
        <f t="shared" si="19"/>
        <v>3.4111352033195019</v>
      </c>
      <c r="V247" s="1">
        <f t="shared" si="19"/>
        <v>2.3421184729344731</v>
      </c>
      <c r="W247" s="1">
        <f t="shared" si="20"/>
        <v>2.5933236088328075</v>
      </c>
      <c r="X247" t="s">
        <v>20</v>
      </c>
    </row>
    <row r="248" spans="1:24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0.21199999999999999</v>
      </c>
      <c r="O248">
        <v>0.28100000000000003</v>
      </c>
      <c r="P248">
        <v>0.24099999999999999</v>
      </c>
      <c r="R248" s="4">
        <f t="shared" si="9"/>
        <v>7</v>
      </c>
      <c r="S248" s="4">
        <f t="shared" si="10"/>
        <v>7</v>
      </c>
      <c r="T248" s="1">
        <f t="shared" si="21"/>
        <v>0.73399999999999999</v>
      </c>
      <c r="U248" s="1">
        <f t="shared" si="19"/>
        <v>1.9388763773584905</v>
      </c>
      <c r="V248" s="1">
        <f t="shared" si="19"/>
        <v>1.4627821779359429</v>
      </c>
      <c r="W248" s="1">
        <f t="shared" si="20"/>
        <v>1.705567601659751</v>
      </c>
      <c r="X248" t="s">
        <v>20</v>
      </c>
    </row>
    <row r="249" spans="1:24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0.70799999999999996</v>
      </c>
      <c r="O249">
        <v>0.66200000000000003</v>
      </c>
      <c r="P249">
        <v>0.58499999999999996</v>
      </c>
      <c r="R249" s="4">
        <f t="shared" si="9"/>
        <v>7</v>
      </c>
      <c r="S249" s="4">
        <f t="shared" si="10"/>
        <v>7</v>
      </c>
      <c r="T249" s="1">
        <f t="shared" si="21"/>
        <v>1.9550000000000001</v>
      </c>
      <c r="U249" s="1">
        <f t="shared" si="19"/>
        <v>2.6125537627118649</v>
      </c>
      <c r="V249" s="1">
        <f t="shared" si="19"/>
        <v>2.7940907311178247</v>
      </c>
      <c r="W249" s="1">
        <f t="shared" si="20"/>
        <v>3.1618599384615385</v>
      </c>
      <c r="X249" t="s">
        <v>21</v>
      </c>
    </row>
    <row r="250" spans="1:24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0.35299999999999998</v>
      </c>
      <c r="O250">
        <v>0.39200000000000002</v>
      </c>
      <c r="P250">
        <v>0.45700000000000002</v>
      </c>
      <c r="R250" s="4">
        <f t="shared" si="9"/>
        <v>7</v>
      </c>
      <c r="S250" s="4">
        <f t="shared" si="10"/>
        <v>7</v>
      </c>
      <c r="T250" s="1">
        <f t="shared" si="21"/>
        <v>1.202</v>
      </c>
      <c r="U250" s="1">
        <f t="shared" si="19"/>
        <v>2.3288486798866859</v>
      </c>
      <c r="V250" s="1">
        <f t="shared" si="19"/>
        <v>2.0971519999999999</v>
      </c>
      <c r="W250" s="1">
        <f t="shared" si="20"/>
        <v>1.7988699868708973</v>
      </c>
      <c r="X250" t="s">
        <v>20</v>
      </c>
    </row>
    <row r="251" spans="1:24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0.65500000000000003</v>
      </c>
      <c r="O251">
        <v>0.77400000000000002</v>
      </c>
      <c r="P251">
        <v>0.92500000000000004</v>
      </c>
      <c r="R251" s="4">
        <f t="shared" si="9"/>
        <v>7</v>
      </c>
      <c r="S251" s="4">
        <f t="shared" si="10"/>
        <v>7</v>
      </c>
      <c r="T251" s="1">
        <f t="shared" si="21"/>
        <v>2.3540000000000001</v>
      </c>
      <c r="U251" s="1">
        <f t="shared" si="19"/>
        <v>2.510178882442748</v>
      </c>
      <c r="V251" s="1">
        <f t="shared" si="19"/>
        <v>2.1242469870801033</v>
      </c>
      <c r="W251" s="1">
        <f t="shared" si="20"/>
        <v>1.7774780194594595</v>
      </c>
      <c r="X251" t="s">
        <v>20</v>
      </c>
    </row>
    <row r="252" spans="1:24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0.39100000000000001</v>
      </c>
      <c r="O252">
        <v>0.36299999999999999</v>
      </c>
      <c r="P252">
        <v>0.46600000000000003</v>
      </c>
      <c r="R252" s="4">
        <f t="shared" si="9"/>
        <v>7</v>
      </c>
      <c r="S252" s="4">
        <f t="shared" si="10"/>
        <v>7</v>
      </c>
      <c r="T252" s="1">
        <f t="shared" si="21"/>
        <v>1.22</v>
      </c>
      <c r="U252" s="1">
        <f t="shared" si="19"/>
        <v>2.1025155601023018</v>
      </c>
      <c r="V252" s="1">
        <f t="shared" si="19"/>
        <v>2.2646930688705234</v>
      </c>
      <c r="W252" s="1">
        <f t="shared" si="20"/>
        <v>1.764127862660944</v>
      </c>
      <c r="X252" t="s">
        <v>20</v>
      </c>
    </row>
    <row r="253" spans="1:24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0.53800000000000003</v>
      </c>
      <c r="O253">
        <v>0.56999999999999995</v>
      </c>
      <c r="P253">
        <v>1.81</v>
      </c>
      <c r="R253" s="4">
        <f t="shared" si="9"/>
        <v>112</v>
      </c>
      <c r="S253" s="4">
        <f t="shared" si="10"/>
        <v>112</v>
      </c>
      <c r="T253" s="1">
        <f t="shared" si="21"/>
        <v>2.9180000000000001</v>
      </c>
      <c r="U253" s="1">
        <f t="shared" si="19"/>
        <v>3.0560728029739774</v>
      </c>
      <c r="V253" s="1">
        <f t="shared" si="19"/>
        <v>2.884503803508772</v>
      </c>
      <c r="W253" s="1">
        <f t="shared" si="20"/>
        <v>0.90837965082872929</v>
      </c>
      <c r="X253" t="s">
        <v>20</v>
      </c>
    </row>
    <row r="254" spans="1:24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0.52300000000000002</v>
      </c>
      <c r="O254">
        <v>0.46899999999999997</v>
      </c>
      <c r="P254">
        <v>0.97599999999999998</v>
      </c>
      <c r="R254" s="4">
        <f t="shared" si="9"/>
        <v>56</v>
      </c>
      <c r="S254" s="4">
        <f t="shared" si="10"/>
        <v>56</v>
      </c>
      <c r="T254" s="1">
        <f t="shared" si="21"/>
        <v>1.968</v>
      </c>
      <c r="U254" s="1">
        <f t="shared" si="19"/>
        <v>3.1437230745697895</v>
      </c>
      <c r="V254" s="1">
        <f t="shared" si="19"/>
        <v>3.5056869253731349</v>
      </c>
      <c r="W254" s="1">
        <f t="shared" si="20"/>
        <v>1.6845975081967215</v>
      </c>
      <c r="X254" t="s">
        <v>20</v>
      </c>
    </row>
    <row r="255" spans="1:24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0.44400000000000001</v>
      </c>
      <c r="O255">
        <v>0.54200000000000004</v>
      </c>
      <c r="P255">
        <v>1.127</v>
      </c>
      <c r="R255" s="4">
        <f t="shared" si="9"/>
        <v>56</v>
      </c>
      <c r="S255" s="4">
        <f t="shared" si="10"/>
        <v>56</v>
      </c>
      <c r="T255" s="1">
        <f t="shared" si="21"/>
        <v>2.113</v>
      </c>
      <c r="U255" s="1">
        <f t="shared" si="19"/>
        <v>3.7030792072072072</v>
      </c>
      <c r="V255" s="1">
        <f t="shared" si="19"/>
        <v>3.0335187601476012</v>
      </c>
      <c r="W255" s="1">
        <f t="shared" si="20"/>
        <v>1.458888347826087</v>
      </c>
      <c r="X255" t="s">
        <v>20</v>
      </c>
    </row>
    <row r="256" spans="1:24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0.24299999999999999</v>
      </c>
      <c r="O256">
        <v>0.80700000000000005</v>
      </c>
      <c r="P256">
        <v>0.495</v>
      </c>
      <c r="R256" s="4">
        <f t="shared" si="9"/>
        <v>28</v>
      </c>
      <c r="S256" s="4">
        <f t="shared" si="10"/>
        <v>28</v>
      </c>
      <c r="T256" s="1">
        <f t="shared" si="21"/>
        <v>1.5449999999999999</v>
      </c>
      <c r="U256" s="1">
        <f t="shared" si="19"/>
        <v>3.3830600164609055</v>
      </c>
      <c r="V256" s="1">
        <f t="shared" si="19"/>
        <v>1.0186909343246591</v>
      </c>
      <c r="W256" s="1">
        <f t="shared" si="20"/>
        <v>1.6607749171717172</v>
      </c>
      <c r="X256" t="s">
        <v>20</v>
      </c>
    </row>
    <row r="257" spans="1:24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0.433</v>
      </c>
      <c r="O257">
        <v>0.46</v>
      </c>
      <c r="P257">
        <v>0.60099999999999998</v>
      </c>
      <c r="R257" s="4">
        <f t="shared" si="9"/>
        <v>28</v>
      </c>
      <c r="S257" s="4">
        <f t="shared" si="10"/>
        <v>28</v>
      </c>
      <c r="T257" s="1">
        <f t="shared" si="21"/>
        <v>1.494</v>
      </c>
      <c r="U257" s="1">
        <f t="shared" si="19"/>
        <v>3.7971528129330254</v>
      </c>
      <c r="V257" s="1">
        <f t="shared" si="19"/>
        <v>3.5742764521739132</v>
      </c>
      <c r="W257" s="1">
        <f t="shared" si="20"/>
        <v>2.7357190815307821</v>
      </c>
      <c r="X257" t="s">
        <v>20</v>
      </c>
    </row>
    <row r="258" spans="1:24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0.44800000000000001</v>
      </c>
      <c r="O258">
        <v>0.45</v>
      </c>
      <c r="P258">
        <v>0.60299999999999998</v>
      </c>
      <c r="R258" s="4">
        <f t="shared" ref="R258:R268" si="22">(D258-H258+1+2*J258)/L258</f>
        <v>28</v>
      </c>
      <c r="S258" s="4">
        <f t="shared" ref="S258:S268" si="23">(C258-I258+1+2*K258)/M258</f>
        <v>28</v>
      </c>
      <c r="T258" s="1">
        <f t="shared" si="21"/>
        <v>1.5009999999999999</v>
      </c>
      <c r="U258" s="1">
        <f t="shared" si="19"/>
        <v>3.6700159999999999</v>
      </c>
      <c r="V258" s="1">
        <f t="shared" si="19"/>
        <v>3.6537048177777778</v>
      </c>
      <c r="W258" s="1">
        <f t="shared" si="20"/>
        <v>2.7266453864013265</v>
      </c>
      <c r="X258" t="s">
        <v>20</v>
      </c>
    </row>
    <row r="259" spans="1:24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0.28299999999999997</v>
      </c>
      <c r="O259">
        <v>0.65100000000000002</v>
      </c>
      <c r="P259">
        <v>0.36</v>
      </c>
      <c r="R259" s="4">
        <f t="shared" si="22"/>
        <v>14</v>
      </c>
      <c r="S259" s="4">
        <f t="shared" si="23"/>
        <v>14</v>
      </c>
      <c r="T259" s="1">
        <f t="shared" si="21"/>
        <v>1.294</v>
      </c>
      <c r="U259" s="1">
        <f t="shared" si="19"/>
        <v>2.9048889893992933</v>
      </c>
      <c r="V259" s="1">
        <f t="shared" si="19"/>
        <v>1.2628012043010752</v>
      </c>
      <c r="W259" s="1">
        <f t="shared" si="20"/>
        <v>2.2835655111111115</v>
      </c>
      <c r="X259" t="s">
        <v>20</v>
      </c>
    </row>
    <row r="260" spans="1:24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0.42099999999999999</v>
      </c>
      <c r="O260">
        <v>0.53300000000000003</v>
      </c>
      <c r="P260">
        <v>0.51900000000000002</v>
      </c>
      <c r="R260" s="4">
        <f t="shared" si="22"/>
        <v>14</v>
      </c>
      <c r="S260" s="4">
        <f t="shared" si="23"/>
        <v>14</v>
      </c>
      <c r="T260" s="1">
        <f t="shared" si="21"/>
        <v>1.4729999999999999</v>
      </c>
      <c r="U260" s="1">
        <f t="shared" si="19"/>
        <v>3.905385197149644</v>
      </c>
      <c r="V260" s="1">
        <f t="shared" si="19"/>
        <v>3.0847414033771106</v>
      </c>
      <c r="W260" s="1">
        <f t="shared" si="20"/>
        <v>3.1679521541425815</v>
      </c>
      <c r="X260" t="s">
        <v>20</v>
      </c>
    </row>
    <row r="261" spans="1:24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0.85699999999999998</v>
      </c>
      <c r="O261">
        <v>1.51</v>
      </c>
      <c r="P261">
        <v>1.0389999999999999</v>
      </c>
      <c r="R261" s="4">
        <f t="shared" si="22"/>
        <v>14</v>
      </c>
      <c r="S261" s="4">
        <f t="shared" si="23"/>
        <v>14</v>
      </c>
      <c r="T261" s="1">
        <f t="shared" si="21"/>
        <v>3.4059999999999997</v>
      </c>
      <c r="U261" s="1">
        <f t="shared" si="19"/>
        <v>3.8370295635939322</v>
      </c>
      <c r="V261" s="1">
        <f t="shared" si="19"/>
        <v>2.1777048582781453</v>
      </c>
      <c r="W261" s="1">
        <f t="shared" si="20"/>
        <v>3.1649031145332049</v>
      </c>
      <c r="X261" t="s">
        <v>20</v>
      </c>
    </row>
    <row r="262" spans="1:24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0.52</v>
      </c>
      <c r="O262">
        <v>0.437</v>
      </c>
      <c r="P262">
        <v>0.52600000000000002</v>
      </c>
      <c r="R262" s="4">
        <f t="shared" si="22"/>
        <v>14</v>
      </c>
      <c r="S262" s="4">
        <f t="shared" si="23"/>
        <v>14</v>
      </c>
      <c r="T262" s="1">
        <f t="shared" si="21"/>
        <v>1.4830000000000001</v>
      </c>
      <c r="U262" s="1">
        <f t="shared" si="19"/>
        <v>3.161859938461538</v>
      </c>
      <c r="V262" s="1">
        <f t="shared" si="19"/>
        <v>3.762396265446224</v>
      </c>
      <c r="W262" s="1">
        <f t="shared" si="20"/>
        <v>3.1257930950570341</v>
      </c>
      <c r="X262" t="s">
        <v>20</v>
      </c>
    </row>
    <row r="263" spans="1:24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0.42099999999999999</v>
      </c>
      <c r="O263">
        <v>0.53300000000000003</v>
      </c>
      <c r="P263">
        <v>0.51900000000000002</v>
      </c>
      <c r="R263" s="4">
        <f t="shared" si="22"/>
        <v>14</v>
      </c>
      <c r="S263" s="4">
        <f t="shared" si="23"/>
        <v>14</v>
      </c>
      <c r="T263" s="1">
        <f t="shared" si="21"/>
        <v>1.4729999999999999</v>
      </c>
      <c r="U263" s="1">
        <f t="shared" si="19"/>
        <v>3.905385197149644</v>
      </c>
      <c r="V263" s="1">
        <f t="shared" si="19"/>
        <v>3.0847414033771106</v>
      </c>
      <c r="W263" s="1">
        <f t="shared" si="20"/>
        <v>3.1679521541425815</v>
      </c>
      <c r="X263" t="s">
        <v>20</v>
      </c>
    </row>
    <row r="264" spans="1:24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0.34599999999999997</v>
      </c>
      <c r="O264">
        <v>0.52800000000000002</v>
      </c>
      <c r="P264">
        <v>0.40300000000000002</v>
      </c>
      <c r="R264" s="4">
        <f t="shared" si="22"/>
        <v>7</v>
      </c>
      <c r="S264" s="4">
        <f t="shared" si="23"/>
        <v>7</v>
      </c>
      <c r="T264" s="1">
        <f t="shared" si="21"/>
        <v>1.2770000000000001</v>
      </c>
      <c r="U264" s="1">
        <f t="shared" si="19"/>
        <v>2.3759641156069367</v>
      </c>
      <c r="V264" s="1">
        <f t="shared" si="19"/>
        <v>1.5569764848484846</v>
      </c>
      <c r="W264" s="1">
        <f t="shared" si="20"/>
        <v>2.0399096377171215</v>
      </c>
      <c r="X264" t="s">
        <v>20</v>
      </c>
    </row>
    <row r="265" spans="1:24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1.2090000000000001</v>
      </c>
      <c r="O265">
        <v>1.159</v>
      </c>
      <c r="P265">
        <v>0.65700000000000003</v>
      </c>
      <c r="R265" s="4">
        <f t="shared" si="22"/>
        <v>7</v>
      </c>
      <c r="S265" s="4">
        <f t="shared" si="23"/>
        <v>7</v>
      </c>
      <c r="T265" s="1">
        <f t="shared" si="21"/>
        <v>3.0250000000000004</v>
      </c>
      <c r="U265" s="1">
        <f t="shared" si="19"/>
        <v>3.0598644565756823</v>
      </c>
      <c r="V265" s="1">
        <f t="shared" si="19"/>
        <v>3.1918689628990506</v>
      </c>
      <c r="W265" s="1">
        <f t="shared" si="20"/>
        <v>5.6307094794520545</v>
      </c>
      <c r="X265" t="s">
        <v>21</v>
      </c>
    </row>
    <row r="266" spans="1:24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0.52100000000000002</v>
      </c>
      <c r="O266">
        <v>0.67300000000000004</v>
      </c>
      <c r="P266">
        <v>0.64100000000000001</v>
      </c>
      <c r="R266" s="4">
        <f t="shared" si="22"/>
        <v>7</v>
      </c>
      <c r="S266" s="4">
        <f t="shared" si="23"/>
        <v>7</v>
      </c>
      <c r="T266" s="1">
        <f t="shared" si="21"/>
        <v>1.835</v>
      </c>
      <c r="U266" s="1">
        <f t="shared" si="19"/>
        <v>3.1557911094049906</v>
      </c>
      <c r="V266" s="1">
        <f t="shared" si="19"/>
        <v>2.4430418543833579</v>
      </c>
      <c r="W266" s="1">
        <f t="shared" si="20"/>
        <v>2.5650033822152887</v>
      </c>
      <c r="X266" t="s">
        <v>20</v>
      </c>
    </row>
    <row r="267" spans="1:24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0.98799999999999999</v>
      </c>
      <c r="O267">
        <v>1.5269999999999999</v>
      </c>
      <c r="P267">
        <v>1.631</v>
      </c>
      <c r="R267" s="4">
        <f t="shared" si="22"/>
        <v>7</v>
      </c>
      <c r="S267" s="4">
        <f t="shared" si="23"/>
        <v>7</v>
      </c>
      <c r="T267" s="1">
        <f t="shared" si="21"/>
        <v>4.1459999999999999</v>
      </c>
      <c r="U267" s="1">
        <f t="shared" si="19"/>
        <v>3.3282736194331988</v>
      </c>
      <c r="V267" s="1">
        <f t="shared" si="19"/>
        <v>2.1534605998690246</v>
      </c>
      <c r="W267" s="1">
        <f t="shared" si="20"/>
        <v>2.0161461287553646</v>
      </c>
      <c r="X267" t="s">
        <v>20</v>
      </c>
    </row>
    <row r="268" spans="1:24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0.66</v>
      </c>
      <c r="O268">
        <v>0.53500000000000003</v>
      </c>
      <c r="P268">
        <v>0.67300000000000004</v>
      </c>
      <c r="R268" s="4">
        <f t="shared" si="22"/>
        <v>7</v>
      </c>
      <c r="S268" s="4">
        <f t="shared" si="23"/>
        <v>7</v>
      </c>
      <c r="T268" s="1">
        <f t="shared" si="21"/>
        <v>1.8680000000000001</v>
      </c>
      <c r="U268" s="1">
        <f t="shared" si="19"/>
        <v>2.4911623757575758</v>
      </c>
      <c r="V268" s="1">
        <f t="shared" si="19"/>
        <v>3.073209659813084</v>
      </c>
      <c r="W268" s="1">
        <f t="shared" si="20"/>
        <v>2.4430418543833579</v>
      </c>
      <c r="X268" t="s">
        <v>20</v>
      </c>
    </row>
    <row r="271" spans="1:24">
      <c r="D271" t="s">
        <v>75</v>
      </c>
    </row>
    <row r="273" spans="1:10">
      <c r="A273" t="s">
        <v>23</v>
      </c>
      <c r="C273" t="s">
        <v>24</v>
      </c>
      <c r="D273" t="s">
        <v>2</v>
      </c>
      <c r="E273" t="s">
        <v>25</v>
      </c>
      <c r="G273" t="s">
        <v>26</v>
      </c>
      <c r="H273" t="s">
        <v>27</v>
      </c>
      <c r="I273" t="s">
        <v>48</v>
      </c>
      <c r="J273" t="s">
        <v>49</v>
      </c>
    </row>
    <row r="275" spans="1:10">
      <c r="C275">
        <v>1760</v>
      </c>
      <c r="D275">
        <v>16</v>
      </c>
      <c r="E275">
        <v>50</v>
      </c>
      <c r="G275" s="1">
        <v>7.7089999999999996</v>
      </c>
      <c r="H275" s="1">
        <v>7.45</v>
      </c>
      <c r="I275" s="1">
        <f>(2*$E275*$D275*$C275*$C275+$E275*$D275*$C275)/(G275/1000)/10^12</f>
        <v>0.64308833830587619</v>
      </c>
      <c r="J275" s="1">
        <f>(2*$E275*$D275*$C275*$C275+$E275*$D275*$C275)/(H275/1000)/10^12</f>
        <v>0.66544536912751673</v>
      </c>
    </row>
    <row r="276" spans="1:10">
      <c r="C276">
        <v>1760</v>
      </c>
      <c r="D276">
        <v>32</v>
      </c>
      <c r="E276">
        <v>50</v>
      </c>
      <c r="G276" s="1">
        <v>10.538</v>
      </c>
      <c r="H276" s="1">
        <v>9.9450000000000003</v>
      </c>
      <c r="I276" s="1">
        <f t="shared" ref="I276:J286" si="24">(2*$E276*$D276*$C276*$C276+$E276*$D276*$C276)/(G276/1000)/10^12</f>
        <v>0.94089352818371608</v>
      </c>
      <c r="J276" s="1">
        <f t="shared" si="24"/>
        <v>0.99699708396178977</v>
      </c>
    </row>
    <row r="277" spans="1:10">
      <c r="C277">
        <v>1760</v>
      </c>
      <c r="D277">
        <v>64</v>
      </c>
      <c r="E277">
        <v>50</v>
      </c>
      <c r="G277" s="1">
        <v>13.161</v>
      </c>
      <c r="H277" s="1">
        <v>12.762</v>
      </c>
      <c r="I277" s="1">
        <f t="shared" si="24"/>
        <v>1.506745080161082</v>
      </c>
      <c r="J277" s="1">
        <f t="shared" si="24"/>
        <v>1.5538530010970066</v>
      </c>
    </row>
    <row r="278" spans="1:10">
      <c r="C278">
        <v>1760</v>
      </c>
      <c r="D278">
        <v>128</v>
      </c>
      <c r="E278">
        <v>50</v>
      </c>
      <c r="G278" s="1">
        <v>16.603999999999999</v>
      </c>
      <c r="H278" s="1">
        <v>15.997</v>
      </c>
      <c r="I278" s="1">
        <f t="shared" si="24"/>
        <v>2.3886138279932543</v>
      </c>
      <c r="J278" s="1">
        <f t="shared" si="24"/>
        <v>2.4792488591610926</v>
      </c>
    </row>
    <row r="279" spans="1:10">
      <c r="C279">
        <v>2048</v>
      </c>
      <c r="D279">
        <v>16</v>
      </c>
      <c r="E279">
        <v>50</v>
      </c>
      <c r="G279" s="1">
        <v>8.7390000000000008</v>
      </c>
      <c r="H279" s="1">
        <v>8.2349999999999994</v>
      </c>
      <c r="I279" s="1">
        <f t="shared" si="24"/>
        <v>0.76811131708433456</v>
      </c>
      <c r="J279" s="1">
        <f t="shared" si="24"/>
        <v>0.81512140862173654</v>
      </c>
    </row>
    <row r="280" spans="1:10">
      <c r="C280">
        <v>2048</v>
      </c>
      <c r="D280">
        <v>32</v>
      </c>
      <c r="E280">
        <v>50</v>
      </c>
      <c r="G280" s="1">
        <v>9.202</v>
      </c>
      <c r="H280" s="1">
        <v>8.8049999999999997</v>
      </c>
      <c r="I280" s="1">
        <f t="shared" si="24"/>
        <v>1.4589273636166049</v>
      </c>
      <c r="J280" s="1">
        <f t="shared" si="24"/>
        <v>1.5247075070982394</v>
      </c>
    </row>
    <row r="281" spans="1:10">
      <c r="C281">
        <v>2048</v>
      </c>
      <c r="D281">
        <v>64</v>
      </c>
      <c r="E281">
        <v>50</v>
      </c>
      <c r="G281" s="1">
        <v>12.27</v>
      </c>
      <c r="H281" s="1">
        <v>11.754</v>
      </c>
      <c r="I281" s="1">
        <f t="shared" si="24"/>
        <v>2.1882721434392831</v>
      </c>
      <c r="J281" s="1">
        <f t="shared" si="24"/>
        <v>2.2843371788327378</v>
      </c>
    </row>
    <row r="282" spans="1:10">
      <c r="C282">
        <v>2048</v>
      </c>
      <c r="D282">
        <v>128</v>
      </c>
      <c r="E282">
        <v>50</v>
      </c>
      <c r="G282" s="1">
        <v>19.122</v>
      </c>
      <c r="H282" s="1">
        <v>17.943000000000001</v>
      </c>
      <c r="I282" s="1">
        <f t="shared" si="24"/>
        <v>2.8082940278213573</v>
      </c>
      <c r="J282" s="1">
        <f t="shared" si="24"/>
        <v>2.9928216240316559</v>
      </c>
    </row>
    <row r="283" spans="1:10">
      <c r="C283">
        <v>2560</v>
      </c>
      <c r="D283">
        <v>16</v>
      </c>
      <c r="E283">
        <v>50</v>
      </c>
      <c r="G283" s="1">
        <v>12.943</v>
      </c>
      <c r="H283" s="1">
        <v>12.574999999999999</v>
      </c>
      <c r="I283" s="1">
        <f t="shared" si="24"/>
        <v>0.81030734760101986</v>
      </c>
      <c r="J283" s="1">
        <f t="shared" si="24"/>
        <v>0.83402051689860834</v>
      </c>
    </row>
    <row r="284" spans="1:10">
      <c r="C284">
        <v>2560</v>
      </c>
      <c r="D284">
        <v>32</v>
      </c>
      <c r="E284">
        <v>50</v>
      </c>
      <c r="G284" s="1">
        <v>11.904999999999999</v>
      </c>
      <c r="H284" s="1">
        <v>11.189</v>
      </c>
      <c r="I284" s="1">
        <f t="shared" si="24"/>
        <v>1.7619165056698867</v>
      </c>
      <c r="J284" s="1">
        <f t="shared" si="24"/>
        <v>1.87466404504424</v>
      </c>
    </row>
    <row r="285" spans="1:10">
      <c r="C285">
        <v>2560</v>
      </c>
      <c r="D285">
        <v>64</v>
      </c>
      <c r="E285">
        <v>50</v>
      </c>
      <c r="G285" s="1">
        <v>15.794</v>
      </c>
      <c r="H285" s="1">
        <v>15.411</v>
      </c>
      <c r="I285" s="1">
        <f t="shared" si="24"/>
        <v>2.6561499303532989</v>
      </c>
      <c r="J285" s="1">
        <f t="shared" si="24"/>
        <v>2.722161572902472</v>
      </c>
    </row>
    <row r="286" spans="1:10">
      <c r="C286">
        <v>2560</v>
      </c>
      <c r="D286">
        <v>128</v>
      </c>
      <c r="E286">
        <v>50</v>
      </c>
      <c r="G286" s="1">
        <v>25.934000000000001</v>
      </c>
      <c r="H286" s="1">
        <v>25.521999999999998</v>
      </c>
      <c r="I286" s="1">
        <f t="shared" si="24"/>
        <v>3.2352303539754761</v>
      </c>
      <c r="J286" s="1">
        <f t="shared" si="24"/>
        <v>3.2874564689287675</v>
      </c>
    </row>
    <row r="288" spans="1:10">
      <c r="I288" s="3"/>
    </row>
    <row r="290" spans="1:10">
      <c r="A290" t="s">
        <v>28</v>
      </c>
      <c r="C290" t="s">
        <v>24</v>
      </c>
      <c r="D290" t="s">
        <v>2</v>
      </c>
      <c r="E290" t="s">
        <v>25</v>
      </c>
      <c r="G290" t="s">
        <v>29</v>
      </c>
      <c r="H290" t="s">
        <v>30</v>
      </c>
      <c r="I290" t="s">
        <v>48</v>
      </c>
      <c r="J290" t="s">
        <v>49</v>
      </c>
    </row>
    <row r="291" spans="1:10">
      <c r="C291">
        <v>512</v>
      </c>
      <c r="D291">
        <v>16</v>
      </c>
      <c r="E291">
        <v>25</v>
      </c>
      <c r="G291" s="1">
        <v>2.6139999999999999</v>
      </c>
      <c r="H291" s="1">
        <v>3.0390000000000001</v>
      </c>
      <c r="I291" s="1">
        <f>(8*$E291*$D291*$C291*$C291)/(G291/1000)/10^12</f>
        <v>0.32091078806426937</v>
      </c>
      <c r="J291" s="1">
        <f>(8*$E291*$D291*$C291*$C291)/(H291/1000)/10^12</f>
        <v>0.27603185258308655</v>
      </c>
    </row>
    <row r="292" spans="1:10">
      <c r="C292">
        <v>512</v>
      </c>
      <c r="D292">
        <v>32</v>
      </c>
      <c r="E292">
        <v>25</v>
      </c>
      <c r="G292" s="1">
        <v>3.4340000000000002</v>
      </c>
      <c r="H292" s="1">
        <v>3.173</v>
      </c>
      <c r="I292" s="1">
        <f t="shared" ref="I292:J307" si="25">(8*$E292*$D292*$C292*$C292)/(G292/1000)/10^12</f>
        <v>0.4885619103086779</v>
      </c>
      <c r="J292" s="1">
        <f t="shared" si="25"/>
        <v>0.52874932240781591</v>
      </c>
    </row>
    <row r="293" spans="1:10">
      <c r="C293">
        <v>512</v>
      </c>
      <c r="D293">
        <v>64</v>
      </c>
      <c r="E293">
        <v>25</v>
      </c>
      <c r="G293" s="1">
        <v>3.476</v>
      </c>
      <c r="H293" s="1">
        <v>3.9420000000000002</v>
      </c>
      <c r="I293" s="1">
        <f t="shared" si="25"/>
        <v>0.96531737629459158</v>
      </c>
      <c r="J293" s="1">
        <f t="shared" si="25"/>
        <v>0.85120324708269912</v>
      </c>
    </row>
    <row r="294" spans="1:10">
      <c r="C294">
        <v>512</v>
      </c>
      <c r="D294">
        <v>128</v>
      </c>
      <c r="E294">
        <v>25</v>
      </c>
      <c r="G294" s="1">
        <v>4.2140000000000004</v>
      </c>
      <c r="H294" s="1">
        <v>7.0670000000000002</v>
      </c>
      <c r="I294" s="1">
        <f t="shared" si="25"/>
        <v>1.5925216896060748</v>
      </c>
      <c r="J294" s="1">
        <f t="shared" si="25"/>
        <v>0.94960894297438792</v>
      </c>
    </row>
    <row r="295" spans="1:10">
      <c r="C295">
        <v>1024</v>
      </c>
      <c r="D295">
        <v>16</v>
      </c>
      <c r="E295">
        <v>25</v>
      </c>
      <c r="G295" s="1">
        <v>5.4610000000000003</v>
      </c>
      <c r="H295" s="1">
        <v>5.2850000000000001</v>
      </c>
      <c r="I295" s="1">
        <f t="shared" si="25"/>
        <v>0.61443750228895799</v>
      </c>
      <c r="J295" s="1">
        <f t="shared" si="25"/>
        <v>0.63489937559129617</v>
      </c>
    </row>
    <row r="296" spans="1:10">
      <c r="C296">
        <v>1024</v>
      </c>
      <c r="D296">
        <v>32</v>
      </c>
      <c r="E296">
        <v>25</v>
      </c>
      <c r="G296" s="1">
        <v>5.0949999999999998</v>
      </c>
      <c r="H296" s="1">
        <v>12.397</v>
      </c>
      <c r="I296" s="1">
        <f t="shared" si="25"/>
        <v>1.3171514033366045</v>
      </c>
      <c r="J296" s="1">
        <f t="shared" si="25"/>
        <v>0.54133148342340887</v>
      </c>
    </row>
    <row r="297" spans="1:10">
      <c r="C297">
        <v>1024</v>
      </c>
      <c r="D297">
        <v>64</v>
      </c>
      <c r="E297">
        <v>25</v>
      </c>
      <c r="G297" s="1">
        <v>6.2869999999999999</v>
      </c>
      <c r="H297" s="1">
        <v>14.587999999999999</v>
      </c>
      <c r="I297" s="1">
        <f t="shared" si="25"/>
        <v>2.1348453634483855</v>
      </c>
      <c r="J297" s="1">
        <f t="shared" si="25"/>
        <v>0.92005571702769406</v>
      </c>
    </row>
    <row r="298" spans="1:10">
      <c r="C298">
        <v>1024</v>
      </c>
      <c r="D298">
        <v>128</v>
      </c>
      <c r="E298">
        <v>25</v>
      </c>
      <c r="G298" s="1">
        <v>9.0920000000000005</v>
      </c>
      <c r="H298" s="1">
        <v>9.593</v>
      </c>
      <c r="I298" s="1">
        <f t="shared" si="25"/>
        <v>2.9524357237131542</v>
      </c>
      <c r="J298" s="1">
        <f t="shared" si="25"/>
        <v>2.798243052225581</v>
      </c>
    </row>
    <row r="299" spans="1:10">
      <c r="C299">
        <v>2048</v>
      </c>
      <c r="D299">
        <v>16</v>
      </c>
      <c r="E299">
        <v>25</v>
      </c>
      <c r="G299" s="1">
        <v>16.803999999999998</v>
      </c>
      <c r="H299" s="1">
        <v>12.689</v>
      </c>
      <c r="I299" s="1">
        <f t="shared" si="25"/>
        <v>0.79872487502975487</v>
      </c>
      <c r="J299" s="1">
        <f t="shared" si="25"/>
        <v>1.0577486641973362</v>
      </c>
    </row>
    <row r="300" spans="1:10">
      <c r="C300">
        <v>2048</v>
      </c>
      <c r="D300">
        <v>32</v>
      </c>
      <c r="E300">
        <v>25</v>
      </c>
      <c r="G300" s="1">
        <v>11.252000000000001</v>
      </c>
      <c r="H300" s="1">
        <v>11.444000000000001</v>
      </c>
      <c r="I300" s="1">
        <f t="shared" si="25"/>
        <v>2.3856688233202989</v>
      </c>
      <c r="J300" s="1">
        <f t="shared" si="25"/>
        <v>2.345643621111499</v>
      </c>
    </row>
    <row r="301" spans="1:10">
      <c r="C301">
        <v>2048</v>
      </c>
      <c r="D301">
        <v>64</v>
      </c>
      <c r="E301">
        <v>25</v>
      </c>
      <c r="G301" s="1">
        <v>16.46</v>
      </c>
      <c r="H301" s="1">
        <v>16.218</v>
      </c>
      <c r="I301" s="1">
        <f t="shared" si="25"/>
        <v>3.261670182260024</v>
      </c>
      <c r="J301" s="1">
        <f t="shared" si="25"/>
        <v>3.3103398199531386</v>
      </c>
    </row>
    <row r="302" spans="1:10">
      <c r="C302">
        <v>2048</v>
      </c>
      <c r="D302">
        <v>128</v>
      </c>
      <c r="E302">
        <v>25</v>
      </c>
      <c r="G302" s="1">
        <v>31.541</v>
      </c>
      <c r="H302" s="1">
        <v>30.824999999999999</v>
      </c>
      <c r="I302" s="1">
        <f t="shared" si="25"/>
        <v>3.4042732443486257</v>
      </c>
      <c r="J302" s="1">
        <f t="shared" si="25"/>
        <v>3.4833473609083541</v>
      </c>
    </row>
    <row r="303" spans="1:10">
      <c r="C303">
        <v>4096</v>
      </c>
      <c r="D303">
        <v>16</v>
      </c>
      <c r="E303">
        <v>25</v>
      </c>
      <c r="G303" s="1">
        <v>60.247999999999998</v>
      </c>
      <c r="H303" s="1">
        <v>56.017000000000003</v>
      </c>
      <c r="I303" s="1">
        <f t="shared" si="25"/>
        <v>0.89110163324923652</v>
      </c>
      <c r="J303" s="1">
        <f t="shared" si="25"/>
        <v>0.95840711212667573</v>
      </c>
    </row>
    <row r="304" spans="1:10">
      <c r="C304">
        <v>4096</v>
      </c>
      <c r="D304">
        <v>32</v>
      </c>
      <c r="E304">
        <v>25</v>
      </c>
      <c r="G304" s="1">
        <v>104.898</v>
      </c>
      <c r="H304" s="1">
        <v>38.359000000000002</v>
      </c>
      <c r="I304" s="1">
        <f t="shared" si="25"/>
        <v>1.023605620698202</v>
      </c>
      <c r="J304" s="1">
        <f t="shared" si="25"/>
        <v>2.7991913866367732</v>
      </c>
    </row>
    <row r="305" spans="1:10">
      <c r="C305">
        <v>4096</v>
      </c>
      <c r="D305">
        <v>64</v>
      </c>
      <c r="E305">
        <v>25</v>
      </c>
      <c r="G305" s="1">
        <v>106.22499999999999</v>
      </c>
      <c r="H305" s="1">
        <v>56.636000000000003</v>
      </c>
      <c r="I305" s="1">
        <f t="shared" si="25"/>
        <v>2.0216367597081666</v>
      </c>
      <c r="J305" s="1">
        <f t="shared" si="25"/>
        <v>3.7917290204110454</v>
      </c>
    </row>
    <row r="306" spans="1:10">
      <c r="C306">
        <v>4096</v>
      </c>
      <c r="D306">
        <v>128</v>
      </c>
      <c r="E306">
        <v>25</v>
      </c>
      <c r="G306" s="1">
        <v>108.715</v>
      </c>
      <c r="H306" s="1">
        <v>112.19199999999999</v>
      </c>
      <c r="I306" s="1">
        <f t="shared" si="25"/>
        <v>3.9506666936485302</v>
      </c>
      <c r="J306" s="1">
        <f t="shared" si="25"/>
        <v>3.8282295493439826</v>
      </c>
    </row>
    <row r="307" spans="1:10">
      <c r="C307">
        <v>1536</v>
      </c>
      <c r="D307">
        <v>8</v>
      </c>
      <c r="E307">
        <v>50</v>
      </c>
      <c r="G307">
        <v>10.901</v>
      </c>
      <c r="H307">
        <v>12.196</v>
      </c>
      <c r="I307" s="1">
        <f t="shared" si="25"/>
        <v>0.6925738189156958</v>
      </c>
      <c r="J307" s="1">
        <f t="shared" si="25"/>
        <v>0.61903469990160709</v>
      </c>
    </row>
    <row r="308" spans="1:10">
      <c r="C308">
        <v>1536</v>
      </c>
      <c r="D308">
        <v>16</v>
      </c>
      <c r="E308">
        <v>50</v>
      </c>
      <c r="G308">
        <v>18.103000000000002</v>
      </c>
      <c r="H308">
        <v>13.625</v>
      </c>
      <c r="I308" s="1">
        <f t="shared" ref="I308:J312" si="26">(8*$E308*$D308*$C308*$C308)/(G308/1000)/10^12</f>
        <v>0.83408796332099644</v>
      </c>
      <c r="J308" s="1">
        <f t="shared" si="26"/>
        <v>1.1082197724770642</v>
      </c>
    </row>
    <row r="309" spans="1:10">
      <c r="C309">
        <v>1536</v>
      </c>
      <c r="D309">
        <v>32</v>
      </c>
      <c r="E309">
        <v>50</v>
      </c>
      <c r="G309">
        <v>13.185</v>
      </c>
      <c r="H309">
        <v>15.438000000000001</v>
      </c>
      <c r="I309" s="1">
        <f t="shared" si="26"/>
        <v>2.2904049146757681</v>
      </c>
      <c r="J309" s="1">
        <f t="shared" si="26"/>
        <v>1.9561464438398755</v>
      </c>
    </row>
    <row r="310" spans="1:10">
      <c r="C310">
        <v>256</v>
      </c>
      <c r="D310">
        <v>16</v>
      </c>
      <c r="E310">
        <v>150</v>
      </c>
      <c r="G310">
        <v>8.8230000000000004</v>
      </c>
      <c r="H310">
        <v>10.893000000000001</v>
      </c>
      <c r="I310" s="1">
        <f t="shared" si="26"/>
        <v>0.1426148928935736</v>
      </c>
      <c r="J310" s="1">
        <f t="shared" si="26"/>
        <v>0.11551374277058661</v>
      </c>
    </row>
    <row r="311" spans="1:10">
      <c r="C311">
        <v>256</v>
      </c>
      <c r="D311">
        <v>32</v>
      </c>
      <c r="E311">
        <v>150</v>
      </c>
      <c r="G311">
        <v>8.4440000000000008</v>
      </c>
      <c r="H311">
        <v>11.704000000000001</v>
      </c>
      <c r="I311" s="1">
        <f t="shared" si="26"/>
        <v>0.2980320227380388</v>
      </c>
      <c r="J311" s="1">
        <f t="shared" si="26"/>
        <v>0.215019002050581</v>
      </c>
    </row>
    <row r="312" spans="1:10">
      <c r="C312">
        <v>256</v>
      </c>
      <c r="D312">
        <v>64</v>
      </c>
      <c r="E312">
        <v>150</v>
      </c>
      <c r="G312">
        <v>11.196999999999999</v>
      </c>
      <c r="H312">
        <v>13.085000000000001</v>
      </c>
      <c r="I312" s="1">
        <f t="shared" si="26"/>
        <v>0.44951011878181657</v>
      </c>
      <c r="J312" s="1">
        <f t="shared" si="26"/>
        <v>0.38465149407718757</v>
      </c>
    </row>
    <row r="315" spans="1:10">
      <c r="A315" t="s">
        <v>78</v>
      </c>
      <c r="C315" t="s">
        <v>79</v>
      </c>
      <c r="D315" t="s">
        <v>2</v>
      </c>
      <c r="E315" t="s">
        <v>25</v>
      </c>
      <c r="G315" t="s">
        <v>29</v>
      </c>
      <c r="H315" t="s">
        <v>30</v>
      </c>
      <c r="I315" t="s">
        <v>48</v>
      </c>
      <c r="J315" t="s">
        <v>49</v>
      </c>
    </row>
    <row r="316" spans="1:10">
      <c r="C316">
        <v>2816</v>
      </c>
      <c r="D316">
        <v>32</v>
      </c>
      <c r="E316">
        <v>1500</v>
      </c>
      <c r="G316">
        <v>755.19899999999996</v>
      </c>
      <c r="H316">
        <v>740.04499999999996</v>
      </c>
      <c r="I316" s="1">
        <f>(6*$E316*$D316*$C316*$C316)/(G316/1000)/10^12</f>
        <v>3.0241016314905078</v>
      </c>
      <c r="J316" s="1">
        <f>(6*$E316*$D316*$C316*$C316)/(H316/1000)/10^12</f>
        <v>3.0860265632495323</v>
      </c>
    </row>
    <row r="317" spans="1:10">
      <c r="C317">
        <v>2816</v>
      </c>
      <c r="D317">
        <v>32</v>
      </c>
      <c r="E317">
        <v>750</v>
      </c>
      <c r="G317">
        <v>382.45</v>
      </c>
      <c r="H317">
        <v>372.58800000000002</v>
      </c>
      <c r="I317" s="1">
        <f t="shared" ref="I317:I334" si="27">(6*$E317*$D317*$C317*$C317)/(G317/1000)/10^12</f>
        <v>2.9857478467773566</v>
      </c>
      <c r="J317" s="1">
        <f t="shared" ref="J317:J334" si="28">(6*$E317*$D317*$C317*$C317)/(H317/1000)/10^12</f>
        <v>3.064777351927598</v>
      </c>
    </row>
    <row r="318" spans="1:10">
      <c r="C318">
        <v>2816</v>
      </c>
      <c r="D318">
        <v>32</v>
      </c>
      <c r="E318">
        <v>375</v>
      </c>
      <c r="G318">
        <v>198.12700000000001</v>
      </c>
      <c r="H318">
        <v>187.45500000000001</v>
      </c>
      <c r="I318" s="1">
        <f t="shared" si="27"/>
        <v>2.8817356140253478</v>
      </c>
      <c r="J318" s="1">
        <f t="shared" si="28"/>
        <v>3.0457956949667921</v>
      </c>
    </row>
    <row r="319" spans="1:10">
      <c r="C319">
        <v>2816</v>
      </c>
      <c r="D319">
        <v>32</v>
      </c>
      <c r="E319">
        <v>187</v>
      </c>
      <c r="G319">
        <v>98.415999999999997</v>
      </c>
      <c r="H319">
        <v>94.328000000000003</v>
      </c>
      <c r="I319" s="1">
        <f t="shared" si="27"/>
        <v>2.8929599843927818</v>
      </c>
      <c r="J319" s="1">
        <f t="shared" si="28"/>
        <v>3.0183354870664063</v>
      </c>
    </row>
    <row r="320" spans="1:10">
      <c r="C320">
        <v>2048</v>
      </c>
      <c r="D320">
        <v>32</v>
      </c>
      <c r="E320">
        <v>1500</v>
      </c>
      <c r="G320">
        <v>403.69099999999997</v>
      </c>
      <c r="H320">
        <v>494.94</v>
      </c>
      <c r="I320" s="1">
        <f t="shared" si="27"/>
        <v>2.992287546663166</v>
      </c>
      <c r="J320" s="1">
        <f t="shared" si="28"/>
        <v>2.440618159776943</v>
      </c>
    </row>
    <row r="321" spans="3:10">
      <c r="C321">
        <v>2048</v>
      </c>
      <c r="D321">
        <v>32</v>
      </c>
      <c r="E321">
        <v>750</v>
      </c>
      <c r="G321">
        <v>204.114</v>
      </c>
      <c r="H321">
        <v>250.024</v>
      </c>
      <c r="I321" s="1">
        <f t="shared" si="27"/>
        <v>2.9590315999882417</v>
      </c>
      <c r="J321" s="1">
        <f t="shared" si="28"/>
        <v>2.4156871980289889</v>
      </c>
    </row>
    <row r="322" spans="3:10">
      <c r="C322">
        <v>2048</v>
      </c>
      <c r="D322">
        <v>32</v>
      </c>
      <c r="E322">
        <v>375</v>
      </c>
      <c r="G322">
        <v>103.861</v>
      </c>
      <c r="H322">
        <v>126.32599999999999</v>
      </c>
      <c r="I322" s="1">
        <f t="shared" si="27"/>
        <v>2.907635089205765</v>
      </c>
      <c r="J322" s="1">
        <f t="shared" si="28"/>
        <v>2.3905600430631861</v>
      </c>
    </row>
    <row r="323" spans="3:10">
      <c r="C323">
        <v>2048</v>
      </c>
      <c r="D323">
        <v>32</v>
      </c>
      <c r="E323">
        <v>187</v>
      </c>
      <c r="G323">
        <v>53.94</v>
      </c>
      <c r="H323">
        <v>64.192999999999998</v>
      </c>
      <c r="I323" s="1">
        <f t="shared" si="27"/>
        <v>2.7918481797552839</v>
      </c>
      <c r="J323" s="1">
        <f t="shared" si="28"/>
        <v>2.3459300985465705</v>
      </c>
    </row>
    <row r="324" spans="3:10">
      <c r="C324">
        <v>1536</v>
      </c>
      <c r="D324">
        <v>32</v>
      </c>
      <c r="E324">
        <v>1500</v>
      </c>
      <c r="G324">
        <v>294.14800000000002</v>
      </c>
      <c r="H324">
        <v>352.11900000000003</v>
      </c>
      <c r="I324" s="1">
        <f t="shared" si="27"/>
        <v>2.3099842528251084</v>
      </c>
      <c r="J324" s="1">
        <f t="shared" si="28"/>
        <v>1.9296807272541385</v>
      </c>
    </row>
    <row r="325" spans="3:10">
      <c r="C325">
        <v>1536</v>
      </c>
      <c r="D325">
        <v>32</v>
      </c>
      <c r="E325">
        <v>750</v>
      </c>
      <c r="G325">
        <v>148.05799999999999</v>
      </c>
      <c r="H325">
        <v>177.54400000000001</v>
      </c>
      <c r="I325" s="1">
        <f t="shared" si="27"/>
        <v>2.2946319955693042</v>
      </c>
      <c r="J325" s="1">
        <f t="shared" si="28"/>
        <v>1.9135460730861082</v>
      </c>
    </row>
    <row r="326" spans="3:10">
      <c r="C326">
        <v>1536</v>
      </c>
      <c r="D326">
        <v>32</v>
      </c>
      <c r="E326">
        <v>375</v>
      </c>
      <c r="G326">
        <v>75.652000000000001</v>
      </c>
      <c r="H326">
        <v>90.623999999999995</v>
      </c>
      <c r="I326" s="1">
        <f t="shared" si="27"/>
        <v>2.245404113572675</v>
      </c>
      <c r="J326" s="1">
        <f t="shared" si="28"/>
        <v>1.8744406779661018</v>
      </c>
    </row>
    <row r="327" spans="3:10">
      <c r="C327">
        <v>1536</v>
      </c>
      <c r="D327">
        <v>32</v>
      </c>
      <c r="E327">
        <v>187</v>
      </c>
      <c r="G327">
        <v>39.558999999999997</v>
      </c>
      <c r="H327">
        <v>46.948</v>
      </c>
      <c r="I327" s="1">
        <f t="shared" si="27"/>
        <v>2.1413120550064462</v>
      </c>
      <c r="J327" s="1">
        <f t="shared" si="28"/>
        <v>1.8042975970009369</v>
      </c>
    </row>
    <row r="328" spans="3:10">
      <c r="C328">
        <v>2560</v>
      </c>
      <c r="D328" s="2">
        <v>32</v>
      </c>
      <c r="E328" s="2">
        <v>1500</v>
      </c>
      <c r="G328">
        <v>657.31299999999999</v>
      </c>
      <c r="H328">
        <v>669.00400000000002</v>
      </c>
      <c r="I328" s="1">
        <f t="shared" si="27"/>
        <v>2.8714429807412905</v>
      </c>
      <c r="J328" s="1">
        <f t="shared" si="28"/>
        <v>2.8212638489455966</v>
      </c>
    </row>
    <row r="329" spans="3:10">
      <c r="C329">
        <v>2560</v>
      </c>
      <c r="D329" s="2">
        <v>32</v>
      </c>
      <c r="E329" s="2">
        <v>750</v>
      </c>
      <c r="G329">
        <v>335.54700000000003</v>
      </c>
      <c r="H329">
        <v>335.84199999999998</v>
      </c>
      <c r="I329" s="1">
        <f t="shared" si="27"/>
        <v>2.812477536678915</v>
      </c>
      <c r="J329" s="1">
        <f t="shared" si="28"/>
        <v>2.8100070866657538</v>
      </c>
    </row>
    <row r="330" spans="3:10">
      <c r="C330">
        <v>2560</v>
      </c>
      <c r="D330" s="2">
        <v>32</v>
      </c>
      <c r="E330" s="2">
        <v>375</v>
      </c>
      <c r="G330">
        <v>170.06299999999999</v>
      </c>
      <c r="H330">
        <v>169.42</v>
      </c>
      <c r="I330" s="1">
        <f t="shared" si="27"/>
        <v>2.7746141135931977</v>
      </c>
      <c r="J330" s="1">
        <f t="shared" si="28"/>
        <v>2.7851446110258529</v>
      </c>
    </row>
    <row r="331" spans="3:10">
      <c r="C331">
        <v>2560</v>
      </c>
      <c r="D331" s="2">
        <v>32</v>
      </c>
      <c r="E331" s="2">
        <v>187</v>
      </c>
      <c r="G331">
        <v>84.882000000000005</v>
      </c>
      <c r="H331">
        <v>86.021000000000001</v>
      </c>
      <c r="I331" s="1">
        <f t="shared" si="27"/>
        <v>2.7720889517212131</v>
      </c>
      <c r="J331" s="1">
        <f t="shared" si="28"/>
        <v>2.7353838527801351</v>
      </c>
    </row>
    <row r="332" spans="3:10">
      <c r="C332">
        <v>512</v>
      </c>
      <c r="D332" s="2">
        <v>32</v>
      </c>
      <c r="E332" s="2">
        <v>1</v>
      </c>
      <c r="G332">
        <v>0.123</v>
      </c>
      <c r="H332">
        <v>9.8000000000000004E-2</v>
      </c>
      <c r="I332" s="1">
        <f t="shared" si="27"/>
        <v>0.40920039024390242</v>
      </c>
      <c r="J332" s="1">
        <f t="shared" si="28"/>
        <v>0.51358824489795907</v>
      </c>
    </row>
    <row r="333" spans="3:10">
      <c r="C333">
        <v>1024</v>
      </c>
      <c r="D333" s="2">
        <v>32</v>
      </c>
      <c r="E333" s="2">
        <v>1500</v>
      </c>
      <c r="G333">
        <v>188.64099999999999</v>
      </c>
      <c r="H333">
        <v>309.14499999999998</v>
      </c>
      <c r="I333" s="1">
        <f t="shared" si="27"/>
        <v>1.6008709029320245</v>
      </c>
      <c r="J333" s="1">
        <f t="shared" si="28"/>
        <v>0.97685515858254213</v>
      </c>
    </row>
    <row r="334" spans="3:10">
      <c r="C334">
        <v>1024</v>
      </c>
      <c r="D334" s="2">
        <v>64</v>
      </c>
      <c r="E334" s="2">
        <v>1500</v>
      </c>
      <c r="G334">
        <v>245.512</v>
      </c>
      <c r="H334">
        <v>489.57400000000001</v>
      </c>
      <c r="I334" s="1">
        <f t="shared" si="27"/>
        <v>2.460082505132132</v>
      </c>
      <c r="J334" s="1">
        <f t="shared" si="28"/>
        <v>1.2336843378120568</v>
      </c>
    </row>
    <row r="339" spans="1:15">
      <c r="L339" s="3">
        <f>1000/(SUM(U175:U210))</f>
        <v>7.0587201978970366</v>
      </c>
    </row>
    <row r="341" spans="1:15">
      <c r="I341" s="3"/>
    </row>
    <row r="342" spans="1:15">
      <c r="G342" s="1"/>
      <c r="H342" s="1"/>
      <c r="I342" s="1"/>
      <c r="K342" s="1"/>
    </row>
    <row r="343" spans="1:15">
      <c r="A343" t="s">
        <v>31</v>
      </c>
      <c r="C343" t="s">
        <v>32</v>
      </c>
      <c r="D343" t="s">
        <v>33</v>
      </c>
      <c r="G343" t="s">
        <v>52</v>
      </c>
      <c r="I343" t="s">
        <v>50</v>
      </c>
      <c r="J343" t="s">
        <v>34</v>
      </c>
      <c r="K343" t="s">
        <v>51</v>
      </c>
    </row>
    <row r="345" spans="1:15">
      <c r="C345">
        <v>100000</v>
      </c>
      <c r="D345">
        <v>2</v>
      </c>
      <c r="G345" s="1">
        <v>6.6979999999999998E-2</v>
      </c>
      <c r="H345" s="1"/>
      <c r="I345" s="1">
        <f>C345*4*D345/(G345/1000)/10^9</f>
        <v>11.943863839952225</v>
      </c>
      <c r="J345" t="s">
        <v>35</v>
      </c>
      <c r="K345" s="1">
        <v>1.0097524449099999E-3</v>
      </c>
      <c r="L345" s="10"/>
      <c r="N345" s="1"/>
      <c r="O345" s="1"/>
    </row>
    <row r="346" spans="1:15">
      <c r="C346">
        <v>100000</v>
      </c>
      <c r="D346">
        <v>4</v>
      </c>
      <c r="G346" s="1">
        <v>0.111649122807</v>
      </c>
      <c r="H346" s="1"/>
      <c r="I346" s="1">
        <f t="shared" ref="I346:I369" si="29">C346*4*D346/(G346/1000)/10^9</f>
        <v>14.330609679449141</v>
      </c>
      <c r="J346" t="s">
        <v>35</v>
      </c>
      <c r="K346" s="1">
        <v>1.4807682699000001E-3</v>
      </c>
      <c r="L346" s="10"/>
      <c r="N346" s="1"/>
      <c r="O346" s="1"/>
    </row>
    <row r="347" spans="1:15">
      <c r="C347">
        <v>100000</v>
      </c>
      <c r="D347">
        <v>8</v>
      </c>
      <c r="G347" s="1">
        <v>0.26722000000000001</v>
      </c>
      <c r="H347" s="1"/>
      <c r="I347" s="1">
        <f t="shared" si="29"/>
        <v>11.975151560511936</v>
      </c>
      <c r="J347" t="s">
        <v>35</v>
      </c>
      <c r="K347" s="1">
        <v>5.7351198766899996E-3</v>
      </c>
      <c r="L347" s="10"/>
      <c r="N347" s="1"/>
      <c r="O347" s="1"/>
    </row>
    <row r="348" spans="1:15">
      <c r="C348">
        <v>100000</v>
      </c>
      <c r="D348">
        <v>16</v>
      </c>
      <c r="E348">
        <v>2</v>
      </c>
      <c r="G348" s="1">
        <v>0.56442119999999996</v>
      </c>
      <c r="I348" s="1">
        <f t="shared" si="29"/>
        <v>11.33904963172893</v>
      </c>
      <c r="J348" t="s">
        <v>36</v>
      </c>
      <c r="K348" s="1">
        <v>5.1821745884900003E-2</v>
      </c>
      <c r="L348" s="10"/>
    </row>
    <row r="349" spans="1:15">
      <c r="C349">
        <v>100000</v>
      </c>
      <c r="D349">
        <v>32</v>
      </c>
      <c r="E349">
        <v>4</v>
      </c>
      <c r="G349" s="1">
        <v>0.73854220000000004</v>
      </c>
      <c r="I349" s="1">
        <f t="shared" si="29"/>
        <v>17.331440234559377</v>
      </c>
      <c r="J349" t="s">
        <v>36</v>
      </c>
      <c r="K349" s="1">
        <v>2.53004000988E-2</v>
      </c>
      <c r="L349" s="10"/>
    </row>
    <row r="350" spans="1:15">
      <c r="C350">
        <v>3097600</v>
      </c>
      <c r="D350">
        <v>2</v>
      </c>
      <c r="G350" s="1">
        <v>1.1003000000000001</v>
      </c>
      <c r="H350" s="1"/>
      <c r="I350" s="1">
        <f t="shared" si="29"/>
        <v>22.521857675179497</v>
      </c>
      <c r="J350" t="s">
        <v>35</v>
      </c>
      <c r="K350" s="1">
        <v>3.33616546352E-3</v>
      </c>
      <c r="L350" s="10"/>
      <c r="N350" s="1"/>
      <c r="O350" s="1"/>
    </row>
    <row r="351" spans="1:15">
      <c r="C351">
        <f>1760*1760</f>
        <v>3097600</v>
      </c>
      <c r="D351">
        <v>4</v>
      </c>
      <c r="G351" s="1">
        <v>2.0490701754399998</v>
      </c>
      <c r="H351" s="1"/>
      <c r="I351" s="1">
        <f t="shared" si="29"/>
        <v>24.187360976720854</v>
      </c>
      <c r="J351" t="s">
        <v>35</v>
      </c>
      <c r="K351" s="1">
        <v>6.0146820364799999E-3</v>
      </c>
      <c r="L351" s="10"/>
      <c r="N351" s="1"/>
      <c r="O351" s="1"/>
    </row>
    <row r="352" spans="1:15">
      <c r="C352">
        <f>1760*1760</f>
        <v>3097600</v>
      </c>
      <c r="D352">
        <v>8</v>
      </c>
      <c r="G352" s="1">
        <v>4.0845200000000004</v>
      </c>
      <c r="H352" s="1"/>
      <c r="I352" s="1">
        <f t="shared" si="29"/>
        <v>24.268016804912204</v>
      </c>
      <c r="J352" t="s">
        <v>35</v>
      </c>
      <c r="K352" s="1">
        <v>4.0627694987499997E-2</v>
      </c>
      <c r="L352" s="10"/>
      <c r="N352" s="1"/>
      <c r="O352" s="1"/>
    </row>
    <row r="353" spans="3:15">
      <c r="C353">
        <v>3097600</v>
      </c>
      <c r="D353">
        <v>16</v>
      </c>
      <c r="E353">
        <v>2</v>
      </c>
      <c r="G353" s="1">
        <v>18.420000000000002</v>
      </c>
      <c r="I353" s="1">
        <f t="shared" si="29"/>
        <v>10.762562432138978</v>
      </c>
      <c r="J353" t="s">
        <v>37</v>
      </c>
      <c r="K353" s="1">
        <v>0.76</v>
      </c>
      <c r="L353" s="10"/>
    </row>
    <row r="354" spans="3:15">
      <c r="C354">
        <v>3097600</v>
      </c>
      <c r="D354">
        <v>32</v>
      </c>
      <c r="E354">
        <v>4</v>
      </c>
      <c r="G354" s="1">
        <v>24.965580200000002</v>
      </c>
      <c r="I354" s="1">
        <f t="shared" si="29"/>
        <v>15.881577629027023</v>
      </c>
      <c r="J354" t="s">
        <v>37</v>
      </c>
      <c r="K354" s="1">
        <v>2.1195506209600001</v>
      </c>
      <c r="L354" s="10"/>
    </row>
    <row r="355" spans="3:15">
      <c r="C355">
        <v>4194304</v>
      </c>
      <c r="D355">
        <v>2</v>
      </c>
      <c r="G355" s="1">
        <v>1.47322</v>
      </c>
      <c r="H355" s="1"/>
      <c r="I355" s="1">
        <f t="shared" si="29"/>
        <v>22.7762533769566</v>
      </c>
      <c r="J355" t="s">
        <v>35</v>
      </c>
      <c r="K355" s="1">
        <v>4.9448559129699997E-3</v>
      </c>
      <c r="L355" s="10"/>
      <c r="N355" s="1"/>
      <c r="O355" s="1"/>
    </row>
    <row r="356" spans="3:15">
      <c r="C356">
        <f>2048*2048</f>
        <v>4194304</v>
      </c>
      <c r="D356">
        <v>4</v>
      </c>
      <c r="G356" s="1">
        <v>2.7597368421100001</v>
      </c>
      <c r="H356" s="1"/>
      <c r="I356" s="1">
        <f t="shared" si="29"/>
        <v>24.317124363455925</v>
      </c>
      <c r="J356" t="s">
        <v>35</v>
      </c>
      <c r="K356" s="1">
        <v>6.9975592631799999E-3</v>
      </c>
      <c r="L356" s="10"/>
      <c r="N356" s="1"/>
      <c r="O356" s="1"/>
    </row>
    <row r="357" spans="3:15">
      <c r="C357">
        <f>2048*2048</f>
        <v>4194304</v>
      </c>
      <c r="D357">
        <v>8</v>
      </c>
      <c r="G357" s="1">
        <v>5.5025199999999996</v>
      </c>
      <c r="H357" s="1"/>
      <c r="I357" s="1">
        <f t="shared" si="29"/>
        <v>24.392047280155278</v>
      </c>
      <c r="J357" t="s">
        <v>35</v>
      </c>
      <c r="K357" s="1">
        <v>5.9642012038500003E-2</v>
      </c>
      <c r="L357" s="10"/>
      <c r="N357" s="1"/>
      <c r="O357" s="1"/>
    </row>
    <row r="358" spans="3:15">
      <c r="C358">
        <v>4194304</v>
      </c>
      <c r="D358">
        <v>16</v>
      </c>
      <c r="E358">
        <v>2</v>
      </c>
      <c r="G358" s="1">
        <v>24.01</v>
      </c>
      <c r="I358" s="1">
        <f t="shared" si="29"/>
        <v>11.180152269887547</v>
      </c>
      <c r="J358" t="s">
        <v>37</v>
      </c>
      <c r="K358" s="1">
        <v>1.38</v>
      </c>
      <c r="L358" s="10"/>
    </row>
    <row r="359" spans="3:15">
      <c r="C359">
        <v>4194304</v>
      </c>
      <c r="D359">
        <v>32</v>
      </c>
      <c r="E359">
        <v>4</v>
      </c>
      <c r="G359" s="1">
        <v>32.338022199999997</v>
      </c>
      <c r="I359" s="1">
        <f t="shared" si="29"/>
        <v>16.601847468581429</v>
      </c>
      <c r="J359" t="s">
        <v>37</v>
      </c>
      <c r="K359" s="1">
        <v>3.5118360108600002</v>
      </c>
      <c r="L359" s="10"/>
    </row>
    <row r="360" spans="3:15">
      <c r="C360">
        <v>6553600</v>
      </c>
      <c r="D360">
        <v>2</v>
      </c>
      <c r="G360" s="1">
        <v>2.2895799999999999</v>
      </c>
      <c r="H360" s="1"/>
      <c r="I360" s="1">
        <f t="shared" si="29"/>
        <v>22.898872282252643</v>
      </c>
      <c r="J360" t="s">
        <v>35</v>
      </c>
      <c r="K360" s="1">
        <v>7.5128955802699999E-3</v>
      </c>
      <c r="L360" s="10"/>
      <c r="N360" s="1"/>
      <c r="O360" s="1"/>
    </row>
    <row r="361" spans="3:15">
      <c r="C361">
        <f>2560*2560</f>
        <v>6553600</v>
      </c>
      <c r="D361">
        <v>4</v>
      </c>
      <c r="G361" s="1">
        <v>4.2844035087699996</v>
      </c>
      <c r="H361" s="1"/>
      <c r="I361" s="1">
        <f t="shared" si="29"/>
        <v>24.474258735285034</v>
      </c>
      <c r="J361" t="s">
        <v>35</v>
      </c>
      <c r="K361" s="1">
        <v>1.16330739163E-2</v>
      </c>
      <c r="L361" s="10"/>
      <c r="N361" s="1"/>
      <c r="O361" s="1"/>
    </row>
    <row r="362" spans="3:15">
      <c r="C362">
        <f>2560*2560</f>
        <v>6553600</v>
      </c>
      <c r="D362">
        <v>8</v>
      </c>
      <c r="G362" s="1">
        <v>8.6408400000000007</v>
      </c>
      <c r="H362" s="1"/>
      <c r="I362" s="1">
        <f t="shared" si="29"/>
        <v>24.270232986607784</v>
      </c>
      <c r="J362" t="s">
        <v>35</v>
      </c>
      <c r="K362" s="1">
        <v>0.109034739418</v>
      </c>
      <c r="L362" s="10"/>
      <c r="N362" s="1"/>
      <c r="O362" s="1"/>
    </row>
    <row r="363" spans="3:15">
      <c r="C363">
        <v>6553600</v>
      </c>
      <c r="D363">
        <v>16</v>
      </c>
      <c r="E363">
        <v>2</v>
      </c>
      <c r="G363" s="1">
        <v>37.090000000000003</v>
      </c>
      <c r="I363" s="1">
        <f t="shared" si="29"/>
        <v>11.308449716904825</v>
      </c>
      <c r="J363" t="s">
        <v>37</v>
      </c>
      <c r="K363" s="1">
        <v>1.85</v>
      </c>
      <c r="L363" s="10"/>
    </row>
    <row r="364" spans="3:15">
      <c r="C364">
        <v>6553600</v>
      </c>
      <c r="D364">
        <v>32</v>
      </c>
      <c r="E364">
        <v>4</v>
      </c>
      <c r="G364" s="1">
        <v>50.6483974</v>
      </c>
      <c r="I364" s="1">
        <f t="shared" si="29"/>
        <v>16.562435201552891</v>
      </c>
      <c r="J364" t="s">
        <v>37</v>
      </c>
      <c r="K364" s="1">
        <v>4.7669534463199996</v>
      </c>
      <c r="L364" s="10"/>
    </row>
    <row r="365" spans="3:15">
      <c r="C365">
        <f>4096*4096</f>
        <v>16777216</v>
      </c>
      <c r="D365">
        <v>2</v>
      </c>
      <c r="G365" s="1">
        <v>5.8036000000000003</v>
      </c>
      <c r="H365" s="1"/>
      <c r="I365" s="1">
        <f t="shared" si="29"/>
        <v>23.126633124267695</v>
      </c>
      <c r="J365" t="s">
        <v>35</v>
      </c>
      <c r="K365" s="1">
        <v>1.9686543627600001E-2</v>
      </c>
      <c r="L365" s="10"/>
      <c r="N365" s="1"/>
      <c r="O365" s="1"/>
    </row>
    <row r="366" spans="3:15">
      <c r="C366">
        <f>4096*4096</f>
        <v>16777216</v>
      </c>
      <c r="D366">
        <v>4</v>
      </c>
      <c r="G366" s="1">
        <v>10.943</v>
      </c>
      <c r="H366" s="1"/>
      <c r="I366" s="1">
        <f t="shared" si="29"/>
        <v>24.530335008681352</v>
      </c>
      <c r="J366" t="s">
        <v>35</v>
      </c>
      <c r="K366" s="1">
        <v>2.38886304896E-2</v>
      </c>
      <c r="L366" s="10"/>
      <c r="N366" s="1"/>
      <c r="O366" s="1"/>
    </row>
    <row r="367" spans="3:15">
      <c r="C367">
        <f>4096*4096</f>
        <v>16777216</v>
      </c>
      <c r="D367">
        <v>8</v>
      </c>
      <c r="G367" s="1">
        <v>22.057259999999999</v>
      </c>
      <c r="H367" s="1"/>
      <c r="I367" s="1">
        <f t="shared" si="29"/>
        <v>24.339873220880566</v>
      </c>
      <c r="J367" t="s">
        <v>35</v>
      </c>
      <c r="K367" s="1">
        <v>0.32316675633500003</v>
      </c>
      <c r="L367" s="10"/>
      <c r="N367" s="1"/>
      <c r="O367" s="1"/>
    </row>
    <row r="368" spans="3:15">
      <c r="C368">
        <v>16777216</v>
      </c>
      <c r="D368">
        <v>16</v>
      </c>
      <c r="E368">
        <v>2</v>
      </c>
      <c r="G368" s="1">
        <v>97.46</v>
      </c>
      <c r="I368" s="1">
        <f t="shared" si="29"/>
        <v>11.017256556536017</v>
      </c>
      <c r="J368" t="s">
        <v>37</v>
      </c>
      <c r="K368" s="1">
        <v>5.51</v>
      </c>
      <c r="L368" s="10"/>
    </row>
    <row r="369" spans="3:12">
      <c r="C369">
        <v>16777216</v>
      </c>
      <c r="D369">
        <v>32</v>
      </c>
      <c r="E369">
        <v>4</v>
      </c>
      <c r="G369" s="1">
        <v>130.12367280000001</v>
      </c>
      <c r="I369" s="1">
        <f t="shared" si="29"/>
        <v>16.503404813209361</v>
      </c>
      <c r="J369" t="s">
        <v>37</v>
      </c>
      <c r="K369" s="1">
        <v>14.1448934816</v>
      </c>
      <c r="L369" s="10"/>
    </row>
    <row r="371" spans="3:12">
      <c r="G371" s="3"/>
    </row>
    <row r="377" spans="3:12">
      <c r="G37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8" sqref="E8"/>
    </sheetView>
  </sheetViews>
  <sheetFormatPr baseColWidth="10" defaultRowHeight="15" x14ac:dyDescent="0"/>
  <cols>
    <col min="1" max="1" width="20" customWidth="1"/>
  </cols>
  <sheetData>
    <row r="1" spans="1:2">
      <c r="A1" s="5" t="s">
        <v>53</v>
      </c>
      <c r="B1" s="6" t="s">
        <v>54</v>
      </c>
    </row>
    <row r="2" spans="1:2">
      <c r="A2" s="5" t="s">
        <v>55</v>
      </c>
      <c r="B2" s="7" t="s">
        <v>56</v>
      </c>
    </row>
    <row r="3" spans="1:2">
      <c r="A3" s="5" t="s">
        <v>57</v>
      </c>
      <c r="B3" s="7" t="s">
        <v>58</v>
      </c>
    </row>
    <row r="4" spans="1:2">
      <c r="A4" s="5" t="s">
        <v>59</v>
      </c>
      <c r="B4" s="7" t="s">
        <v>60</v>
      </c>
    </row>
    <row r="5" spans="1:2">
      <c r="A5" s="5" t="s">
        <v>74</v>
      </c>
      <c r="B5" s="9">
        <v>5</v>
      </c>
    </row>
    <row r="6" spans="1:2">
      <c r="A6" s="5" t="s">
        <v>61</v>
      </c>
      <c r="B6" s="8" t="s">
        <v>62</v>
      </c>
    </row>
    <row r="7" spans="1:2">
      <c r="A7" s="5" t="s">
        <v>63</v>
      </c>
      <c r="B7" s="8">
        <v>352.79</v>
      </c>
    </row>
    <row r="8" spans="1:2">
      <c r="A8" s="5" t="s">
        <v>64</v>
      </c>
      <c r="B8" s="7" t="s">
        <v>65</v>
      </c>
    </row>
    <row r="9" spans="1:2">
      <c r="A9" s="5" t="s">
        <v>66</v>
      </c>
      <c r="B9" t="s">
        <v>67</v>
      </c>
    </row>
    <row r="10" spans="1:2">
      <c r="A10" s="5" t="s">
        <v>68</v>
      </c>
      <c r="B10" t="s">
        <v>69</v>
      </c>
    </row>
    <row r="11" spans="1:2">
      <c r="A11" s="5" t="s">
        <v>70</v>
      </c>
      <c r="B11" t="s">
        <v>71</v>
      </c>
    </row>
    <row r="12" spans="1:2">
      <c r="A12" s="5" t="s">
        <v>72</v>
      </c>
      <c r="B12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2017-06-21T23:58:00Z</dcterms:modified>
</cp:coreProperties>
</file>