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20" yWindow="1120" windowWidth="24480" windowHeight="14940" tabRatio="500" activeTab="1"/>
  </bookViews>
  <sheets>
    <sheet name="Results" sheetId="3" r:id="rId1"/>
    <sheet name="Spec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3" l="1"/>
  <c r="C74" i="3"/>
  <c r="C75" i="3"/>
  <c r="C76" i="3"/>
  <c r="C77" i="3"/>
  <c r="C78" i="3"/>
  <c r="C79" i="3"/>
  <c r="C8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2" i="3"/>
  <c r="J83" i="3"/>
  <c r="J2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54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I139" i="3"/>
  <c r="I140" i="3"/>
  <c r="I141" i="3"/>
  <c r="I142" i="3"/>
  <c r="I143" i="3"/>
  <c r="I144" i="3"/>
  <c r="I145" i="3"/>
  <c r="I146" i="3"/>
  <c r="I147" i="3"/>
  <c r="I148" i="3"/>
  <c r="I149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54" i="3"/>
  <c r="I138" i="3"/>
  <c r="A141" i="3"/>
  <c r="A145" i="3"/>
  <c r="R92" i="3"/>
  <c r="S92" i="3"/>
  <c r="W92" i="3"/>
  <c r="R93" i="3"/>
  <c r="S93" i="3"/>
  <c r="W93" i="3"/>
  <c r="R94" i="3"/>
  <c r="S94" i="3"/>
  <c r="W94" i="3"/>
  <c r="R95" i="3"/>
  <c r="S95" i="3"/>
  <c r="W95" i="3"/>
  <c r="R96" i="3"/>
  <c r="S96" i="3"/>
  <c r="W96" i="3"/>
  <c r="R97" i="3"/>
  <c r="S97" i="3"/>
  <c r="W97" i="3"/>
  <c r="R98" i="3"/>
  <c r="S98" i="3"/>
  <c r="W98" i="3"/>
  <c r="R99" i="3"/>
  <c r="S99" i="3"/>
  <c r="W99" i="3"/>
  <c r="R100" i="3"/>
  <c r="S100" i="3"/>
  <c r="W100" i="3"/>
  <c r="R101" i="3"/>
  <c r="S101" i="3"/>
  <c r="W101" i="3"/>
  <c r="R102" i="3"/>
  <c r="S102" i="3"/>
  <c r="W102" i="3"/>
  <c r="R103" i="3"/>
  <c r="S103" i="3"/>
  <c r="W103" i="3"/>
  <c r="R104" i="3"/>
  <c r="S104" i="3"/>
  <c r="W104" i="3"/>
  <c r="R105" i="3"/>
  <c r="S105" i="3"/>
  <c r="W105" i="3"/>
  <c r="R106" i="3"/>
  <c r="S106" i="3"/>
  <c r="W106" i="3"/>
  <c r="R107" i="3"/>
  <c r="S107" i="3"/>
  <c r="W107" i="3"/>
  <c r="R108" i="3"/>
  <c r="S108" i="3"/>
  <c r="W108" i="3"/>
  <c r="R109" i="3"/>
  <c r="S109" i="3"/>
  <c r="W109" i="3"/>
  <c r="R110" i="3"/>
  <c r="C110" i="3"/>
  <c r="S110" i="3"/>
  <c r="W110" i="3"/>
  <c r="R111" i="3"/>
  <c r="C111" i="3"/>
  <c r="S111" i="3"/>
  <c r="W111" i="3"/>
  <c r="R112" i="3"/>
  <c r="S112" i="3"/>
  <c r="W112" i="3"/>
  <c r="R113" i="3"/>
  <c r="S113" i="3"/>
  <c r="W113" i="3"/>
  <c r="R114" i="3"/>
  <c r="S114" i="3"/>
  <c r="W114" i="3"/>
  <c r="R115" i="3"/>
  <c r="S115" i="3"/>
  <c r="W115" i="3"/>
  <c r="R116" i="3"/>
  <c r="C116" i="3"/>
  <c r="S116" i="3"/>
  <c r="W116" i="3"/>
  <c r="R117" i="3"/>
  <c r="C117" i="3"/>
  <c r="S117" i="3"/>
  <c r="W117" i="3"/>
  <c r="R118" i="3"/>
  <c r="S118" i="3"/>
  <c r="W118" i="3"/>
  <c r="R119" i="3"/>
  <c r="S119" i="3"/>
  <c r="W119" i="3"/>
  <c r="R120" i="3"/>
  <c r="S120" i="3"/>
  <c r="W120" i="3"/>
  <c r="R121" i="3"/>
  <c r="S121" i="3"/>
  <c r="W121" i="3"/>
  <c r="R122" i="3"/>
  <c r="S122" i="3"/>
  <c r="W122" i="3"/>
  <c r="R123" i="3"/>
  <c r="S123" i="3"/>
  <c r="W123" i="3"/>
  <c r="R124" i="3"/>
  <c r="S124" i="3"/>
  <c r="W124" i="3"/>
  <c r="R125" i="3"/>
  <c r="S125" i="3"/>
  <c r="W125" i="3"/>
  <c r="R126" i="3"/>
  <c r="S126" i="3"/>
  <c r="W126" i="3"/>
  <c r="R91" i="3"/>
  <c r="S91" i="3"/>
  <c r="W91" i="3"/>
  <c r="V95" i="3"/>
  <c r="V96" i="3"/>
  <c r="V97" i="3"/>
  <c r="V98" i="3"/>
  <c r="V100" i="3"/>
  <c r="V101" i="3"/>
  <c r="V102" i="3"/>
  <c r="V104" i="3"/>
  <c r="V105" i="3"/>
  <c r="V106" i="3"/>
  <c r="V107" i="3"/>
  <c r="V109" i="3"/>
  <c r="V110" i="3"/>
  <c r="V111" i="3"/>
  <c r="V112" i="3"/>
  <c r="V113" i="3"/>
  <c r="V115" i="3"/>
  <c r="V116" i="3"/>
  <c r="V117" i="3"/>
  <c r="V118" i="3"/>
  <c r="V119" i="3"/>
  <c r="V121" i="3"/>
  <c r="V122" i="3"/>
  <c r="V123" i="3"/>
  <c r="V124" i="3"/>
  <c r="V125" i="3"/>
  <c r="V126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91" i="3"/>
</calcChain>
</file>

<file path=xl/sharedStrings.xml><?xml version="1.0" encoding="utf-8"?>
<sst xmlns="http://schemas.openxmlformats.org/spreadsheetml/2006/main" count="275" uniqueCount="63">
  <si>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</si>
  <si>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</si>
  <si>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</si>
  <si>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</si>
  <si>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</si>
  <si>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</si>
  <si>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</si>
  <si>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</si>
  <si>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</si>
  <si>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</si>
  <si>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</si>
  <si>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</t>
  </si>
  <si>
    <t>S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</si>
  <si>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</si>
  <si>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</si>
  <si>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</si>
  <si>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</si>
  <si>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</si>
  <si>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</si>
  <si>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</si>
  <si>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</si>
  <si>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</si>
  <si>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</si>
  <si>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</si>
  <si>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</si>
  <si>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</si>
  <si>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</si>
  <si>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</si>
  <si>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</si>
  <si>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</si>
  <si>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</si>
  <si>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</si>
  <si>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</si>
  <si>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</si>
  <si>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</si>
  <si>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</si>
  <si>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</si>
  <si>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FFT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</si>
  <si>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</si>
  <si>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</si>
  <si>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</si>
  <si>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</si>
  <si>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</si>
  <si>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</si>
  <si>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</si>
  <si>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</si>
  <si>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</si>
  <si>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</si>
  <si>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</si>
  <si>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</si>
  <si>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</si>
  <si>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</si>
  <si>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</si>
  <si>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</si>
  <si>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</si>
  <si>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</si>
  <si>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</si>
  <si>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</si>
  <si>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</si>
  <si>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</si>
  <si>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</si>
  <si>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</si>
  <si>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TitanX Pascal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</si>
</sst>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2"/>
  <sheetViews>
    <sheetView showRuler="0" workbookViewId="0"/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26</v>
      </c>
      <c r="J1" t="s">
        <v>27</v>
      </c>
    </row>
    <row r="2" spans="1:12">
      <c r="C2">
        <v>1760</v>
      </c>
      <c r="D2">
        <v>16</v>
      </c>
      <c r="E2">
        <v>1760</v>
      </c>
      <c r="F2" t="s">
        <v>3</v>
      </c>
      <c r="G2" t="s">
        <v>3</v>
      </c>
      <c r="I2" s="2">
        <v>0.05</v>
      </c>
      <c r="J2" s="2">
        <f>(2*C2*D2*E2)/(I2/1000)/10^12</f>
        <v>1.982464</v>
      </c>
      <c r="K2" s="2"/>
      <c r="L2" s="2"/>
    </row>
    <row r="3" spans="1:12">
      <c r="C3">
        <v>1760</v>
      </c>
      <c r="D3">
        <v>32</v>
      </c>
      <c r="E3">
        <v>1760</v>
      </c>
      <c r="F3" t="s">
        <v>3</v>
      </c>
      <c r="G3" t="s">
        <v>3</v>
      </c>
      <c r="I3" s="2">
        <v>0.20300000000000001</v>
      </c>
      <c r="J3" s="2">
        <f t="shared" ref="J3:J66" si="0">(2*C3*D3*E3)/(I3/1000)/10^12</f>
        <v>0.97658325123152712</v>
      </c>
      <c r="K3" s="2"/>
      <c r="L3" s="2"/>
    </row>
    <row r="4" spans="1:12">
      <c r="C4">
        <v>1760</v>
      </c>
      <c r="D4">
        <v>64</v>
      </c>
      <c r="E4">
        <v>1760</v>
      </c>
      <c r="F4" t="s">
        <v>3</v>
      </c>
      <c r="G4" t="s">
        <v>3</v>
      </c>
      <c r="I4" s="2">
        <v>0.1</v>
      </c>
      <c r="J4" s="2">
        <f t="shared" si="0"/>
        <v>3.964928</v>
      </c>
      <c r="K4" s="2"/>
      <c r="L4" s="2"/>
    </row>
    <row r="5" spans="1:12">
      <c r="C5">
        <v>1760</v>
      </c>
      <c r="D5">
        <v>128</v>
      </c>
      <c r="E5">
        <v>1760</v>
      </c>
      <c r="F5" t="s">
        <v>3</v>
      </c>
      <c r="G5" t="s">
        <v>3</v>
      </c>
      <c r="I5" s="2">
        <v>0.107</v>
      </c>
      <c r="J5" s="2">
        <f t="shared" si="0"/>
        <v>7.4110803738317754</v>
      </c>
      <c r="K5" s="2"/>
      <c r="L5" s="2"/>
    </row>
    <row r="6" spans="1:12">
      <c r="C6">
        <v>1760</v>
      </c>
      <c r="D6">
        <v>7000</v>
      </c>
      <c r="E6">
        <v>1760</v>
      </c>
      <c r="F6" t="s">
        <v>3</v>
      </c>
      <c r="G6" t="s">
        <v>3</v>
      </c>
      <c r="I6" s="2">
        <v>4.2990000000000004</v>
      </c>
      <c r="J6" s="2">
        <f t="shared" si="0"/>
        <v>10.087555245405905</v>
      </c>
      <c r="K6" s="2"/>
      <c r="L6" s="2"/>
    </row>
    <row r="7" spans="1:12">
      <c r="C7">
        <v>2048</v>
      </c>
      <c r="D7">
        <v>16</v>
      </c>
      <c r="E7">
        <v>2048</v>
      </c>
      <c r="F7" t="s">
        <v>3</v>
      </c>
      <c r="G7" t="s">
        <v>3</v>
      </c>
      <c r="I7" s="2">
        <v>9.0999999999999998E-2</v>
      </c>
      <c r="J7" s="2">
        <f t="shared" si="0"/>
        <v>1.4749200879120878</v>
      </c>
      <c r="K7" s="2"/>
      <c r="L7" s="2"/>
    </row>
    <row r="8" spans="1:12">
      <c r="C8">
        <v>2048</v>
      </c>
      <c r="D8">
        <v>32</v>
      </c>
      <c r="E8">
        <v>2048</v>
      </c>
      <c r="F8" t="s">
        <v>3</v>
      </c>
      <c r="G8" t="s">
        <v>3</v>
      </c>
      <c r="I8" s="2">
        <v>0.20899999999999999</v>
      </c>
      <c r="J8" s="2">
        <f t="shared" si="0"/>
        <v>1.284380172248804</v>
      </c>
      <c r="K8" s="2"/>
      <c r="L8" s="2"/>
    </row>
    <row r="9" spans="1:12">
      <c r="C9">
        <v>2048</v>
      </c>
      <c r="D9">
        <v>64</v>
      </c>
      <c r="E9">
        <v>2048</v>
      </c>
      <c r="F9" t="s">
        <v>3</v>
      </c>
      <c r="G9" t="s">
        <v>3</v>
      </c>
      <c r="I9" s="2">
        <v>0.182</v>
      </c>
      <c r="J9" s="2">
        <f t="shared" si="0"/>
        <v>2.9498401758241757</v>
      </c>
      <c r="K9" s="2"/>
      <c r="L9" s="2"/>
    </row>
    <row r="10" spans="1:12">
      <c r="C10">
        <v>2048</v>
      </c>
      <c r="D10">
        <v>128</v>
      </c>
      <c r="E10">
        <v>2048</v>
      </c>
      <c r="F10" t="s">
        <v>3</v>
      </c>
      <c r="G10" t="s">
        <v>3</v>
      </c>
      <c r="I10" s="2">
        <v>0.14899999999999999</v>
      </c>
      <c r="J10" s="2">
        <f t="shared" si="0"/>
        <v>7.2063209664429531</v>
      </c>
      <c r="K10" s="2"/>
      <c r="L10" s="2"/>
    </row>
    <row r="11" spans="1:12">
      <c r="C11">
        <v>2048</v>
      </c>
      <c r="D11">
        <v>7000</v>
      </c>
      <c r="E11">
        <v>2048</v>
      </c>
      <c r="F11" t="s">
        <v>3</v>
      </c>
      <c r="G11" t="s">
        <v>3</v>
      </c>
      <c r="I11" s="2">
        <v>5.5309999999999997</v>
      </c>
      <c r="J11" s="2">
        <f t="shared" si="0"/>
        <v>10.61657132525764</v>
      </c>
      <c r="K11" s="2"/>
      <c r="L11" s="2"/>
    </row>
    <row r="12" spans="1:12">
      <c r="C12">
        <v>2560</v>
      </c>
      <c r="D12">
        <v>16</v>
      </c>
      <c r="E12">
        <v>2560</v>
      </c>
      <c r="F12" t="s">
        <v>3</v>
      </c>
      <c r="G12" t="s">
        <v>3</v>
      </c>
      <c r="I12" s="2">
        <v>0.16200000000000001</v>
      </c>
      <c r="J12" s="2">
        <f t="shared" si="0"/>
        <v>1.2945382716049383</v>
      </c>
      <c r="K12" s="2"/>
      <c r="L12" s="2"/>
    </row>
    <row r="13" spans="1:12">
      <c r="C13">
        <v>2560</v>
      </c>
      <c r="D13">
        <v>32</v>
      </c>
      <c r="E13">
        <v>2560</v>
      </c>
      <c r="F13" t="s">
        <v>3</v>
      </c>
      <c r="G13" t="s">
        <v>3</v>
      </c>
      <c r="I13" s="2">
        <v>0.26400000000000001</v>
      </c>
      <c r="J13" s="2">
        <f t="shared" si="0"/>
        <v>1.588751515151515</v>
      </c>
      <c r="K13" s="2"/>
      <c r="L13" s="2"/>
    </row>
    <row r="14" spans="1:12">
      <c r="C14">
        <v>2560</v>
      </c>
      <c r="D14">
        <v>64</v>
      </c>
      <c r="E14">
        <v>2560</v>
      </c>
      <c r="F14" t="s">
        <v>3</v>
      </c>
      <c r="G14" t="s">
        <v>3</v>
      </c>
      <c r="I14" s="2">
        <v>0.29799999999999999</v>
      </c>
      <c r="J14" s="2">
        <f t="shared" si="0"/>
        <v>2.814969127516779</v>
      </c>
      <c r="K14" s="2"/>
      <c r="L14" s="2"/>
    </row>
    <row r="15" spans="1:12">
      <c r="C15">
        <v>2560</v>
      </c>
      <c r="D15">
        <v>128</v>
      </c>
      <c r="E15">
        <v>2560</v>
      </c>
      <c r="F15" t="s">
        <v>3</v>
      </c>
      <c r="G15" t="s">
        <v>3</v>
      </c>
      <c r="I15" s="2">
        <v>0.29599999999999999</v>
      </c>
      <c r="J15" s="2">
        <f t="shared" si="0"/>
        <v>5.667978378378379</v>
      </c>
      <c r="K15" s="2"/>
      <c r="L15" s="2"/>
    </row>
    <row r="16" spans="1:12">
      <c r="C16">
        <v>2560</v>
      </c>
      <c r="D16">
        <v>7000</v>
      </c>
      <c r="E16">
        <v>2560</v>
      </c>
      <c r="F16" t="s">
        <v>3</v>
      </c>
      <c r="G16" t="s">
        <v>3</v>
      </c>
      <c r="I16" s="2">
        <v>8.9879999999999995</v>
      </c>
      <c r="J16" s="2">
        <f t="shared" si="0"/>
        <v>10.208099688473521</v>
      </c>
      <c r="K16" s="2"/>
      <c r="L16" s="2"/>
    </row>
    <row r="17" spans="3:12">
      <c r="C17">
        <v>4096</v>
      </c>
      <c r="D17">
        <v>16</v>
      </c>
      <c r="E17">
        <v>4096</v>
      </c>
      <c r="F17" t="s">
        <v>3</v>
      </c>
      <c r="G17" t="s">
        <v>3</v>
      </c>
      <c r="I17" s="2">
        <v>0.48799999999999999</v>
      </c>
      <c r="J17" s="2">
        <f t="shared" si="0"/>
        <v>1.1001453114754098</v>
      </c>
      <c r="K17" s="2"/>
      <c r="L17" s="2"/>
    </row>
    <row r="18" spans="3:12">
      <c r="C18">
        <v>4096</v>
      </c>
      <c r="D18">
        <v>32</v>
      </c>
      <c r="E18">
        <v>4096</v>
      </c>
      <c r="F18" t="s">
        <v>3</v>
      </c>
      <c r="G18" t="s">
        <v>3</v>
      </c>
      <c r="I18" s="2">
        <v>0.495</v>
      </c>
      <c r="J18" s="2">
        <f t="shared" si="0"/>
        <v>2.1691754020202021</v>
      </c>
      <c r="K18" s="2"/>
      <c r="L18" s="2"/>
    </row>
    <row r="19" spans="3:12">
      <c r="C19">
        <v>4096</v>
      </c>
      <c r="D19">
        <v>64</v>
      </c>
      <c r="E19">
        <v>4096</v>
      </c>
      <c r="F19" t="s">
        <v>3</v>
      </c>
      <c r="G19" t="s">
        <v>3</v>
      </c>
      <c r="I19" s="2">
        <v>0.496</v>
      </c>
      <c r="J19" s="2">
        <f t="shared" si="0"/>
        <v>4.3296041290322576</v>
      </c>
      <c r="K19" s="2"/>
      <c r="L19" s="2"/>
    </row>
    <row r="20" spans="3:12">
      <c r="C20">
        <v>4096</v>
      </c>
      <c r="D20">
        <v>128</v>
      </c>
      <c r="E20">
        <v>4096</v>
      </c>
      <c r="F20" t="s">
        <v>3</v>
      </c>
      <c r="G20" t="s">
        <v>3</v>
      </c>
      <c r="I20" s="2">
        <v>0.65200000000000002</v>
      </c>
      <c r="J20" s="2">
        <f t="shared" si="0"/>
        <v>6.5873731533742337</v>
      </c>
      <c r="K20" s="2"/>
      <c r="L20" s="2"/>
    </row>
    <row r="21" spans="3:12">
      <c r="C21">
        <v>4096</v>
      </c>
      <c r="D21">
        <v>7000</v>
      </c>
      <c r="E21">
        <v>4096</v>
      </c>
      <c r="F21" t="s">
        <v>3</v>
      </c>
      <c r="G21" t="s">
        <v>3</v>
      </c>
      <c r="I21" s="2">
        <v>22.95</v>
      </c>
      <c r="J21" s="2">
        <f t="shared" si="0"/>
        <v>10.234467276688454</v>
      </c>
      <c r="K21" s="2"/>
      <c r="L21" s="2"/>
    </row>
    <row r="22" spans="3:12">
      <c r="C22">
        <v>1760</v>
      </c>
      <c r="D22">
        <v>16</v>
      </c>
      <c r="E22">
        <v>1760</v>
      </c>
      <c r="F22" t="s">
        <v>17</v>
      </c>
      <c r="G22" t="s">
        <v>3</v>
      </c>
      <c r="I22" s="2">
        <v>9.7000000000000003E-2</v>
      </c>
      <c r="J22" s="2">
        <f t="shared" si="0"/>
        <v>1.0218886597938144</v>
      </c>
      <c r="K22" s="2"/>
      <c r="L22" s="2"/>
    </row>
    <row r="23" spans="3:12">
      <c r="C23">
        <v>1760</v>
      </c>
      <c r="D23">
        <v>32</v>
      </c>
      <c r="E23">
        <v>1760</v>
      </c>
      <c r="F23" t="s">
        <v>17</v>
      </c>
      <c r="G23" t="s">
        <v>3</v>
      </c>
      <c r="I23" s="2">
        <v>0.156</v>
      </c>
      <c r="J23" s="2">
        <f t="shared" si="0"/>
        <v>1.2708102564102564</v>
      </c>
      <c r="K23" s="2"/>
      <c r="L23" s="2"/>
    </row>
    <row r="24" spans="3:12">
      <c r="C24">
        <v>1760</v>
      </c>
      <c r="D24">
        <v>64</v>
      </c>
      <c r="E24">
        <v>1760</v>
      </c>
      <c r="F24" t="s">
        <v>17</v>
      </c>
      <c r="G24" t="s">
        <v>3</v>
      </c>
      <c r="I24" s="2">
        <v>0.20399999999999999</v>
      </c>
      <c r="J24" s="2">
        <f t="shared" si="0"/>
        <v>1.9435921568627452</v>
      </c>
      <c r="K24" s="2"/>
      <c r="L24" s="2"/>
    </row>
    <row r="25" spans="3:12">
      <c r="C25">
        <v>1760</v>
      </c>
      <c r="D25">
        <v>128</v>
      </c>
      <c r="E25">
        <v>1760</v>
      </c>
      <c r="F25" t="s">
        <v>17</v>
      </c>
      <c r="G25" t="s">
        <v>3</v>
      </c>
      <c r="I25" s="2">
        <v>0.22900000000000001</v>
      </c>
      <c r="J25" s="2">
        <f t="shared" si="0"/>
        <v>3.4628192139737988</v>
      </c>
      <c r="K25" s="2"/>
      <c r="L25" s="2"/>
    </row>
    <row r="26" spans="3:12">
      <c r="C26">
        <v>1760</v>
      </c>
      <c r="D26">
        <v>7000</v>
      </c>
      <c r="E26">
        <v>1760</v>
      </c>
      <c r="F26" t="s">
        <v>17</v>
      </c>
      <c r="G26" t="s">
        <v>3</v>
      </c>
      <c r="I26" s="2">
        <v>4.7439999999999998</v>
      </c>
      <c r="J26" s="2">
        <f t="shared" si="0"/>
        <v>9.141315345699832</v>
      </c>
      <c r="K26" s="2"/>
      <c r="L26" s="2"/>
    </row>
    <row r="27" spans="3:12">
      <c r="C27">
        <v>2048</v>
      </c>
      <c r="D27">
        <v>16</v>
      </c>
      <c r="E27">
        <v>2048</v>
      </c>
      <c r="F27" t="s">
        <v>17</v>
      </c>
      <c r="G27" t="s">
        <v>3</v>
      </c>
      <c r="I27" s="2">
        <v>0.112</v>
      </c>
      <c r="J27" s="2">
        <f t="shared" si="0"/>
        <v>1.1983725714285716</v>
      </c>
      <c r="K27" s="2"/>
      <c r="L27" s="2"/>
    </row>
    <row r="28" spans="3:12">
      <c r="C28">
        <v>2048</v>
      </c>
      <c r="D28">
        <v>32</v>
      </c>
      <c r="E28">
        <v>2048</v>
      </c>
      <c r="F28" t="s">
        <v>17</v>
      </c>
      <c r="G28" t="s">
        <v>3</v>
      </c>
      <c r="I28" s="2">
        <v>0.22600000000000001</v>
      </c>
      <c r="J28" s="2">
        <f t="shared" si="0"/>
        <v>1.1877675044247786</v>
      </c>
      <c r="K28" s="2"/>
      <c r="L28" s="2"/>
    </row>
    <row r="29" spans="3:12">
      <c r="C29">
        <v>2048</v>
      </c>
      <c r="D29">
        <v>64</v>
      </c>
      <c r="E29">
        <v>2048</v>
      </c>
      <c r="F29" t="s">
        <v>17</v>
      </c>
      <c r="G29" t="s">
        <v>3</v>
      </c>
      <c r="I29" s="2">
        <v>0.34399999999999997</v>
      </c>
      <c r="J29" s="2">
        <f t="shared" si="0"/>
        <v>1.5606712558139537</v>
      </c>
      <c r="K29" s="2"/>
      <c r="L29" s="2"/>
    </row>
    <row r="30" spans="3:12">
      <c r="C30">
        <v>2048</v>
      </c>
      <c r="D30">
        <v>128</v>
      </c>
      <c r="E30">
        <v>2048</v>
      </c>
      <c r="F30" t="s">
        <v>17</v>
      </c>
      <c r="G30" t="s">
        <v>3</v>
      </c>
      <c r="I30" s="2">
        <v>0.20399999999999999</v>
      </c>
      <c r="J30" s="2">
        <f t="shared" si="0"/>
        <v>5.2634403137254901</v>
      </c>
      <c r="K30" s="2"/>
      <c r="L30" s="2"/>
    </row>
    <row r="31" spans="3:12">
      <c r="C31">
        <v>2048</v>
      </c>
      <c r="D31">
        <v>7000</v>
      </c>
      <c r="E31">
        <v>2048</v>
      </c>
      <c r="F31" t="s">
        <v>17</v>
      </c>
      <c r="G31" t="s">
        <v>3</v>
      </c>
      <c r="I31" s="2">
        <v>5.77</v>
      </c>
      <c r="J31" s="2">
        <f t="shared" si="0"/>
        <v>10.176820797227037</v>
      </c>
      <c r="K31" s="2"/>
      <c r="L31" s="2"/>
    </row>
    <row r="32" spans="3:12">
      <c r="C32">
        <v>2560</v>
      </c>
      <c r="D32">
        <v>16</v>
      </c>
      <c r="E32">
        <v>2560</v>
      </c>
      <c r="F32" t="s">
        <v>17</v>
      </c>
      <c r="G32" t="s">
        <v>3</v>
      </c>
      <c r="I32" s="2">
        <v>0.183</v>
      </c>
      <c r="J32" s="2">
        <f t="shared" si="0"/>
        <v>1.1459846994535521</v>
      </c>
      <c r="K32" s="2"/>
      <c r="L32" s="2"/>
    </row>
    <row r="33" spans="3:12">
      <c r="C33">
        <v>2560</v>
      </c>
      <c r="D33">
        <v>32</v>
      </c>
      <c r="E33">
        <v>2560</v>
      </c>
      <c r="F33" t="s">
        <v>17</v>
      </c>
      <c r="G33" t="s">
        <v>3</v>
      </c>
      <c r="I33" s="2">
        <v>0.3</v>
      </c>
      <c r="J33" s="2">
        <f t="shared" si="0"/>
        <v>1.3981013333333334</v>
      </c>
      <c r="K33" s="2"/>
      <c r="L33" s="2"/>
    </row>
    <row r="34" spans="3:12">
      <c r="C34">
        <v>2560</v>
      </c>
      <c r="D34">
        <v>64</v>
      </c>
      <c r="E34">
        <v>2560</v>
      </c>
      <c r="F34" t="s">
        <v>17</v>
      </c>
      <c r="G34" t="s">
        <v>3</v>
      </c>
      <c r="I34" s="2">
        <v>0.28999999999999998</v>
      </c>
      <c r="J34" s="2">
        <f t="shared" si="0"/>
        <v>2.8926234482758617</v>
      </c>
      <c r="K34" s="2"/>
      <c r="L34" s="2"/>
    </row>
    <row r="35" spans="3:12">
      <c r="C35">
        <v>2560</v>
      </c>
      <c r="D35">
        <v>128</v>
      </c>
      <c r="E35">
        <v>2560</v>
      </c>
      <c r="F35" t="s">
        <v>17</v>
      </c>
      <c r="G35" t="s">
        <v>3</v>
      </c>
      <c r="I35" s="2">
        <v>0.53100000000000003</v>
      </c>
      <c r="J35" s="2">
        <f t="shared" si="0"/>
        <v>3.1595510357815444</v>
      </c>
      <c r="K35" s="2"/>
      <c r="L35" s="2"/>
    </row>
    <row r="36" spans="3:12">
      <c r="C36">
        <v>2560</v>
      </c>
      <c r="D36">
        <v>7000</v>
      </c>
      <c r="E36">
        <v>2560</v>
      </c>
      <c r="F36" t="s">
        <v>17</v>
      </c>
      <c r="G36" t="s">
        <v>3</v>
      </c>
      <c r="I36" s="2">
        <v>11.291</v>
      </c>
      <c r="J36" s="2">
        <f t="shared" si="0"/>
        <v>8.1259764414135152</v>
      </c>
      <c r="K36" s="2"/>
      <c r="L36" s="2"/>
    </row>
    <row r="37" spans="3:12">
      <c r="C37">
        <v>4096</v>
      </c>
      <c r="D37">
        <v>16</v>
      </c>
      <c r="E37">
        <v>4096</v>
      </c>
      <c r="F37" t="s">
        <v>17</v>
      </c>
      <c r="G37" t="s">
        <v>3</v>
      </c>
      <c r="I37" s="2">
        <v>0.41499999999999998</v>
      </c>
      <c r="J37" s="2">
        <f t="shared" si="0"/>
        <v>1.2936648481927711</v>
      </c>
      <c r="K37" s="2"/>
      <c r="L37" s="2"/>
    </row>
    <row r="38" spans="3:12">
      <c r="C38">
        <v>4096</v>
      </c>
      <c r="D38">
        <v>32</v>
      </c>
      <c r="E38">
        <v>4096</v>
      </c>
      <c r="F38" t="s">
        <v>17</v>
      </c>
      <c r="G38" t="s">
        <v>3</v>
      </c>
      <c r="I38" s="2">
        <v>0.47</v>
      </c>
      <c r="J38" s="2">
        <f t="shared" si="0"/>
        <v>2.2845570723404256</v>
      </c>
      <c r="K38" s="2"/>
      <c r="L38" s="2"/>
    </row>
    <row r="39" spans="3:12">
      <c r="C39">
        <v>4096</v>
      </c>
      <c r="D39">
        <v>64</v>
      </c>
      <c r="E39">
        <v>4096</v>
      </c>
      <c r="F39" t="s">
        <v>17</v>
      </c>
      <c r="G39" t="s">
        <v>3</v>
      </c>
      <c r="I39" s="2">
        <v>0.46400000000000002</v>
      </c>
      <c r="J39" s="2">
        <f t="shared" si="0"/>
        <v>4.6281975172413787</v>
      </c>
      <c r="K39" s="2"/>
      <c r="L39" s="2"/>
    </row>
    <row r="40" spans="3:12">
      <c r="C40">
        <v>4096</v>
      </c>
      <c r="D40">
        <v>128</v>
      </c>
      <c r="E40">
        <v>4096</v>
      </c>
      <c r="F40" t="s">
        <v>17</v>
      </c>
      <c r="G40" t="s">
        <v>3</v>
      </c>
      <c r="I40" s="2">
        <v>0.72</v>
      </c>
      <c r="J40" s="2">
        <f t="shared" si="0"/>
        <v>5.965232355555556</v>
      </c>
      <c r="K40" s="2"/>
      <c r="L40" s="2"/>
    </row>
    <row r="41" spans="3:12">
      <c r="C41">
        <v>4096</v>
      </c>
      <c r="D41">
        <v>7000</v>
      </c>
      <c r="E41">
        <v>4096</v>
      </c>
      <c r="F41" t="s">
        <v>17</v>
      </c>
      <c r="G41" t="s">
        <v>3</v>
      </c>
      <c r="I41" s="2">
        <v>35.848999999999997</v>
      </c>
      <c r="J41" s="2">
        <f t="shared" si="0"/>
        <v>6.551954698875841</v>
      </c>
      <c r="K41" s="2"/>
      <c r="L41" s="2"/>
    </row>
    <row r="42" spans="3:12">
      <c r="C42">
        <v>1760</v>
      </c>
      <c r="D42">
        <v>7133</v>
      </c>
      <c r="E42">
        <v>1760</v>
      </c>
      <c r="F42" t="s">
        <v>3</v>
      </c>
      <c r="G42" t="s">
        <v>17</v>
      </c>
      <c r="H42" t="s">
        <v>18</v>
      </c>
      <c r="I42" s="2">
        <v>4.2530000000000001</v>
      </c>
      <c r="J42" s="2">
        <f t="shared" si="0"/>
        <v>10.39039774276981</v>
      </c>
      <c r="K42" s="2"/>
      <c r="L42" s="2"/>
    </row>
    <row r="43" spans="3:12">
      <c r="C43">
        <v>2048</v>
      </c>
      <c r="D43">
        <v>7133</v>
      </c>
      <c r="E43">
        <v>2048</v>
      </c>
      <c r="F43" t="s">
        <v>3</v>
      </c>
      <c r="G43" t="s">
        <v>17</v>
      </c>
      <c r="I43" s="2">
        <v>5.6070000000000002</v>
      </c>
      <c r="J43" s="2">
        <f t="shared" si="0"/>
        <v>10.671649877652934</v>
      </c>
      <c r="K43" s="2"/>
      <c r="L43" s="2"/>
    </row>
    <row r="44" spans="3:12">
      <c r="C44">
        <v>2560</v>
      </c>
      <c r="D44">
        <v>7133</v>
      </c>
      <c r="E44">
        <v>2560</v>
      </c>
      <c r="F44" t="s">
        <v>3</v>
      </c>
      <c r="G44" t="s">
        <v>17</v>
      </c>
      <c r="I44" s="2">
        <v>8.7680000000000007</v>
      </c>
      <c r="J44" s="2">
        <f t="shared" si="0"/>
        <v>10.663054014598538</v>
      </c>
      <c r="K44" s="2"/>
      <c r="L44" s="2"/>
    </row>
    <row r="45" spans="3:12">
      <c r="C45" s="1">
        <v>4096</v>
      </c>
      <c r="D45" s="1">
        <v>7133</v>
      </c>
      <c r="E45" s="1">
        <v>4096</v>
      </c>
      <c r="F45" s="1" t="s">
        <v>3</v>
      </c>
      <c r="G45" s="1" t="s">
        <v>17</v>
      </c>
      <c r="I45" s="2">
        <v>22.658999999999999</v>
      </c>
      <c r="J45" s="2">
        <f t="shared" si="0"/>
        <v>10.562856412727836</v>
      </c>
      <c r="K45" s="2"/>
      <c r="L45" s="2"/>
    </row>
    <row r="46" spans="3:12">
      <c r="I46" s="2"/>
      <c r="J46" s="2"/>
      <c r="K46" s="2"/>
      <c r="L46" s="2"/>
    </row>
    <row r="47" spans="3:12">
      <c r="I47" s="2"/>
      <c r="J47" s="2"/>
      <c r="K47" s="2"/>
      <c r="L47" s="2"/>
    </row>
    <row r="48" spans="3:12">
      <c r="C48">
        <v>5124</v>
      </c>
      <c r="D48">
        <v>9124</v>
      </c>
      <c r="E48">
        <v>1760</v>
      </c>
      <c r="F48" t="s">
        <v>3</v>
      </c>
      <c r="G48" t="s">
        <v>3</v>
      </c>
      <c r="I48" s="2">
        <v>16.978000000000002</v>
      </c>
      <c r="J48" s="2">
        <f t="shared" si="0"/>
        <v>9.6928285734479918</v>
      </c>
      <c r="K48" s="2"/>
      <c r="L48" s="2"/>
    </row>
    <row r="49" spans="3:12">
      <c r="C49">
        <v>35</v>
      </c>
      <c r="D49">
        <v>8457</v>
      </c>
      <c r="E49">
        <v>1760</v>
      </c>
      <c r="F49" t="s">
        <v>3</v>
      </c>
      <c r="G49" t="s">
        <v>3</v>
      </c>
      <c r="I49" s="2">
        <v>1.0309999999999999</v>
      </c>
      <c r="J49" s="2">
        <f t="shared" si="0"/>
        <v>1.0105745877788554</v>
      </c>
      <c r="K49" s="2"/>
      <c r="L49" s="2"/>
    </row>
    <row r="50" spans="3:12">
      <c r="C50">
        <v>5124</v>
      </c>
      <c r="D50">
        <v>9124</v>
      </c>
      <c r="E50">
        <v>2048</v>
      </c>
      <c r="F50" t="s">
        <v>3</v>
      </c>
      <c r="G50" t="s">
        <v>3</v>
      </c>
      <c r="I50" s="2">
        <v>19.594000000000001</v>
      </c>
      <c r="J50" s="2">
        <f t="shared" si="0"/>
        <v>9.7730752320097984</v>
      </c>
      <c r="K50" s="2"/>
      <c r="L50" s="2"/>
    </row>
    <row r="51" spans="3:12">
      <c r="C51">
        <v>35</v>
      </c>
      <c r="D51">
        <v>8457</v>
      </c>
      <c r="E51">
        <v>2048</v>
      </c>
      <c r="F51" t="s">
        <v>3</v>
      </c>
      <c r="G51" t="s">
        <v>3</v>
      </c>
      <c r="I51" s="2">
        <v>0.63500000000000001</v>
      </c>
      <c r="J51" s="2">
        <f t="shared" si="0"/>
        <v>1.9092842834645669</v>
      </c>
      <c r="K51" s="2"/>
      <c r="L51" s="2"/>
    </row>
    <row r="52" spans="3:12">
      <c r="C52">
        <v>5124</v>
      </c>
      <c r="D52">
        <v>9124</v>
      </c>
      <c r="E52">
        <v>2560</v>
      </c>
      <c r="F52" t="s">
        <v>3</v>
      </c>
      <c r="G52" t="s">
        <v>3</v>
      </c>
      <c r="I52" s="2">
        <v>24.728999999999999</v>
      </c>
      <c r="J52" s="2">
        <f t="shared" si="0"/>
        <v>9.6796087637995871</v>
      </c>
      <c r="K52" s="2"/>
      <c r="L52" s="2"/>
    </row>
    <row r="53" spans="3:12">
      <c r="C53">
        <v>35</v>
      </c>
      <c r="D53">
        <v>8457</v>
      </c>
      <c r="E53">
        <v>2560</v>
      </c>
      <c r="F53" t="s">
        <v>3</v>
      </c>
      <c r="G53" t="s">
        <v>3</v>
      </c>
      <c r="I53" s="2">
        <v>1.4219999999999999</v>
      </c>
      <c r="J53" s="2">
        <f t="shared" si="0"/>
        <v>1.0657485232067512</v>
      </c>
      <c r="K53" s="2"/>
      <c r="L53" s="2"/>
    </row>
    <row r="54" spans="3:12">
      <c r="C54">
        <v>5124</v>
      </c>
      <c r="D54">
        <v>9124</v>
      </c>
      <c r="E54">
        <v>4096</v>
      </c>
      <c r="F54" t="s">
        <v>3</v>
      </c>
      <c r="G54" t="s">
        <v>3</v>
      </c>
      <c r="I54" s="2">
        <v>39.119</v>
      </c>
      <c r="J54" s="2">
        <f t="shared" si="0"/>
        <v>9.7903134587284946</v>
      </c>
      <c r="K54" s="2"/>
      <c r="L54" s="2"/>
    </row>
    <row r="55" spans="3:12">
      <c r="C55">
        <v>35</v>
      </c>
      <c r="D55">
        <v>8457</v>
      </c>
      <c r="E55">
        <v>4096</v>
      </c>
      <c r="F55" t="s">
        <v>3</v>
      </c>
      <c r="G55" t="s">
        <v>3</v>
      </c>
      <c r="I55" s="2">
        <v>1.21</v>
      </c>
      <c r="J55" s="2">
        <f t="shared" si="0"/>
        <v>2.0039595371900827</v>
      </c>
      <c r="K55" s="2"/>
      <c r="L55" s="2"/>
    </row>
    <row r="56" spans="3:12">
      <c r="C56">
        <v>5124</v>
      </c>
      <c r="D56">
        <v>9124</v>
      </c>
      <c r="E56">
        <v>1760</v>
      </c>
      <c r="F56" t="s">
        <v>17</v>
      </c>
      <c r="G56" t="s">
        <v>3</v>
      </c>
      <c r="I56" s="2">
        <v>47.780999999999999</v>
      </c>
      <c r="J56" s="2">
        <f t="shared" si="0"/>
        <v>3.4441481660074094</v>
      </c>
      <c r="K56" s="2"/>
      <c r="L56" s="2"/>
    </row>
    <row r="57" spans="3:12">
      <c r="C57">
        <v>35</v>
      </c>
      <c r="D57">
        <v>8457</v>
      </c>
      <c r="E57">
        <v>1760</v>
      </c>
      <c r="F57" t="s">
        <v>17</v>
      </c>
      <c r="G57" t="s">
        <v>3</v>
      </c>
      <c r="I57" s="2">
        <v>0.53900000000000003</v>
      </c>
      <c r="J57" s="2">
        <f t="shared" si="0"/>
        <v>1.9330285714285715</v>
      </c>
      <c r="K57" s="2"/>
      <c r="L57" s="2"/>
    </row>
    <row r="58" spans="3:12">
      <c r="C58">
        <v>5124</v>
      </c>
      <c r="D58">
        <v>9124</v>
      </c>
      <c r="E58">
        <v>2048</v>
      </c>
      <c r="F58" t="s">
        <v>17</v>
      </c>
      <c r="G58" t="s">
        <v>3</v>
      </c>
      <c r="I58" s="2">
        <v>30.21</v>
      </c>
      <c r="J58" s="2">
        <f t="shared" si="0"/>
        <v>6.3387499535253227</v>
      </c>
      <c r="K58" s="2"/>
      <c r="L58" s="2"/>
    </row>
    <row r="59" spans="3:12">
      <c r="C59">
        <v>35</v>
      </c>
      <c r="D59">
        <v>8457</v>
      </c>
      <c r="E59">
        <v>2048</v>
      </c>
      <c r="F59" t="s">
        <v>17</v>
      </c>
      <c r="G59" t="s">
        <v>3</v>
      </c>
      <c r="I59" s="2">
        <v>0.40400000000000003</v>
      </c>
      <c r="J59" s="2">
        <f t="shared" si="0"/>
        <v>3.0009790099009903</v>
      </c>
      <c r="K59" s="2"/>
      <c r="L59" s="2"/>
    </row>
    <row r="60" spans="3:12">
      <c r="C60">
        <v>5124</v>
      </c>
      <c r="D60">
        <v>9124</v>
      </c>
      <c r="E60">
        <v>2560</v>
      </c>
      <c r="F60" t="s">
        <v>17</v>
      </c>
      <c r="G60" t="s">
        <v>3</v>
      </c>
      <c r="I60" s="2">
        <v>71.182000000000002</v>
      </c>
      <c r="J60" s="2">
        <f t="shared" si="0"/>
        <v>3.3627468337501054</v>
      </c>
      <c r="K60" s="2"/>
      <c r="L60" s="2"/>
    </row>
    <row r="61" spans="3:12">
      <c r="C61">
        <v>35</v>
      </c>
      <c r="D61">
        <v>8457</v>
      </c>
      <c r="E61">
        <v>2560</v>
      </c>
      <c r="F61" t="s">
        <v>17</v>
      </c>
      <c r="G61" t="s">
        <v>3</v>
      </c>
      <c r="I61" s="2">
        <v>0.73499999999999999</v>
      </c>
      <c r="J61" s="2">
        <f t="shared" si="0"/>
        <v>2.0618971428571427</v>
      </c>
      <c r="K61" s="2"/>
      <c r="L61" s="2"/>
    </row>
    <row r="62" spans="3:12">
      <c r="C62">
        <v>5124</v>
      </c>
      <c r="D62">
        <v>9124</v>
      </c>
      <c r="E62">
        <v>4096</v>
      </c>
      <c r="F62" t="s">
        <v>17</v>
      </c>
      <c r="G62" t="s">
        <v>3</v>
      </c>
      <c r="I62" s="2">
        <v>65.885999999999996</v>
      </c>
      <c r="J62" s="2">
        <f t="shared" si="0"/>
        <v>5.8128778828886256</v>
      </c>
      <c r="K62" s="2"/>
      <c r="L62" s="2"/>
    </row>
    <row r="63" spans="3:12">
      <c r="C63">
        <v>35</v>
      </c>
      <c r="D63">
        <v>8457</v>
      </c>
      <c r="E63">
        <v>4096</v>
      </c>
      <c r="F63" t="s">
        <v>17</v>
      </c>
      <c r="G63" t="s">
        <v>3</v>
      </c>
      <c r="I63" s="2">
        <v>0.67300000000000004</v>
      </c>
      <c r="J63" s="2">
        <f t="shared" si="0"/>
        <v>3.6029584546805342</v>
      </c>
      <c r="K63" s="2"/>
      <c r="L63" s="2"/>
    </row>
    <row r="64" spans="3:12">
      <c r="I64" s="2"/>
      <c r="J64" s="2"/>
      <c r="K64" s="2"/>
      <c r="L64" s="2"/>
    </row>
    <row r="65" spans="3:12">
      <c r="C65">
        <v>7680</v>
      </c>
      <c r="D65">
        <v>16</v>
      </c>
      <c r="E65">
        <v>2560</v>
      </c>
      <c r="F65" t="s">
        <v>3</v>
      </c>
      <c r="G65" t="s">
        <v>3</v>
      </c>
      <c r="I65" s="2">
        <v>0.879</v>
      </c>
      <c r="J65" s="2">
        <f t="shared" si="0"/>
        <v>0.71575153583617745</v>
      </c>
      <c r="K65" s="2"/>
      <c r="L65" s="2"/>
    </row>
    <row r="66" spans="3:12">
      <c r="C66">
        <v>7680</v>
      </c>
      <c r="D66">
        <v>32</v>
      </c>
      <c r="E66">
        <v>2560</v>
      </c>
      <c r="F66" t="s">
        <v>3</v>
      </c>
      <c r="G66" t="s">
        <v>3</v>
      </c>
      <c r="I66" s="2">
        <v>0.33100000000000002</v>
      </c>
      <c r="J66" s="2">
        <f t="shared" si="0"/>
        <v>3.8014839879154079</v>
      </c>
      <c r="K66" s="2"/>
      <c r="L66" s="2"/>
    </row>
    <row r="67" spans="3:12">
      <c r="C67">
        <v>7680</v>
      </c>
      <c r="D67">
        <v>64</v>
      </c>
      <c r="E67">
        <v>2560</v>
      </c>
      <c r="F67" t="s">
        <v>3</v>
      </c>
      <c r="G67" t="s">
        <v>3</v>
      </c>
      <c r="I67" s="2">
        <v>0.45</v>
      </c>
      <c r="J67" s="2">
        <f t="shared" ref="J67:J83" si="1">(2*C67*D67*E67)/(I67/1000)/10^12</f>
        <v>5.5924053333333328</v>
      </c>
      <c r="K67" s="2"/>
      <c r="L67" s="2"/>
    </row>
    <row r="68" spans="3:12">
      <c r="C68">
        <v>7680</v>
      </c>
      <c r="D68">
        <v>128</v>
      </c>
      <c r="E68">
        <v>2560</v>
      </c>
      <c r="F68" t="s">
        <v>3</v>
      </c>
      <c r="G68" t="s">
        <v>3</v>
      </c>
      <c r="I68" s="2">
        <v>0.73699999999999999</v>
      </c>
      <c r="J68" s="2">
        <f t="shared" si="1"/>
        <v>6.8292602442333781</v>
      </c>
      <c r="K68" s="2"/>
      <c r="L68" s="2"/>
    </row>
    <row r="69" spans="3:12">
      <c r="C69">
        <v>7680</v>
      </c>
      <c r="D69">
        <v>16</v>
      </c>
      <c r="E69">
        <v>2560</v>
      </c>
      <c r="F69" t="s">
        <v>17</v>
      </c>
      <c r="G69" t="s">
        <v>3</v>
      </c>
      <c r="I69" s="2">
        <v>0.53700000000000003</v>
      </c>
      <c r="J69" s="2">
        <f t="shared" si="1"/>
        <v>1.1715932960893856</v>
      </c>
      <c r="K69" s="2"/>
      <c r="L69" s="2"/>
    </row>
    <row r="70" spans="3:12">
      <c r="C70">
        <v>7680</v>
      </c>
      <c r="D70">
        <v>32</v>
      </c>
      <c r="E70">
        <v>2560</v>
      </c>
      <c r="F70" t="s">
        <v>17</v>
      </c>
      <c r="G70" t="s">
        <v>3</v>
      </c>
      <c r="I70" s="2">
        <v>0.69799999999999995</v>
      </c>
      <c r="J70" s="2">
        <f t="shared" si="1"/>
        <v>1.8027094555873926</v>
      </c>
      <c r="K70" s="2"/>
      <c r="L70" s="2"/>
    </row>
    <row r="71" spans="3:12">
      <c r="C71">
        <v>7680</v>
      </c>
      <c r="D71">
        <v>64</v>
      </c>
      <c r="E71">
        <v>2560</v>
      </c>
      <c r="F71" t="s">
        <v>17</v>
      </c>
      <c r="G71" t="s">
        <v>3</v>
      </c>
      <c r="I71" s="2">
        <v>0.70499999999999996</v>
      </c>
      <c r="J71" s="2">
        <f t="shared" si="1"/>
        <v>3.5696204255319151</v>
      </c>
      <c r="K71" s="2"/>
      <c r="L71" s="2"/>
    </row>
    <row r="72" spans="3:12">
      <c r="C72">
        <v>7680</v>
      </c>
      <c r="D72">
        <v>128</v>
      </c>
      <c r="E72">
        <v>2560</v>
      </c>
      <c r="F72" t="s">
        <v>17</v>
      </c>
      <c r="G72" t="s">
        <v>3</v>
      </c>
      <c r="I72" s="2">
        <v>1.615</v>
      </c>
      <c r="J72" s="2">
        <f t="shared" si="1"/>
        <v>3.1165107120743039</v>
      </c>
      <c r="K72" s="2"/>
      <c r="L72" s="2"/>
    </row>
    <row r="73" spans="3:12">
      <c r="C73">
        <f>3*1024</f>
        <v>3072</v>
      </c>
      <c r="D73">
        <v>16</v>
      </c>
      <c r="E73">
        <v>1024</v>
      </c>
      <c r="F73" t="s">
        <v>3</v>
      </c>
      <c r="G73" t="s">
        <v>3</v>
      </c>
      <c r="I73" s="2">
        <v>7.8E-2</v>
      </c>
      <c r="J73" s="2">
        <f t="shared" si="1"/>
        <v>1.2905550769230769</v>
      </c>
      <c r="K73" s="2"/>
      <c r="L73" s="2"/>
    </row>
    <row r="74" spans="3:12">
      <c r="C74">
        <f t="shared" ref="C74:C80" si="2">3*1024</f>
        <v>3072</v>
      </c>
      <c r="D74">
        <v>32</v>
      </c>
      <c r="E74">
        <v>1024</v>
      </c>
      <c r="F74" t="s">
        <v>3</v>
      </c>
      <c r="G74" t="s">
        <v>3</v>
      </c>
      <c r="I74" s="2">
        <v>0.115</v>
      </c>
      <c r="J74" s="2">
        <f t="shared" si="1"/>
        <v>1.7506660173913042</v>
      </c>
      <c r="K74" s="2"/>
      <c r="L74" s="2"/>
    </row>
    <row r="75" spans="3:12">
      <c r="C75">
        <f t="shared" si="2"/>
        <v>3072</v>
      </c>
      <c r="D75">
        <v>64</v>
      </c>
      <c r="E75">
        <v>1024</v>
      </c>
      <c r="F75" t="s">
        <v>3</v>
      </c>
      <c r="G75" t="s">
        <v>3</v>
      </c>
      <c r="I75" s="2">
        <v>0.13300000000000001</v>
      </c>
      <c r="J75" s="2">
        <f t="shared" si="1"/>
        <v>3.0274675488721803</v>
      </c>
      <c r="K75" s="2"/>
      <c r="L75" s="2"/>
    </row>
    <row r="76" spans="3:12">
      <c r="C76">
        <f t="shared" si="2"/>
        <v>3072</v>
      </c>
      <c r="D76">
        <v>128</v>
      </c>
      <c r="E76">
        <v>1024</v>
      </c>
      <c r="F76" t="s">
        <v>3</v>
      </c>
      <c r="G76" t="s">
        <v>3</v>
      </c>
      <c r="I76" s="2">
        <v>0.13300000000000001</v>
      </c>
      <c r="J76" s="2">
        <f t="shared" si="1"/>
        <v>6.0549350977443606</v>
      </c>
      <c r="K76" s="2"/>
      <c r="L76" s="2"/>
    </row>
    <row r="77" spans="3:12">
      <c r="C77">
        <f t="shared" si="2"/>
        <v>3072</v>
      </c>
      <c r="D77">
        <v>16</v>
      </c>
      <c r="E77">
        <v>1024</v>
      </c>
      <c r="F77" t="s">
        <v>17</v>
      </c>
      <c r="G77" t="s">
        <v>3</v>
      </c>
      <c r="I77" s="2">
        <v>9.2999999999999999E-2</v>
      </c>
      <c r="J77" s="2">
        <f t="shared" si="1"/>
        <v>1.0824010322580646</v>
      </c>
      <c r="K77" s="2"/>
      <c r="L77" s="2"/>
    </row>
    <row r="78" spans="3:12">
      <c r="C78">
        <f t="shared" si="2"/>
        <v>3072</v>
      </c>
      <c r="D78">
        <v>32</v>
      </c>
      <c r="E78">
        <v>1024</v>
      </c>
      <c r="F78" t="s">
        <v>17</v>
      </c>
      <c r="G78" t="s">
        <v>3</v>
      </c>
      <c r="I78" s="2">
        <v>0.13500000000000001</v>
      </c>
      <c r="J78" s="2">
        <f t="shared" si="1"/>
        <v>1.491308088888889</v>
      </c>
      <c r="K78" s="2"/>
      <c r="L78" s="2"/>
    </row>
    <row r="79" spans="3:12">
      <c r="C79">
        <f t="shared" si="2"/>
        <v>3072</v>
      </c>
      <c r="D79">
        <v>64</v>
      </c>
      <c r="E79">
        <v>1024</v>
      </c>
      <c r="F79" t="s">
        <v>17</v>
      </c>
      <c r="G79" t="s">
        <v>3</v>
      </c>
      <c r="I79" s="2">
        <v>0.13600000000000001</v>
      </c>
      <c r="J79" s="2">
        <f t="shared" si="1"/>
        <v>2.9606851764705886</v>
      </c>
      <c r="K79" s="2"/>
      <c r="L79" s="2"/>
    </row>
    <row r="80" spans="3:12">
      <c r="C80">
        <f t="shared" si="2"/>
        <v>3072</v>
      </c>
      <c r="D80">
        <v>128</v>
      </c>
      <c r="E80">
        <v>1024</v>
      </c>
      <c r="F80" t="s">
        <v>17</v>
      </c>
      <c r="G80" t="s">
        <v>3</v>
      </c>
      <c r="I80" s="2">
        <v>0.13400000000000001</v>
      </c>
      <c r="J80" s="2">
        <f t="shared" si="1"/>
        <v>6.0097490149253732</v>
      </c>
      <c r="K80" s="2"/>
      <c r="L80" s="2"/>
    </row>
    <row r="81" spans="1:31">
      <c r="I81" s="2"/>
      <c r="J81" s="2"/>
      <c r="K81" s="2"/>
      <c r="L81" s="2"/>
    </row>
    <row r="82" spans="1:31">
      <c r="C82">
        <v>3072</v>
      </c>
      <c r="D82">
        <v>7435</v>
      </c>
      <c r="E82">
        <v>1024</v>
      </c>
      <c r="F82" t="s">
        <v>3</v>
      </c>
      <c r="G82" t="s">
        <v>17</v>
      </c>
      <c r="I82" s="2">
        <v>4.9269999999999996</v>
      </c>
      <c r="J82" s="2">
        <f t="shared" si="1"/>
        <v>9.4940075827075301</v>
      </c>
      <c r="K82" s="2"/>
      <c r="L82" s="2"/>
    </row>
    <row r="83" spans="1:31">
      <c r="C83">
        <v>7680</v>
      </c>
      <c r="D83">
        <v>5481</v>
      </c>
      <c r="E83">
        <v>2560</v>
      </c>
      <c r="F83" t="s">
        <v>3</v>
      </c>
      <c r="G83" t="s">
        <v>17</v>
      </c>
      <c r="I83" s="2">
        <v>20.986000000000001</v>
      </c>
      <c r="J83" s="2">
        <f t="shared" si="1"/>
        <v>10.269784122748497</v>
      </c>
      <c r="K83" s="2"/>
      <c r="L83" s="2"/>
    </row>
    <row r="87" spans="1:31">
      <c r="J87" s="3"/>
    </row>
    <row r="89" spans="1:31">
      <c r="A89" t="s">
        <v>1</v>
      </c>
    </row>
    <row r="90" spans="1:31">
      <c r="C90" t="s">
        <v>7</v>
      </c>
      <c r="D90" t="s">
        <v>8</v>
      </c>
      <c r="E90" t="s">
        <v>9</v>
      </c>
      <c r="F90" t="s">
        <v>3</v>
      </c>
      <c r="G90" t="s">
        <v>10</v>
      </c>
      <c r="H90" t="s">
        <v>11</v>
      </c>
      <c r="I90" t="s">
        <v>12</v>
      </c>
      <c r="J90" t="s">
        <v>28</v>
      </c>
      <c r="K90" t="s">
        <v>29</v>
      </c>
      <c r="L90" t="s">
        <v>30</v>
      </c>
      <c r="M90" t="s">
        <v>31</v>
      </c>
      <c r="N90" t="s">
        <v>23</v>
      </c>
      <c r="O90" t="s">
        <v>24</v>
      </c>
      <c r="P90" t="s">
        <v>25</v>
      </c>
      <c r="R90" t="s">
        <v>32</v>
      </c>
      <c r="S90" t="s">
        <v>33</v>
      </c>
      <c r="T90" t="s">
        <v>61</v>
      </c>
      <c r="U90" t="s">
        <v>38</v>
      </c>
      <c r="V90" t="s">
        <v>39</v>
      </c>
      <c r="W90" t="s">
        <v>40</v>
      </c>
      <c r="X90" t="s">
        <v>34</v>
      </c>
    </row>
    <row r="91" spans="1:31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2">
        <v>0.13200000000000001</v>
      </c>
      <c r="O91" s="2" t="s">
        <v>59</v>
      </c>
      <c r="P91" s="2">
        <v>0.28000000000000003</v>
      </c>
      <c r="R91" s="4">
        <f t="shared" ref="R91:R126" si="3">(D91-H91+1+2*J91)/L91</f>
        <v>78.5</v>
      </c>
      <c r="S91" s="4">
        <f t="shared" ref="S91:S126" si="4">(C91-I91+1+2*K91)/M91</f>
        <v>340.5</v>
      </c>
      <c r="T91" s="2">
        <f>N91+P91</f>
        <v>0.41200000000000003</v>
      </c>
      <c r="U91" s="2">
        <f>(2*$R91*$S91*$F91*$G91*$E91*$H91*$I91)/(N91/1000)/10^12</f>
        <v>5.1838545454545448</v>
      </c>
      <c r="V91" s="2" t="s">
        <v>59</v>
      </c>
      <c r="W91" s="2">
        <f>(2*$R91*$S91*$F91*$G91*$E91*$H91*$I91)/(P91/1000)/10^12</f>
        <v>2.4438171428571427</v>
      </c>
      <c r="X91" s="1" t="s">
        <v>35</v>
      </c>
      <c r="AA91" s="2"/>
      <c r="AE91" s="2"/>
    </row>
    <row r="92" spans="1:31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2">
        <v>0.23100000000000001</v>
      </c>
      <c r="O92" s="2" t="s">
        <v>59</v>
      </c>
      <c r="P92" s="2">
        <v>0.51500000000000001</v>
      </c>
      <c r="R92" s="4">
        <f t="shared" si="3"/>
        <v>78.5</v>
      </c>
      <c r="S92" s="4">
        <f t="shared" si="4"/>
        <v>340.5</v>
      </c>
      <c r="T92" s="2">
        <f>N92+P92</f>
        <v>0.746</v>
      </c>
      <c r="U92" s="2">
        <f t="shared" ref="U92:U126" si="5">(2*$R92*$S92*$F92*$G92*$E92*$H92*$I92)/(N92/1000)/10^12</f>
        <v>5.9244051948051943</v>
      </c>
      <c r="V92" s="2" t="s">
        <v>59</v>
      </c>
      <c r="W92" s="2">
        <f t="shared" ref="W92:W126" si="6">(2*$R92*$S92*$F92*$G92*$E92*$H92*$I92)/(P92/1000)/10^12</f>
        <v>2.6573545631067961</v>
      </c>
      <c r="X92" s="1" t="s">
        <v>35</v>
      </c>
      <c r="AA92" s="2"/>
      <c r="AE92" s="2"/>
    </row>
    <row r="93" spans="1:31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2">
        <v>0.41</v>
      </c>
      <c r="O93" s="2" t="s">
        <v>59</v>
      </c>
      <c r="P93" s="2">
        <v>0.98699999999999999</v>
      </c>
      <c r="R93" s="4">
        <f t="shared" si="3"/>
        <v>78.5</v>
      </c>
      <c r="S93" s="4">
        <f t="shared" si="4"/>
        <v>340.5</v>
      </c>
      <c r="T93" s="2">
        <f>N93+P93</f>
        <v>1.397</v>
      </c>
      <c r="U93" s="2">
        <f t="shared" si="5"/>
        <v>6.6757931707317066</v>
      </c>
      <c r="V93" s="2" t="s">
        <v>59</v>
      </c>
      <c r="W93" s="2">
        <f t="shared" si="6"/>
        <v>2.7731258358662614</v>
      </c>
      <c r="X93" s="1" t="s">
        <v>35</v>
      </c>
      <c r="AA93" s="2"/>
      <c r="AE93" s="2"/>
    </row>
    <row r="94" spans="1:31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2">
        <v>0.82499999999999996</v>
      </c>
      <c r="O94" s="2" t="s">
        <v>59</v>
      </c>
      <c r="P94" s="2">
        <v>2.1349999999999998</v>
      </c>
      <c r="R94" s="4">
        <f t="shared" si="3"/>
        <v>78.5</v>
      </c>
      <c r="S94" s="4">
        <f t="shared" si="4"/>
        <v>340.5</v>
      </c>
      <c r="T94" s="2">
        <f>N94+P94</f>
        <v>2.96</v>
      </c>
      <c r="U94" s="2">
        <f t="shared" si="5"/>
        <v>6.6353338181818184</v>
      </c>
      <c r="V94" s="2" t="s">
        <v>59</v>
      </c>
      <c r="W94" s="2">
        <f t="shared" si="6"/>
        <v>2.5640048711943799</v>
      </c>
      <c r="X94" s="1" t="s">
        <v>35</v>
      </c>
      <c r="AA94" s="2"/>
      <c r="AE94" s="2"/>
    </row>
    <row r="95" spans="1:31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2">
        <v>0.378</v>
      </c>
      <c r="O95" s="2">
        <v>1.5229999999999999</v>
      </c>
      <c r="P95" s="2">
        <v>0.45100000000000001</v>
      </c>
      <c r="R95" s="4">
        <f t="shared" si="3"/>
        <v>37.5</v>
      </c>
      <c r="S95" s="4">
        <f t="shared" si="4"/>
        <v>166</v>
      </c>
      <c r="T95" s="2">
        <f>N95+O95+P95</f>
        <v>2.3519999999999999</v>
      </c>
      <c r="U95" s="2">
        <f t="shared" si="5"/>
        <v>6.7453968253968251</v>
      </c>
      <c r="V95" s="2">
        <f t="shared" ref="V95:V126" si="7">(2*$R95*$S95*$F95*$G95*$E95*$H95*$I95)/(O95/1000)/10^12</f>
        <v>1.6741694024950757</v>
      </c>
      <c r="W95" s="2">
        <f t="shared" si="6"/>
        <v>5.6535698447893568</v>
      </c>
      <c r="X95" s="1" t="s">
        <v>35</v>
      </c>
      <c r="AA95" s="2"/>
      <c r="AE95" s="2"/>
    </row>
    <row r="96" spans="1:31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2">
        <v>0.64800000000000002</v>
      </c>
      <c r="O96" s="2">
        <v>2.895</v>
      </c>
      <c r="P96" s="2">
        <v>0.89400000000000002</v>
      </c>
      <c r="R96" s="4">
        <f t="shared" si="3"/>
        <v>37.5</v>
      </c>
      <c r="S96" s="4">
        <f t="shared" si="4"/>
        <v>166</v>
      </c>
      <c r="T96" s="2">
        <f t="shared" ref="T96:T98" si="8">N96+O96+P96</f>
        <v>4.4370000000000003</v>
      </c>
      <c r="U96" s="2">
        <f t="shared" si="5"/>
        <v>7.8696296296296291</v>
      </c>
      <c r="V96" s="2">
        <f t="shared" si="7"/>
        <v>1.7614922279792746</v>
      </c>
      <c r="W96" s="2">
        <f t="shared" si="6"/>
        <v>5.7041610738255031</v>
      </c>
      <c r="X96" s="1" t="s">
        <v>35</v>
      </c>
      <c r="AA96" s="2"/>
      <c r="AE96" s="2"/>
    </row>
    <row r="97" spans="3:31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2">
        <v>1.3169999999999999</v>
      </c>
      <c r="O97" s="2">
        <v>5.6870000000000003</v>
      </c>
      <c r="P97" s="2">
        <v>1.726</v>
      </c>
      <c r="R97" s="4">
        <f t="shared" si="3"/>
        <v>37.5</v>
      </c>
      <c r="S97" s="4">
        <f t="shared" si="4"/>
        <v>166</v>
      </c>
      <c r="T97" s="2">
        <f t="shared" si="8"/>
        <v>8.73</v>
      </c>
      <c r="U97" s="2">
        <f t="shared" si="5"/>
        <v>7.7441457858769933</v>
      </c>
      <c r="V97" s="2">
        <f t="shared" si="7"/>
        <v>1.7933954633374363</v>
      </c>
      <c r="W97" s="2">
        <f t="shared" si="6"/>
        <v>5.9090614136732338</v>
      </c>
      <c r="X97" s="1" t="s">
        <v>35</v>
      </c>
      <c r="AA97" s="2"/>
      <c r="AE97" s="2"/>
    </row>
    <row r="98" spans="3:31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2">
        <v>2.7389999999999999</v>
      </c>
      <c r="O98" s="2">
        <v>11.247999999999999</v>
      </c>
      <c r="P98" s="2">
        <v>3.4060000000000001</v>
      </c>
      <c r="R98" s="4">
        <f t="shared" si="3"/>
        <v>37.5</v>
      </c>
      <c r="S98" s="4">
        <f t="shared" si="4"/>
        <v>166</v>
      </c>
      <c r="T98" s="2">
        <f t="shared" si="8"/>
        <v>17.392999999999997</v>
      </c>
      <c r="U98" s="2">
        <f t="shared" si="5"/>
        <v>7.4472727272727282</v>
      </c>
      <c r="V98" s="2">
        <f t="shared" si="7"/>
        <v>1.81348506401138</v>
      </c>
      <c r="W98" s="2">
        <f t="shared" si="6"/>
        <v>5.9888667058132707</v>
      </c>
      <c r="X98" s="1" t="s">
        <v>35</v>
      </c>
      <c r="AA98" s="2"/>
      <c r="AE98" s="2"/>
    </row>
    <row r="99" spans="3:31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2">
        <v>0.11899999999999999</v>
      </c>
      <c r="O99" s="2" t="s">
        <v>59</v>
      </c>
      <c r="P99" s="2">
        <v>0.40600000000000003</v>
      </c>
      <c r="R99" s="4">
        <f t="shared" si="3"/>
        <v>48</v>
      </c>
      <c r="S99" s="4">
        <f t="shared" si="4"/>
        <v>480</v>
      </c>
      <c r="T99" s="2">
        <f>N99+P99</f>
        <v>0.52500000000000002</v>
      </c>
      <c r="U99" s="2">
        <f t="shared" si="5"/>
        <v>0.89217075630252107</v>
      </c>
      <c r="V99" s="2" t="s">
        <v>59</v>
      </c>
      <c r="W99" s="2">
        <f t="shared" si="6"/>
        <v>0.26149832512315269</v>
      </c>
      <c r="X99" s="1" t="s">
        <v>35</v>
      </c>
      <c r="AA99" s="2"/>
      <c r="AE99" s="2"/>
    </row>
    <row r="100" spans="3:31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2">
        <v>0.14000000000000001</v>
      </c>
      <c r="O100" s="2">
        <v>0.16700000000000001</v>
      </c>
      <c r="P100" s="2">
        <v>0.495</v>
      </c>
      <c r="R100" s="4">
        <f t="shared" si="3"/>
        <v>24</v>
      </c>
      <c r="S100" s="4">
        <f t="shared" si="4"/>
        <v>240</v>
      </c>
      <c r="T100" s="2">
        <f>N100+O100+P100</f>
        <v>0.80200000000000005</v>
      </c>
      <c r="U100" s="2">
        <f t="shared" si="5"/>
        <v>6.0667611428571426</v>
      </c>
      <c r="V100" s="2">
        <f t="shared" si="7"/>
        <v>5.0859075449101789</v>
      </c>
      <c r="W100" s="2">
        <f t="shared" si="6"/>
        <v>1.7158516363636365</v>
      </c>
      <c r="X100" s="1" t="s">
        <v>35</v>
      </c>
      <c r="AA100" s="2"/>
      <c r="AE100" s="2"/>
    </row>
    <row r="101" spans="3:31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2">
        <v>0.114</v>
      </c>
      <c r="O101" s="2">
        <v>8.5000000000000006E-2</v>
      </c>
      <c r="P101" s="2">
        <v>0.33200000000000002</v>
      </c>
      <c r="R101" s="4">
        <f t="shared" si="3"/>
        <v>12</v>
      </c>
      <c r="S101" s="4">
        <f t="shared" si="4"/>
        <v>120</v>
      </c>
      <c r="T101" s="2">
        <f t="shared" ref="T101:T102" si="9">N101+O101+P101</f>
        <v>0.53100000000000003</v>
      </c>
      <c r="U101" s="2">
        <f t="shared" si="5"/>
        <v>7.4504084210526305</v>
      </c>
      <c r="V101" s="2">
        <f t="shared" si="7"/>
        <v>9.9923124705882351</v>
      </c>
      <c r="W101" s="2">
        <f t="shared" si="6"/>
        <v>2.5582727710843374</v>
      </c>
      <c r="X101" s="1" t="s">
        <v>35</v>
      </c>
      <c r="AA101" s="2"/>
      <c r="AE101" s="2"/>
    </row>
    <row r="102" spans="3:31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2">
        <v>8.2000000000000003E-2</v>
      </c>
      <c r="O102" s="2">
        <v>7.0999999999999994E-2</v>
      </c>
      <c r="P102" s="2">
        <v>0.183</v>
      </c>
      <c r="R102" s="4">
        <f t="shared" si="3"/>
        <v>6</v>
      </c>
      <c r="S102" s="4">
        <f t="shared" si="4"/>
        <v>60</v>
      </c>
      <c r="T102" s="2">
        <f t="shared" si="9"/>
        <v>0.33599999999999997</v>
      </c>
      <c r="U102" s="2">
        <f t="shared" si="5"/>
        <v>10.357884878048781</v>
      </c>
      <c r="V102" s="2">
        <f t="shared" si="7"/>
        <v>11.962627605633804</v>
      </c>
      <c r="W102" s="2">
        <f t="shared" si="6"/>
        <v>4.6412380327868847</v>
      </c>
      <c r="X102" s="1" t="s">
        <v>36</v>
      </c>
      <c r="AA102" s="2"/>
      <c r="AE102" s="2"/>
    </row>
    <row r="103" spans="3:31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2">
        <v>3.6999999999999998E-2</v>
      </c>
      <c r="O103" s="2" t="s">
        <v>59</v>
      </c>
      <c r="P103" s="2">
        <v>0.10199999999999999</v>
      </c>
      <c r="R103" s="4">
        <f t="shared" si="3"/>
        <v>54</v>
      </c>
      <c r="S103" s="4">
        <f t="shared" si="4"/>
        <v>54</v>
      </c>
      <c r="T103" s="2">
        <f>N103+P103</f>
        <v>0.13899999999999998</v>
      </c>
      <c r="U103" s="2">
        <f t="shared" si="5"/>
        <v>2.1789612972972972</v>
      </c>
      <c r="V103" s="2" t="s">
        <v>59</v>
      </c>
      <c r="W103" s="2">
        <f t="shared" si="6"/>
        <v>0.79040752941176473</v>
      </c>
      <c r="X103" s="1" t="s">
        <v>35</v>
      </c>
      <c r="AA103" s="2"/>
      <c r="AE103" s="2"/>
    </row>
    <row r="104" spans="3:31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2">
        <v>0.16</v>
      </c>
      <c r="O104" s="2">
        <v>0.16300000000000001</v>
      </c>
      <c r="P104" s="2">
        <v>0.311</v>
      </c>
      <c r="R104" s="4">
        <f t="shared" si="3"/>
        <v>54</v>
      </c>
      <c r="S104" s="4">
        <f t="shared" si="4"/>
        <v>54</v>
      </c>
      <c r="T104" s="2">
        <f>N104+O104+P104</f>
        <v>0.63400000000000001</v>
      </c>
      <c r="U104" s="2">
        <f t="shared" si="5"/>
        <v>10.749542399999999</v>
      </c>
      <c r="V104" s="2">
        <f t="shared" si="7"/>
        <v>10.551698061349693</v>
      </c>
      <c r="W104" s="2">
        <f t="shared" si="6"/>
        <v>5.5303112025723467</v>
      </c>
      <c r="X104" s="1" t="s">
        <v>36</v>
      </c>
      <c r="AA104" s="2"/>
      <c r="AE104" s="2"/>
    </row>
    <row r="105" spans="3:31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2">
        <v>0.13200000000000001</v>
      </c>
      <c r="O105" s="2">
        <v>0.13200000000000001</v>
      </c>
      <c r="P105" s="2">
        <v>0.23300000000000001</v>
      </c>
      <c r="R105" s="4">
        <f t="shared" si="3"/>
        <v>27</v>
      </c>
      <c r="S105" s="4">
        <f t="shared" si="4"/>
        <v>27</v>
      </c>
      <c r="T105" s="2">
        <f t="shared" ref="T105:T107" si="10">N105+O105+P105</f>
        <v>0.497</v>
      </c>
      <c r="U105" s="2">
        <f t="shared" si="5"/>
        <v>13.029748363636363</v>
      </c>
      <c r="V105" s="2">
        <f t="shared" si="7"/>
        <v>13.029748363636363</v>
      </c>
      <c r="W105" s="2">
        <f t="shared" si="6"/>
        <v>7.3816600171673805</v>
      </c>
      <c r="X105" s="1" t="s">
        <v>36</v>
      </c>
      <c r="AA105" s="2"/>
      <c r="AE105" s="2"/>
    </row>
    <row r="106" spans="3:31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2">
        <v>7.6999999999999999E-2</v>
      </c>
      <c r="O106" s="2">
        <v>7.2999999999999995E-2</v>
      </c>
      <c r="P106" s="2">
        <v>0.153</v>
      </c>
      <c r="R106" s="4">
        <f t="shared" si="3"/>
        <v>14</v>
      </c>
      <c r="S106" s="4">
        <f t="shared" si="4"/>
        <v>14</v>
      </c>
      <c r="T106" s="2">
        <f t="shared" si="10"/>
        <v>0.30299999999999999</v>
      </c>
      <c r="U106" s="2">
        <f t="shared" si="5"/>
        <v>12.010961454545455</v>
      </c>
      <c r="V106" s="2">
        <f t="shared" si="7"/>
        <v>12.669096328767123</v>
      </c>
      <c r="W106" s="2">
        <f t="shared" si="6"/>
        <v>6.0447322352941173</v>
      </c>
      <c r="X106" s="1" t="s">
        <v>36</v>
      </c>
      <c r="AA106" s="2"/>
      <c r="AE106" s="2"/>
    </row>
    <row r="107" spans="3:31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2">
        <v>0.187</v>
      </c>
      <c r="O107" s="2">
        <v>0.19700000000000001</v>
      </c>
      <c r="P107" s="2">
        <v>0.28299999999999997</v>
      </c>
      <c r="R107" s="4">
        <f t="shared" si="3"/>
        <v>7</v>
      </c>
      <c r="S107" s="4">
        <f t="shared" si="4"/>
        <v>7</v>
      </c>
      <c r="T107" s="2">
        <f t="shared" si="10"/>
        <v>0.66700000000000004</v>
      </c>
      <c r="U107" s="2">
        <f t="shared" si="5"/>
        <v>4.9456900106951878</v>
      </c>
      <c r="V107" s="2">
        <f t="shared" si="7"/>
        <v>4.6946397563451772</v>
      </c>
      <c r="W107" s="2">
        <f t="shared" si="6"/>
        <v>3.2680001130742049</v>
      </c>
      <c r="X107" s="1" t="s">
        <v>36</v>
      </c>
      <c r="AA107" s="2"/>
      <c r="AE107" s="2"/>
    </row>
    <row r="108" spans="3:31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2">
        <v>0.39800000000000002</v>
      </c>
      <c r="O108" s="2" t="s">
        <v>59</v>
      </c>
      <c r="P108" s="2">
        <v>1.611</v>
      </c>
      <c r="R108" s="4">
        <f t="shared" si="3"/>
        <v>224</v>
      </c>
      <c r="S108" s="4">
        <f t="shared" si="4"/>
        <v>224</v>
      </c>
      <c r="T108" s="2">
        <f>N108+P108</f>
        <v>2.0089999999999999</v>
      </c>
      <c r="U108" s="2">
        <f t="shared" si="5"/>
        <v>3.4855930854271353</v>
      </c>
      <c r="V108" s="2" t="s">
        <v>59</v>
      </c>
      <c r="W108" s="2">
        <f t="shared" si="6"/>
        <v>0.86112107262569837</v>
      </c>
      <c r="X108" s="1" t="s">
        <v>35</v>
      </c>
      <c r="AA108" s="2"/>
      <c r="AE108" s="2"/>
    </row>
    <row r="109" spans="3:31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2">
        <v>0.97699999999999998</v>
      </c>
      <c r="O109" s="2">
        <v>0.88900000000000001</v>
      </c>
      <c r="P109" s="2">
        <v>1.847</v>
      </c>
      <c r="R109" s="4">
        <f t="shared" si="3"/>
        <v>112</v>
      </c>
      <c r="S109" s="4">
        <f t="shared" si="4"/>
        <v>112</v>
      </c>
      <c r="T109" s="2">
        <f>N109+O109+P109</f>
        <v>3.7130000000000001</v>
      </c>
      <c r="U109" s="2">
        <f t="shared" si="5"/>
        <v>15.145859275332651</v>
      </c>
      <c r="V109" s="2">
        <f t="shared" si="7"/>
        <v>16.645111937007872</v>
      </c>
      <c r="W109" s="2">
        <f t="shared" si="6"/>
        <v>8.0116429409853822</v>
      </c>
      <c r="X109" s="1" t="s">
        <v>36</v>
      </c>
      <c r="AA109" s="2"/>
      <c r="AE109" s="2"/>
    </row>
    <row r="110" spans="3:31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2">
        <v>3.6440000000000001</v>
      </c>
      <c r="O110" s="2">
        <v>0.90200000000000002</v>
      </c>
      <c r="P110" s="2">
        <v>1.6439999999999999</v>
      </c>
      <c r="R110" s="4">
        <f t="shared" si="3"/>
        <v>56</v>
      </c>
      <c r="S110" s="4">
        <f t="shared" si="4"/>
        <v>56</v>
      </c>
      <c r="T110" s="2">
        <f t="shared" ref="T110:T113" si="11">N110+O110+P110</f>
        <v>6.19</v>
      </c>
      <c r="U110" s="2">
        <f t="shared" si="5"/>
        <v>4.0607860900109767</v>
      </c>
      <c r="V110" s="2">
        <f t="shared" si="7"/>
        <v>16.405215645232815</v>
      </c>
      <c r="W110" s="2">
        <f t="shared" si="6"/>
        <v>9.0009151532846712</v>
      </c>
      <c r="X110" s="1" t="s">
        <v>37</v>
      </c>
      <c r="AA110" s="2"/>
      <c r="AE110" s="2"/>
    </row>
    <row r="111" spans="3:31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2">
        <v>0.98499999999999999</v>
      </c>
      <c r="O111" s="2">
        <v>0.89700000000000002</v>
      </c>
      <c r="P111" s="2">
        <v>1.8819999999999999</v>
      </c>
      <c r="R111" s="4">
        <f t="shared" si="3"/>
        <v>28</v>
      </c>
      <c r="S111" s="4">
        <f t="shared" si="4"/>
        <v>28</v>
      </c>
      <c r="T111" s="2">
        <f t="shared" si="11"/>
        <v>3.7640000000000002</v>
      </c>
      <c r="U111" s="2">
        <f t="shared" si="5"/>
        <v>15.022847220304568</v>
      </c>
      <c r="V111" s="2">
        <f t="shared" si="7"/>
        <v>16.496660548494983</v>
      </c>
      <c r="W111" s="2">
        <f t="shared" si="6"/>
        <v>7.8626485185972372</v>
      </c>
      <c r="X111" s="1" t="s">
        <v>36</v>
      </c>
      <c r="AA111" s="2"/>
      <c r="AE111" s="2"/>
    </row>
    <row r="112" spans="3:31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2">
        <v>0.51800000000000002</v>
      </c>
      <c r="O112" s="2">
        <v>0.48899999999999999</v>
      </c>
      <c r="P112" s="2">
        <v>1.232</v>
      </c>
      <c r="R112" s="4">
        <f t="shared" si="3"/>
        <v>14</v>
      </c>
      <c r="S112" s="4">
        <f t="shared" si="4"/>
        <v>14</v>
      </c>
      <c r="T112" s="2">
        <f t="shared" si="11"/>
        <v>2.2389999999999999</v>
      </c>
      <c r="U112" s="2">
        <f t="shared" si="5"/>
        <v>14.283305513513513</v>
      </c>
      <c r="V112" s="2">
        <f t="shared" si="7"/>
        <v>15.130372711656443</v>
      </c>
      <c r="W112" s="2">
        <f t="shared" si="6"/>
        <v>6.0054807272727277</v>
      </c>
      <c r="X112" s="1" t="s">
        <v>36</v>
      </c>
      <c r="AA112" s="2"/>
      <c r="AE112" s="2"/>
    </row>
    <row r="113" spans="3:31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2">
        <v>0.38100000000000001</v>
      </c>
      <c r="O113" s="2">
        <v>0.36799999999999999</v>
      </c>
      <c r="P113" s="2">
        <v>0.55300000000000005</v>
      </c>
      <c r="R113" s="4">
        <f t="shared" si="3"/>
        <v>7</v>
      </c>
      <c r="S113" s="4">
        <f t="shared" si="4"/>
        <v>7</v>
      </c>
      <c r="T113" s="2">
        <f t="shared" si="11"/>
        <v>1.302</v>
      </c>
      <c r="U113" s="2">
        <f t="shared" si="5"/>
        <v>4.8548243149606298</v>
      </c>
      <c r="V113" s="2">
        <f t="shared" si="7"/>
        <v>5.0263262608695651</v>
      </c>
      <c r="W113" s="2">
        <f t="shared" si="6"/>
        <v>3.3448247088607594</v>
      </c>
      <c r="X113" s="1" t="s">
        <v>36</v>
      </c>
      <c r="AA113" s="2"/>
      <c r="AE113" s="2"/>
    </row>
    <row r="114" spans="3:31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2">
        <v>0.77400000000000002</v>
      </c>
      <c r="O114" s="2" t="s">
        <v>59</v>
      </c>
      <c r="P114" s="2">
        <v>3.198</v>
      </c>
      <c r="R114" s="4">
        <f t="shared" si="3"/>
        <v>224</v>
      </c>
      <c r="S114" s="4">
        <f t="shared" si="4"/>
        <v>224</v>
      </c>
      <c r="T114" s="2">
        <f>N114+P114</f>
        <v>3.972</v>
      </c>
      <c r="U114" s="2">
        <f t="shared" si="5"/>
        <v>3.5846667906976744</v>
      </c>
      <c r="V114" s="2" t="s">
        <v>59</v>
      </c>
      <c r="W114" s="2">
        <f t="shared" si="6"/>
        <v>0.8675835196998124</v>
      </c>
      <c r="X114" s="1" t="s">
        <v>35</v>
      </c>
      <c r="AA114" s="2"/>
      <c r="AE114" s="2"/>
    </row>
    <row r="115" spans="3:31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2">
        <v>1.958</v>
      </c>
      <c r="O115" s="2">
        <v>1.7829999999999999</v>
      </c>
      <c r="P115" s="2">
        <v>3.4529999999999998</v>
      </c>
      <c r="R115" s="4">
        <f t="shared" si="3"/>
        <v>112</v>
      </c>
      <c r="S115" s="4">
        <f t="shared" si="4"/>
        <v>112</v>
      </c>
      <c r="T115" s="2">
        <f>N115+O115+P115</f>
        <v>7.1939999999999991</v>
      </c>
      <c r="U115" s="2">
        <f t="shared" si="5"/>
        <v>15.114917785495402</v>
      </c>
      <c r="V115" s="2">
        <f t="shared" si="7"/>
        <v>16.598434674144702</v>
      </c>
      <c r="W115" s="2">
        <f t="shared" si="6"/>
        <v>8.5708106064291929</v>
      </c>
      <c r="X115" s="1" t="s">
        <v>36</v>
      </c>
      <c r="AA115" s="2"/>
      <c r="AE115" s="2"/>
    </row>
    <row r="116" spans="3:31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2">
        <v>5.82</v>
      </c>
      <c r="O116" s="2">
        <v>5.9859999999999998</v>
      </c>
      <c r="P116" s="2">
        <v>3.149</v>
      </c>
      <c r="R116" s="4">
        <f t="shared" si="3"/>
        <v>56</v>
      </c>
      <c r="S116" s="4">
        <f t="shared" si="4"/>
        <v>56</v>
      </c>
      <c r="T116" s="2">
        <f t="shared" ref="T116:T119" si="12">N116+O116+P116</f>
        <v>14.955000000000002</v>
      </c>
      <c r="U116" s="2">
        <f t="shared" si="5"/>
        <v>5.0850530969072159</v>
      </c>
      <c r="V116" s="2">
        <f t="shared" si="7"/>
        <v>4.9440375917139994</v>
      </c>
      <c r="W116" s="2">
        <f t="shared" si="6"/>
        <v>9.398224523340744</v>
      </c>
      <c r="X116" s="1" t="s">
        <v>37</v>
      </c>
      <c r="AA116" s="2"/>
      <c r="AE116" s="2"/>
    </row>
    <row r="117" spans="3:31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2">
        <v>2.0169999999999999</v>
      </c>
      <c r="O117" s="2">
        <v>1.825</v>
      </c>
      <c r="P117" s="2">
        <v>3.5550000000000002</v>
      </c>
      <c r="R117" s="4">
        <f t="shared" si="3"/>
        <v>28</v>
      </c>
      <c r="S117" s="4">
        <f t="shared" si="4"/>
        <v>28</v>
      </c>
      <c r="T117" s="2">
        <f t="shared" si="12"/>
        <v>7.3970000000000002</v>
      </c>
      <c r="U117" s="2">
        <f t="shared" si="5"/>
        <v>14.672785832424395</v>
      </c>
      <c r="V117" s="2">
        <f t="shared" si="7"/>
        <v>16.216443300821918</v>
      </c>
      <c r="W117" s="2">
        <f t="shared" si="6"/>
        <v>8.3248970531645572</v>
      </c>
      <c r="X117" s="1" t="s">
        <v>36</v>
      </c>
      <c r="AA117" s="2"/>
      <c r="AE117" s="2"/>
    </row>
    <row r="118" spans="3:31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2">
        <v>0.97399999999999998</v>
      </c>
      <c r="O118" s="2">
        <v>0.94899999999999995</v>
      </c>
      <c r="P118" s="2">
        <v>1.883</v>
      </c>
      <c r="R118" s="4">
        <f t="shared" si="3"/>
        <v>14</v>
      </c>
      <c r="S118" s="4">
        <f t="shared" si="4"/>
        <v>14</v>
      </c>
      <c r="T118" s="2">
        <f t="shared" si="12"/>
        <v>3.806</v>
      </c>
      <c r="U118" s="2">
        <f t="shared" si="5"/>
        <v>15.192509765913758</v>
      </c>
      <c r="V118" s="2">
        <f t="shared" si="7"/>
        <v>15.592733943097999</v>
      </c>
      <c r="W118" s="2">
        <f t="shared" si="6"/>
        <v>7.8584729219330862</v>
      </c>
      <c r="X118" s="1" t="s">
        <v>36</v>
      </c>
      <c r="AA118" s="2"/>
      <c r="AE118" s="2"/>
    </row>
    <row r="119" spans="3:31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2">
        <v>0.63400000000000001</v>
      </c>
      <c r="O119" s="2">
        <v>0.57399999999999995</v>
      </c>
      <c r="P119" s="2">
        <v>1.7230000000000001</v>
      </c>
      <c r="R119" s="4">
        <f t="shared" si="3"/>
        <v>7</v>
      </c>
      <c r="S119" s="4">
        <f t="shared" si="4"/>
        <v>7</v>
      </c>
      <c r="T119" s="2">
        <f t="shared" si="12"/>
        <v>2.931</v>
      </c>
      <c r="U119" s="2">
        <f t="shared" si="5"/>
        <v>5.8349781198738171</v>
      </c>
      <c r="V119" s="2">
        <f t="shared" si="7"/>
        <v>6.4449061463414639</v>
      </c>
      <c r="W119" s="2">
        <f t="shared" si="6"/>
        <v>2.1470552106790479</v>
      </c>
      <c r="X119" s="1" t="s">
        <v>36</v>
      </c>
      <c r="AA119" s="2"/>
      <c r="AE119" s="2"/>
    </row>
    <row r="120" spans="3:31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2">
        <v>0.498</v>
      </c>
      <c r="O120" s="2" t="s">
        <v>59</v>
      </c>
      <c r="P120" s="2">
        <v>1.1020000000000001</v>
      </c>
      <c r="R120" s="4">
        <f t="shared" si="3"/>
        <v>112</v>
      </c>
      <c r="S120" s="4">
        <f t="shared" si="4"/>
        <v>112</v>
      </c>
      <c r="T120" s="2">
        <f>N120+P120</f>
        <v>1.6</v>
      </c>
      <c r="U120" s="2">
        <f t="shared" si="5"/>
        <v>7.5832258313253016</v>
      </c>
      <c r="V120" s="2" t="s">
        <v>59</v>
      </c>
      <c r="W120" s="2">
        <f t="shared" si="6"/>
        <v>3.4269024174228671</v>
      </c>
      <c r="X120" s="1" t="s">
        <v>35</v>
      </c>
      <c r="AA120" s="2"/>
      <c r="AE120" s="2"/>
    </row>
    <row r="121" spans="3:31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2">
        <v>0.59699999999999998</v>
      </c>
      <c r="O121" s="2">
        <v>0.38900000000000001</v>
      </c>
      <c r="P121" s="2">
        <v>0.59399999999999997</v>
      </c>
      <c r="R121" s="4">
        <f t="shared" si="3"/>
        <v>28</v>
      </c>
      <c r="S121" s="4">
        <f t="shared" si="4"/>
        <v>28</v>
      </c>
      <c r="T121" s="2">
        <f>N121+O121+P121</f>
        <v>1.58</v>
      </c>
      <c r="U121" s="2">
        <f t="shared" si="5"/>
        <v>6.4548020100502512</v>
      </c>
      <c r="V121" s="2">
        <f t="shared" si="7"/>
        <v>9.9062128534704357</v>
      </c>
      <c r="W121" s="2">
        <f t="shared" si="6"/>
        <v>6.4874020202020199</v>
      </c>
      <c r="X121" s="1" t="s">
        <v>35</v>
      </c>
      <c r="AA121" s="2"/>
      <c r="AE121" s="2"/>
    </row>
    <row r="122" spans="3:31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2">
        <v>5.8999999999999997E-2</v>
      </c>
      <c r="O122" s="2">
        <v>8.2000000000000003E-2</v>
      </c>
      <c r="P122" s="2">
        <v>0.14699999999999999</v>
      </c>
      <c r="R122" s="4">
        <f t="shared" si="3"/>
        <v>28</v>
      </c>
      <c r="S122" s="4">
        <f t="shared" si="4"/>
        <v>28</v>
      </c>
      <c r="T122" s="2">
        <f t="shared" ref="T122:T126" si="13">N122+O122+P122</f>
        <v>0.28800000000000003</v>
      </c>
      <c r="U122" s="2">
        <f t="shared" si="5"/>
        <v>5.2251075254237298</v>
      </c>
      <c r="V122" s="2">
        <f t="shared" si="7"/>
        <v>3.7595285853658535</v>
      </c>
      <c r="W122" s="2">
        <f t="shared" si="6"/>
        <v>2.0971519999999999</v>
      </c>
      <c r="X122" s="1" t="s">
        <v>35</v>
      </c>
      <c r="AA122" s="2"/>
      <c r="AE122" s="2"/>
    </row>
    <row r="123" spans="3:31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2">
        <v>1.4570000000000001</v>
      </c>
      <c r="O123" s="2">
        <v>1.246</v>
      </c>
      <c r="P123" s="2">
        <v>1.2529999999999999</v>
      </c>
      <c r="R123" s="4">
        <f t="shared" si="3"/>
        <v>14</v>
      </c>
      <c r="S123" s="4">
        <f t="shared" si="4"/>
        <v>14</v>
      </c>
      <c r="T123" s="2">
        <f t="shared" si="13"/>
        <v>3.9560000000000004</v>
      </c>
      <c r="U123" s="2">
        <f t="shared" si="5"/>
        <v>2.6448296499656827</v>
      </c>
      <c r="V123" s="2">
        <f t="shared" si="7"/>
        <v>3.0927101123595508</v>
      </c>
      <c r="W123" s="2">
        <f t="shared" si="6"/>
        <v>3.0754324022346369</v>
      </c>
      <c r="X123" s="1" t="s">
        <v>35</v>
      </c>
      <c r="AA123" s="2"/>
      <c r="AE123" s="2"/>
    </row>
    <row r="124" spans="3:31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2">
        <v>9.0999999999999998E-2</v>
      </c>
      <c r="O124" s="2">
        <v>0.09</v>
      </c>
      <c r="P124" s="2">
        <v>0.16400000000000001</v>
      </c>
      <c r="R124" s="4">
        <f t="shared" si="3"/>
        <v>14</v>
      </c>
      <c r="S124" s="4">
        <f t="shared" si="4"/>
        <v>14</v>
      </c>
      <c r="T124" s="2">
        <f t="shared" si="13"/>
        <v>0.34499999999999997</v>
      </c>
      <c r="U124" s="2">
        <f t="shared" si="5"/>
        <v>6.7754141538461532</v>
      </c>
      <c r="V124" s="2">
        <f t="shared" si="7"/>
        <v>6.8506965333333341</v>
      </c>
      <c r="W124" s="2">
        <f t="shared" si="6"/>
        <v>3.7595285853658535</v>
      </c>
      <c r="X124" s="1" t="s">
        <v>35</v>
      </c>
      <c r="AA124" s="2"/>
      <c r="AE124" s="2"/>
    </row>
    <row r="125" spans="3:31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2">
        <v>0.10199999999999999</v>
      </c>
      <c r="O125" s="2">
        <v>6.2E-2</v>
      </c>
      <c r="P125" s="2">
        <v>9.9000000000000005E-2</v>
      </c>
      <c r="R125" s="4">
        <f t="shared" si="3"/>
        <v>7</v>
      </c>
      <c r="S125" s="4">
        <f t="shared" si="4"/>
        <v>7</v>
      </c>
      <c r="T125" s="2">
        <f t="shared" si="13"/>
        <v>0.26300000000000001</v>
      </c>
      <c r="U125" s="2">
        <f t="shared" si="5"/>
        <v>3.2742299607843139</v>
      </c>
      <c r="V125" s="2">
        <f t="shared" si="7"/>
        <v>5.3866363870967744</v>
      </c>
      <c r="W125" s="2">
        <f t="shared" si="6"/>
        <v>3.3734490505050503</v>
      </c>
      <c r="X125" s="1" t="s">
        <v>35</v>
      </c>
      <c r="AA125" s="2"/>
      <c r="AE125" s="2"/>
    </row>
    <row r="126" spans="3:31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2">
        <v>0.55500000000000005</v>
      </c>
      <c r="O126" s="2">
        <v>1.1459999999999999</v>
      </c>
      <c r="P126" s="2">
        <v>0.78400000000000003</v>
      </c>
      <c r="R126" s="4">
        <f t="shared" si="3"/>
        <v>7</v>
      </c>
      <c r="S126" s="4">
        <f t="shared" si="4"/>
        <v>7</v>
      </c>
      <c r="T126" s="2">
        <f t="shared" si="13"/>
        <v>2.4850000000000003</v>
      </c>
      <c r="U126" s="2">
        <f t="shared" si="5"/>
        <v>7.5218796396396383</v>
      </c>
      <c r="V126" s="2">
        <f t="shared" si="7"/>
        <v>3.6427951134380461</v>
      </c>
      <c r="W126" s="2">
        <f t="shared" si="6"/>
        <v>5.3247999999999989</v>
      </c>
      <c r="X126" s="1" t="s">
        <v>35</v>
      </c>
      <c r="AA126" s="2"/>
      <c r="AE126" s="2"/>
    </row>
    <row r="129" spans="1:12">
      <c r="D129" t="s">
        <v>60</v>
      </c>
    </row>
    <row r="135" spans="1:12">
      <c r="L135" s="3"/>
    </row>
    <row r="136" spans="1:12">
      <c r="A136" t="s">
        <v>13</v>
      </c>
      <c r="C136" t="s">
        <v>15</v>
      </c>
      <c r="D136" t="s">
        <v>3</v>
      </c>
      <c r="E136" t="s">
        <v>16</v>
      </c>
      <c r="G136" t="s">
        <v>19</v>
      </c>
      <c r="H136" t="s">
        <v>20</v>
      </c>
      <c r="I136" t="s">
        <v>41</v>
      </c>
      <c r="J136" t="s">
        <v>42</v>
      </c>
    </row>
    <row r="138" spans="1:12">
      <c r="C138">
        <v>1760</v>
      </c>
      <c r="D138">
        <v>16</v>
      </c>
      <c r="E138">
        <v>50</v>
      </c>
      <c r="G138" s="2">
        <v>4.32</v>
      </c>
      <c r="H138" s="2">
        <v>4.0960000000000001</v>
      </c>
      <c r="I138" s="2">
        <f>(2*$E138*$D138*$C138*$C138+$E138*$D138*$C138)/(G138/1000)/10^12</f>
        <v>1.147585185185185</v>
      </c>
      <c r="J138" s="2">
        <f>(2*$E138*$D138*$C138*$C138+$E138*$D138*$C138)/(H138/1000)/10^12</f>
        <v>1.2103437500000001</v>
      </c>
    </row>
    <row r="139" spans="1:12">
      <c r="C139">
        <v>1760</v>
      </c>
      <c r="D139">
        <v>32</v>
      </c>
      <c r="E139">
        <v>50</v>
      </c>
      <c r="G139" s="2">
        <v>8.7520000000000007</v>
      </c>
      <c r="H139" s="2">
        <v>9.3390000000000004</v>
      </c>
      <c r="I139" s="2">
        <f t="shared" ref="I139:J149" si="14">(2*$E139*$D139*$C139*$C139+$E139*$D139*$C139)/(G139/1000)/10^12</f>
        <v>1.1328994515539303</v>
      </c>
      <c r="J139" s="2">
        <f t="shared" si="14"/>
        <v>1.0616914016489989</v>
      </c>
    </row>
    <row r="140" spans="1:12">
      <c r="C140">
        <v>1760</v>
      </c>
      <c r="D140">
        <v>64</v>
      </c>
      <c r="E140">
        <v>50</v>
      </c>
      <c r="G140" s="2">
        <v>11.506</v>
      </c>
      <c r="H140" s="2">
        <v>11.461</v>
      </c>
      <c r="I140" s="2">
        <f t="shared" si="14"/>
        <v>1.7234722753346079</v>
      </c>
      <c r="J140" s="2">
        <f t="shared" si="14"/>
        <v>1.7302392461390803</v>
      </c>
    </row>
    <row r="141" spans="1:12">
      <c r="A141">
        <f>2560*2560/1760/1760</f>
        <v>2.115702479338843</v>
      </c>
      <c r="C141">
        <v>1760</v>
      </c>
      <c r="D141">
        <v>128</v>
      </c>
      <c r="E141">
        <v>50</v>
      </c>
      <c r="G141" s="2">
        <v>12.007999999999999</v>
      </c>
      <c r="H141" s="2">
        <v>10.028</v>
      </c>
      <c r="I141" s="2">
        <f t="shared" si="14"/>
        <v>3.3028434377081948</v>
      </c>
      <c r="J141" s="2">
        <f t="shared" si="14"/>
        <v>3.9549804547267646</v>
      </c>
    </row>
    <row r="142" spans="1:12">
      <c r="C142">
        <v>2048</v>
      </c>
      <c r="D142">
        <v>16</v>
      </c>
      <c r="E142">
        <v>50</v>
      </c>
      <c r="G142" s="2">
        <v>6.7720000000000002</v>
      </c>
      <c r="H142" s="2">
        <v>6.7670000000000003</v>
      </c>
      <c r="I142" s="2">
        <f t="shared" si="14"/>
        <v>0.99121748375664498</v>
      </c>
      <c r="J142" s="2">
        <f t="shared" si="14"/>
        <v>0.99194987439042404</v>
      </c>
    </row>
    <row r="143" spans="1:12">
      <c r="C143">
        <v>2048</v>
      </c>
      <c r="D143">
        <v>32</v>
      </c>
      <c r="E143">
        <v>50</v>
      </c>
      <c r="G143" s="2">
        <v>10.119</v>
      </c>
      <c r="H143" s="2">
        <v>9.9939999999999998</v>
      </c>
      <c r="I143" s="2">
        <f t="shared" si="14"/>
        <v>1.3267170273742466</v>
      </c>
      <c r="J143" s="2">
        <f t="shared" si="14"/>
        <v>1.3433109465679409</v>
      </c>
    </row>
    <row r="144" spans="1:12">
      <c r="C144">
        <v>2048</v>
      </c>
      <c r="D144">
        <v>64</v>
      </c>
      <c r="E144">
        <v>50</v>
      </c>
      <c r="G144" s="2">
        <v>15.912000000000001</v>
      </c>
      <c r="H144" s="2">
        <v>15.396000000000001</v>
      </c>
      <c r="I144" s="2">
        <f t="shared" si="14"/>
        <v>1.6874119658119655</v>
      </c>
      <c r="J144" s="2">
        <f t="shared" si="14"/>
        <v>1.743965913224214</v>
      </c>
    </row>
    <row r="145" spans="1:10">
      <c r="A145">
        <f>2560*2560/2048/2048</f>
        <v>1.5625</v>
      </c>
      <c r="C145">
        <v>2048</v>
      </c>
      <c r="D145">
        <v>128</v>
      </c>
      <c r="E145">
        <v>50</v>
      </c>
      <c r="G145" s="2">
        <v>14.18</v>
      </c>
      <c r="H145" s="2">
        <v>11.316000000000001</v>
      </c>
      <c r="I145" s="2">
        <f t="shared" si="14"/>
        <v>3.787037968970381</v>
      </c>
      <c r="J145" s="2">
        <f t="shared" si="14"/>
        <v>4.7455106398020499</v>
      </c>
    </row>
    <row r="146" spans="1:10">
      <c r="C146">
        <v>2560</v>
      </c>
      <c r="D146">
        <v>16</v>
      </c>
      <c r="E146">
        <v>50</v>
      </c>
      <c r="G146" s="2">
        <v>10.563000000000001</v>
      </c>
      <c r="H146" s="2">
        <v>10.288</v>
      </c>
      <c r="I146" s="2">
        <f t="shared" si="14"/>
        <v>0.99288156773643832</v>
      </c>
      <c r="J146" s="2">
        <f t="shared" si="14"/>
        <v>1.0194214618973561</v>
      </c>
    </row>
    <row r="147" spans="1:10">
      <c r="C147">
        <v>2560</v>
      </c>
      <c r="D147">
        <v>32</v>
      </c>
      <c r="E147">
        <v>50</v>
      </c>
      <c r="G147" s="2">
        <v>12.906000000000001</v>
      </c>
      <c r="H147" s="2">
        <v>12.74</v>
      </c>
      <c r="I147" s="2">
        <f t="shared" si="14"/>
        <v>1.6252608089260807</v>
      </c>
      <c r="J147" s="2">
        <f t="shared" si="14"/>
        <v>1.6464376766091051</v>
      </c>
    </row>
    <row r="148" spans="1:10">
      <c r="C148">
        <v>2560</v>
      </c>
      <c r="D148">
        <v>64</v>
      </c>
      <c r="E148">
        <v>50</v>
      </c>
      <c r="G148" s="2">
        <v>18.486999999999998</v>
      </c>
      <c r="H148" s="2">
        <v>18.085000000000001</v>
      </c>
      <c r="I148" s="2">
        <f t="shared" si="14"/>
        <v>2.2692287553415915</v>
      </c>
      <c r="J148" s="2">
        <f t="shared" si="14"/>
        <v>2.3196700027647221</v>
      </c>
    </row>
    <row r="149" spans="1:10">
      <c r="C149">
        <v>2560</v>
      </c>
      <c r="D149">
        <v>128</v>
      </c>
      <c r="E149">
        <v>50</v>
      </c>
      <c r="G149" s="2">
        <v>16.983000000000001</v>
      </c>
      <c r="H149" s="2">
        <v>14.29</v>
      </c>
      <c r="I149" s="2">
        <f t="shared" si="14"/>
        <v>4.9403794382617914</v>
      </c>
      <c r="J149" s="2">
        <f t="shared" si="14"/>
        <v>5.8714110566829953</v>
      </c>
    </row>
    <row r="153" spans="1:10">
      <c r="A153" t="s">
        <v>14</v>
      </c>
      <c r="C153" t="s">
        <v>15</v>
      </c>
      <c r="D153" t="s">
        <v>3</v>
      </c>
      <c r="E153" t="s">
        <v>16</v>
      </c>
      <c r="G153" t="s">
        <v>21</v>
      </c>
      <c r="H153" t="s">
        <v>22</v>
      </c>
      <c r="I153" t="s">
        <v>41</v>
      </c>
      <c r="J153" t="s">
        <v>42</v>
      </c>
    </row>
    <row r="154" spans="1:10">
      <c r="C154">
        <v>512</v>
      </c>
      <c r="D154">
        <v>16</v>
      </c>
      <c r="E154">
        <v>25</v>
      </c>
      <c r="G154" s="2">
        <v>1.5589999999999999</v>
      </c>
      <c r="H154" s="2">
        <v>1.9359999999999999</v>
      </c>
      <c r="I154" s="2">
        <f t="shared" ref="I154:I169" si="15">(8*$E154*$D154*$C154*$C154)/(G154/1000)/10^12</f>
        <v>0.53807620269403467</v>
      </c>
      <c r="J154" s="2">
        <f t="shared" ref="J154:J169" si="16">(8*$E154*$D154*$C154*$C154)/(H154/1000)/10^12</f>
        <v>0.43329586776859502</v>
      </c>
    </row>
    <row r="155" spans="1:10">
      <c r="C155">
        <v>512</v>
      </c>
      <c r="D155">
        <v>32</v>
      </c>
      <c r="E155">
        <v>25</v>
      </c>
      <c r="G155" s="2">
        <v>2.7610000000000001</v>
      </c>
      <c r="H155" s="2">
        <v>3.9689999999999999</v>
      </c>
      <c r="I155" s="2">
        <f t="shared" si="15"/>
        <v>0.60764998189061936</v>
      </c>
      <c r="J155" s="2">
        <f t="shared" si="16"/>
        <v>0.42270637440161257</v>
      </c>
    </row>
    <row r="156" spans="1:10">
      <c r="C156">
        <v>512</v>
      </c>
      <c r="D156">
        <v>64</v>
      </c>
      <c r="E156">
        <v>25</v>
      </c>
      <c r="G156" s="2">
        <v>2.347</v>
      </c>
      <c r="H156" s="2">
        <v>3.992</v>
      </c>
      <c r="I156" s="2">
        <f t="shared" si="15"/>
        <v>1.4296732850447378</v>
      </c>
      <c r="J156" s="2">
        <f t="shared" si="16"/>
        <v>0.84054188376753503</v>
      </c>
    </row>
    <row r="157" spans="1:10">
      <c r="C157">
        <v>512</v>
      </c>
      <c r="D157">
        <v>128</v>
      </c>
      <c r="E157">
        <v>25</v>
      </c>
      <c r="G157" s="2">
        <v>2.67</v>
      </c>
      <c r="H157" s="2">
        <v>4.9889999999999999</v>
      </c>
      <c r="I157" s="2">
        <f t="shared" si="15"/>
        <v>2.5134405992509361</v>
      </c>
      <c r="J157" s="2">
        <f t="shared" si="16"/>
        <v>1.3451365804770496</v>
      </c>
    </row>
    <row r="158" spans="1:10">
      <c r="C158">
        <v>1024</v>
      </c>
      <c r="D158">
        <v>16</v>
      </c>
      <c r="E158">
        <v>25</v>
      </c>
      <c r="G158" s="2">
        <v>4.6369999999999996</v>
      </c>
      <c r="H158" s="2">
        <v>2.855</v>
      </c>
      <c r="I158" s="2">
        <f t="shared" si="15"/>
        <v>0.72362372223420324</v>
      </c>
      <c r="J158" s="2">
        <f t="shared" si="16"/>
        <v>1.1752865849387042</v>
      </c>
    </row>
    <row r="159" spans="1:10">
      <c r="C159">
        <v>1024</v>
      </c>
      <c r="D159">
        <v>32</v>
      </c>
      <c r="E159">
        <v>25</v>
      </c>
      <c r="G159" s="2">
        <v>4.5620000000000003</v>
      </c>
      <c r="H159" s="2">
        <v>5.173</v>
      </c>
      <c r="I159" s="2">
        <f t="shared" si="15"/>
        <v>1.4710404208680403</v>
      </c>
      <c r="J159" s="2">
        <f t="shared" si="16"/>
        <v>1.2972910110187512</v>
      </c>
    </row>
    <row r="160" spans="1:10">
      <c r="C160">
        <v>1024</v>
      </c>
      <c r="D160">
        <v>64</v>
      </c>
      <c r="E160">
        <v>25</v>
      </c>
      <c r="G160" s="2">
        <v>4.359</v>
      </c>
      <c r="H160" s="2">
        <v>8.1389999999999993</v>
      </c>
      <c r="I160" s="2">
        <f t="shared" si="15"/>
        <v>3.0790944712089927</v>
      </c>
      <c r="J160" s="2">
        <f t="shared" si="16"/>
        <v>1.6490690256788305</v>
      </c>
    </row>
    <row r="161" spans="3:10">
      <c r="C161">
        <v>1024</v>
      </c>
      <c r="D161">
        <v>128</v>
      </c>
      <c r="E161">
        <v>25</v>
      </c>
      <c r="G161" s="2">
        <v>5.1719999999999997</v>
      </c>
      <c r="H161" s="2">
        <v>11.946999999999999</v>
      </c>
      <c r="I161" s="2">
        <f t="shared" si="15"/>
        <v>5.1901673627223515</v>
      </c>
      <c r="J161" s="2">
        <f t="shared" si="16"/>
        <v>2.2468858793002426</v>
      </c>
    </row>
    <row r="162" spans="3:10">
      <c r="C162">
        <v>2048</v>
      </c>
      <c r="D162">
        <v>16</v>
      </c>
      <c r="E162">
        <v>25</v>
      </c>
      <c r="G162" s="2">
        <v>20.658000000000001</v>
      </c>
      <c r="H162" s="2">
        <v>9.8409999999999993</v>
      </c>
      <c r="I162" s="2">
        <f t="shared" si="15"/>
        <v>0.64971307967857483</v>
      </c>
      <c r="J162" s="2">
        <f t="shared" si="16"/>
        <v>1.3638626968803984</v>
      </c>
    </row>
    <row r="163" spans="3:10">
      <c r="C163">
        <v>2048</v>
      </c>
      <c r="D163">
        <v>32</v>
      </c>
      <c r="E163">
        <v>25</v>
      </c>
      <c r="G163" s="2">
        <v>13.087999999999999</v>
      </c>
      <c r="H163" s="2">
        <v>11.788</v>
      </c>
      <c r="I163" s="2">
        <f t="shared" si="15"/>
        <v>2.0510044009779955</v>
      </c>
      <c r="J163" s="2">
        <f t="shared" si="16"/>
        <v>2.2771925347811335</v>
      </c>
    </row>
    <row r="164" spans="3:10">
      <c r="C164">
        <v>2048</v>
      </c>
      <c r="D164">
        <v>64</v>
      </c>
      <c r="E164">
        <v>25</v>
      </c>
      <c r="G164" s="2">
        <v>10.186999999999999</v>
      </c>
      <c r="H164" s="2">
        <v>19.222999999999999</v>
      </c>
      <c r="I164" s="2">
        <f t="shared" si="15"/>
        <v>5.2701571807205267</v>
      </c>
      <c r="J164" s="2">
        <f t="shared" si="16"/>
        <v>2.7928570566508868</v>
      </c>
    </row>
    <row r="165" spans="3:10">
      <c r="C165">
        <v>2048</v>
      </c>
      <c r="D165">
        <v>128</v>
      </c>
      <c r="E165">
        <v>25</v>
      </c>
      <c r="G165" s="2">
        <v>16.128</v>
      </c>
      <c r="H165" s="2">
        <v>19.62</v>
      </c>
      <c r="I165" s="2">
        <f t="shared" si="15"/>
        <v>6.6576253968253969</v>
      </c>
      <c r="J165" s="2">
        <f t="shared" si="16"/>
        <v>5.472690234454638</v>
      </c>
    </row>
    <row r="166" spans="3:10">
      <c r="C166">
        <v>4096</v>
      </c>
      <c r="D166">
        <v>16</v>
      </c>
      <c r="E166">
        <v>25</v>
      </c>
      <c r="G166" s="2">
        <v>80.944999999999993</v>
      </c>
      <c r="H166" s="2">
        <v>57.247999999999998</v>
      </c>
      <c r="I166" s="2">
        <f t="shared" si="15"/>
        <v>0.66325395268392129</v>
      </c>
      <c r="J166" s="2">
        <f t="shared" si="16"/>
        <v>0.93779854667411966</v>
      </c>
    </row>
    <row r="167" spans="3:10">
      <c r="C167">
        <v>4096</v>
      </c>
      <c r="D167">
        <v>32</v>
      </c>
      <c r="E167">
        <v>25</v>
      </c>
      <c r="G167" s="2">
        <v>39.863</v>
      </c>
      <c r="H167" s="2">
        <v>36.305</v>
      </c>
      <c r="I167" s="2">
        <f t="shared" si="15"/>
        <v>2.6935800717457292</v>
      </c>
      <c r="J167" s="2">
        <f t="shared" si="16"/>
        <v>2.957559080016527</v>
      </c>
    </row>
    <row r="168" spans="3:10">
      <c r="C168">
        <v>4096</v>
      </c>
      <c r="D168">
        <v>64</v>
      </c>
      <c r="E168">
        <v>25</v>
      </c>
      <c r="G168" s="2">
        <v>32.213999999999999</v>
      </c>
      <c r="H168" s="2">
        <v>46.113</v>
      </c>
      <c r="I168" s="2">
        <f t="shared" si="15"/>
        <v>6.666305482088533</v>
      </c>
      <c r="J168" s="2">
        <f t="shared" si="16"/>
        <v>4.6570026847093011</v>
      </c>
    </row>
    <row r="169" spans="3:10">
      <c r="C169">
        <v>4096</v>
      </c>
      <c r="D169">
        <v>128</v>
      </c>
      <c r="E169">
        <v>25</v>
      </c>
      <c r="G169" s="2">
        <v>54.881999999999998</v>
      </c>
      <c r="H169" s="2">
        <v>59.124000000000002</v>
      </c>
      <c r="I169" s="2">
        <f t="shared" si="15"/>
        <v>7.825821391348712</v>
      </c>
      <c r="J169" s="2">
        <f t="shared" si="16"/>
        <v>7.2643381638590077</v>
      </c>
    </row>
    <row r="172" spans="3:10">
      <c r="G172" s="2"/>
      <c r="H17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showRuler="0" workbookViewId="0">
      <selection activeCell="B3" sqref="B3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43</v>
      </c>
      <c r="B1" s="6" t="s">
        <v>58</v>
      </c>
    </row>
    <row r="2" spans="1:2">
      <c r="A2" s="5" t="s">
        <v>44</v>
      </c>
      <c r="B2" s="7" t="s">
        <v>62</v>
      </c>
    </row>
    <row r="3" spans="1:2">
      <c r="A3" s="5" t="s">
        <v>45</v>
      </c>
      <c r="B3" s="7" t="s">
        <v>46</v>
      </c>
    </row>
    <row r="4" spans="1:2">
      <c r="A4" s="5" t="s">
        <v>47</v>
      </c>
      <c r="B4" s="8">
        <v>8</v>
      </c>
    </row>
    <row r="5" spans="1:2">
      <c r="A5" s="5" t="s">
        <v>48</v>
      </c>
      <c r="B5" s="8">
        <v>5</v>
      </c>
    </row>
    <row r="6" spans="1:2">
      <c r="A6" s="5" t="s">
        <v>49</v>
      </c>
      <c r="B6" s="7" t="s">
        <v>50</v>
      </c>
    </row>
    <row r="7" spans="1:2">
      <c r="A7" s="5" t="s">
        <v>51</v>
      </c>
      <c r="B7" s="9">
        <v>367.48</v>
      </c>
    </row>
    <row r="8" spans="1:2">
      <c r="A8" s="5" t="s">
        <v>52</v>
      </c>
      <c r="B8" s="7" t="s">
        <v>53</v>
      </c>
    </row>
    <row r="9" spans="1:2">
      <c r="A9" s="5" t="s">
        <v>54</v>
      </c>
      <c r="B9" t="s">
        <v>55</v>
      </c>
    </row>
    <row r="10" spans="1:2">
      <c r="A10" s="5" t="s">
        <v>56</v>
      </c>
      <c r="B10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2017-05-24T21:41:39Z</dcterms:modified>
</cp:coreProperties>
</file>