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120" yWindow="1120" windowWidth="24480" windowHeight="14940" tabRatio="500"/>
  </bookViews>
  <sheets>
    <sheet name="Results" sheetId="3" r:id="rId1"/>
    <sheet name="Spec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6" i="3" l="1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54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I139" i="3"/>
  <c r="I140" i="3"/>
  <c r="I141" i="3"/>
  <c r="I142" i="3"/>
  <c r="I143" i="3"/>
  <c r="I144" i="3"/>
  <c r="I145" i="3"/>
  <c r="I146" i="3"/>
  <c r="I147" i="3"/>
  <c r="I148" i="3"/>
  <c r="I149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54" i="3"/>
  <c r="I138" i="3"/>
  <c r="A141" i="3"/>
  <c r="A145" i="3"/>
  <c r="R92" i="3"/>
  <c r="S92" i="3"/>
  <c r="W92" i="3"/>
  <c r="R93" i="3"/>
  <c r="S93" i="3"/>
  <c r="W93" i="3"/>
  <c r="R94" i="3"/>
  <c r="S94" i="3"/>
  <c r="W94" i="3"/>
  <c r="R95" i="3"/>
  <c r="S95" i="3"/>
  <c r="W95" i="3"/>
  <c r="R96" i="3"/>
  <c r="S96" i="3"/>
  <c r="W96" i="3"/>
  <c r="R97" i="3"/>
  <c r="S97" i="3"/>
  <c r="W97" i="3"/>
  <c r="R98" i="3"/>
  <c r="S98" i="3"/>
  <c r="W98" i="3"/>
  <c r="R99" i="3"/>
  <c r="S99" i="3"/>
  <c r="W99" i="3"/>
  <c r="R100" i="3"/>
  <c r="S100" i="3"/>
  <c r="W100" i="3"/>
  <c r="R101" i="3"/>
  <c r="S101" i="3"/>
  <c r="W101" i="3"/>
  <c r="R102" i="3"/>
  <c r="S102" i="3"/>
  <c r="W102" i="3"/>
  <c r="R103" i="3"/>
  <c r="S103" i="3"/>
  <c r="W103" i="3"/>
  <c r="R104" i="3"/>
  <c r="S104" i="3"/>
  <c r="W104" i="3"/>
  <c r="R105" i="3"/>
  <c r="S105" i="3"/>
  <c r="W105" i="3"/>
  <c r="R106" i="3"/>
  <c r="S106" i="3"/>
  <c r="W106" i="3"/>
  <c r="R107" i="3"/>
  <c r="S107" i="3"/>
  <c r="W107" i="3"/>
  <c r="R108" i="3"/>
  <c r="S108" i="3"/>
  <c r="W108" i="3"/>
  <c r="R109" i="3"/>
  <c r="S109" i="3"/>
  <c r="W109" i="3"/>
  <c r="R110" i="3"/>
  <c r="C110" i="3"/>
  <c r="S110" i="3"/>
  <c r="W110" i="3"/>
  <c r="R111" i="3"/>
  <c r="C111" i="3"/>
  <c r="S111" i="3"/>
  <c r="W111" i="3"/>
  <c r="R112" i="3"/>
  <c r="S112" i="3"/>
  <c r="W112" i="3"/>
  <c r="R113" i="3"/>
  <c r="S113" i="3"/>
  <c r="W113" i="3"/>
  <c r="R114" i="3"/>
  <c r="S114" i="3"/>
  <c r="W114" i="3"/>
  <c r="R115" i="3"/>
  <c r="S115" i="3"/>
  <c r="W115" i="3"/>
  <c r="R116" i="3"/>
  <c r="C116" i="3"/>
  <c r="S116" i="3"/>
  <c r="W116" i="3"/>
  <c r="R117" i="3"/>
  <c r="C117" i="3"/>
  <c r="S117" i="3"/>
  <c r="W117" i="3"/>
  <c r="R118" i="3"/>
  <c r="S118" i="3"/>
  <c r="W118" i="3"/>
  <c r="R119" i="3"/>
  <c r="S119" i="3"/>
  <c r="W119" i="3"/>
  <c r="R120" i="3"/>
  <c r="S120" i="3"/>
  <c r="W120" i="3"/>
  <c r="R121" i="3"/>
  <c r="S121" i="3"/>
  <c r="W121" i="3"/>
  <c r="R122" i="3"/>
  <c r="S122" i="3"/>
  <c r="W122" i="3"/>
  <c r="R123" i="3"/>
  <c r="S123" i="3"/>
  <c r="W123" i="3"/>
  <c r="R124" i="3"/>
  <c r="S124" i="3"/>
  <c r="W124" i="3"/>
  <c r="R125" i="3"/>
  <c r="S125" i="3"/>
  <c r="W125" i="3"/>
  <c r="R126" i="3"/>
  <c r="S126" i="3"/>
  <c r="W126" i="3"/>
  <c r="R91" i="3"/>
  <c r="S91" i="3"/>
  <c r="W91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9" i="3"/>
  <c r="V110" i="3"/>
  <c r="V111" i="3"/>
  <c r="V112" i="3"/>
  <c r="V113" i="3"/>
  <c r="V115" i="3"/>
  <c r="V116" i="3"/>
  <c r="V117" i="3"/>
  <c r="V118" i="3"/>
  <c r="V119" i="3"/>
  <c r="V121" i="3"/>
  <c r="V122" i="3"/>
  <c r="V123" i="3"/>
  <c r="V124" i="3"/>
  <c r="V125" i="3"/>
  <c r="V126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9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5" i="3"/>
  <c r="J66" i="3"/>
  <c r="J67" i="3"/>
  <c r="J68" i="3"/>
  <c r="J69" i="3"/>
  <c r="J70" i="3"/>
  <c r="J71" i="3"/>
  <c r="J72" i="3"/>
  <c r="C73" i="3"/>
  <c r="J73" i="3"/>
  <c r="C74" i="3"/>
  <c r="J74" i="3"/>
  <c r="C75" i="3"/>
  <c r="J75" i="3"/>
  <c r="C76" i="3"/>
  <c r="J76" i="3"/>
  <c r="C77" i="3"/>
  <c r="J77" i="3"/>
  <c r="C78" i="3"/>
  <c r="J78" i="3"/>
  <c r="C79" i="3"/>
  <c r="J79" i="3"/>
  <c r="C80" i="3"/>
  <c r="J80" i="3"/>
  <c r="J82" i="3"/>
  <c r="J83" i="3"/>
  <c r="J2" i="3"/>
</calcChain>
</file>

<file path=xl/sharedStrings.xml><?xml version="1.0" encoding="utf-8"?>
<sst xmlns="http://schemas.openxmlformats.org/spreadsheetml/2006/main" count="271" uniqueCount="63">
  <si>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</si>
  <si>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</si>
  <si>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</si>
  <si>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</si>
  <si>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</si>
  <si>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</si>
  <si>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</si>
  <si>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</si>
  <si>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</si>
  <si>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</si>
  <si>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</si>
  <si>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</t>
  </si>
  <si>
    <t>S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</si>
  <si>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</si>
  <si>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</si>
  <si>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</si>
  <si>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</si>
  <si>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</si>
  <si>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</si>
  <si>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</si>
  <si>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</si>
  <si>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</si>
  <si>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</si>
  <si>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</si>
  <si>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</si>
  <si>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</si>
  <si>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</si>
  <si>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</si>
  <si>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</si>
  <si>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</si>
  <si>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</si>
  <si>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</si>
  <si>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</si>
  <si>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</si>
  <si>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</si>
  <si>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</si>
  <si>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</si>
  <si>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FFT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</si>
  <si>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</si>
  <si>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</si>
  <si>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</si>
  <si>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</si>
  <si>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</si>
  <si>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</si>
  <si>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</si>
  <si>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Nvidia Tesla M40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</si>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</sst>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2"/>
  <sheetViews>
    <sheetView tabSelected="1" showRuler="0" workbookViewId="0">
      <selection activeCell="AA90" sqref="AA90:AD126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0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26</v>
      </c>
      <c r="J1" t="s">
        <v>27</v>
      </c>
    </row>
    <row r="2" spans="1:10">
      <c r="C2">
        <v>1760</v>
      </c>
      <c r="D2">
        <v>16</v>
      </c>
      <c r="E2">
        <v>1760</v>
      </c>
      <c r="F2" t="s">
        <v>3</v>
      </c>
      <c r="G2" t="s">
        <v>3</v>
      </c>
      <c r="I2" s="2">
        <v>0.05</v>
      </c>
      <c r="J2" s="2">
        <f>(2*C2*D2*E2)/(I2/1000)/10^12</f>
        <v>1.982464</v>
      </c>
    </row>
    <row r="3" spans="1:10">
      <c r="C3">
        <v>1760</v>
      </c>
      <c r="D3">
        <v>32</v>
      </c>
      <c r="E3">
        <v>1760</v>
      </c>
      <c r="F3" t="s">
        <v>3</v>
      </c>
      <c r="G3" t="s">
        <v>3</v>
      </c>
      <c r="I3" s="2">
        <v>0.113</v>
      </c>
      <c r="J3" s="2">
        <f t="shared" ref="J3:J66" si="0">(2*C3*D3*E3)/(I3/1000)/10^12</f>
        <v>1.7543929203539821</v>
      </c>
    </row>
    <row r="4" spans="1:10">
      <c r="C4">
        <v>1760</v>
      </c>
      <c r="D4">
        <v>64</v>
      </c>
      <c r="E4">
        <v>1760</v>
      </c>
      <c r="F4" t="s">
        <v>3</v>
      </c>
      <c r="G4" t="s">
        <v>3</v>
      </c>
      <c r="I4" s="2">
        <v>0.16300000000000001</v>
      </c>
      <c r="J4" s="2">
        <f t="shared" si="0"/>
        <v>2.4324711656441718</v>
      </c>
    </row>
    <row r="5" spans="1:10">
      <c r="C5">
        <v>1760</v>
      </c>
      <c r="D5">
        <v>128</v>
      </c>
      <c r="E5">
        <v>1760</v>
      </c>
      <c r="F5" t="s">
        <v>3</v>
      </c>
      <c r="G5" t="s">
        <v>3</v>
      </c>
      <c r="I5" s="2">
        <v>0.17</v>
      </c>
      <c r="J5" s="2">
        <f t="shared" si="0"/>
        <v>4.6646211764705878</v>
      </c>
    </row>
    <row r="6" spans="1:10">
      <c r="C6">
        <v>1760</v>
      </c>
      <c r="D6">
        <v>7000</v>
      </c>
      <c r="E6">
        <v>1760</v>
      </c>
      <c r="F6" t="s">
        <v>3</v>
      </c>
      <c r="G6" t="s">
        <v>3</v>
      </c>
      <c r="I6" s="2">
        <v>4.4740000000000002</v>
      </c>
      <c r="J6" s="2">
        <f t="shared" si="0"/>
        <v>9.6929816718819843</v>
      </c>
    </row>
    <row r="7" spans="1:10">
      <c r="C7">
        <v>2048</v>
      </c>
      <c r="D7">
        <v>16</v>
      </c>
      <c r="E7">
        <v>2048</v>
      </c>
      <c r="F7" t="s">
        <v>3</v>
      </c>
      <c r="G7" t="s">
        <v>3</v>
      </c>
      <c r="I7" s="2">
        <v>9.4E-2</v>
      </c>
      <c r="J7" s="2">
        <f t="shared" si="0"/>
        <v>1.4278481702127661</v>
      </c>
    </row>
    <row r="8" spans="1:10">
      <c r="C8">
        <v>2048</v>
      </c>
      <c r="D8">
        <v>32</v>
      </c>
      <c r="E8">
        <v>2048</v>
      </c>
      <c r="F8" t="s">
        <v>3</v>
      </c>
      <c r="G8" t="s">
        <v>3</v>
      </c>
      <c r="I8" s="2">
        <v>0.113</v>
      </c>
      <c r="J8" s="2">
        <f t="shared" si="0"/>
        <v>2.3755350088495573</v>
      </c>
    </row>
    <row r="9" spans="1:10">
      <c r="C9">
        <v>2048</v>
      </c>
      <c r="D9">
        <v>64</v>
      </c>
      <c r="E9">
        <v>2048</v>
      </c>
      <c r="F9" t="s">
        <v>3</v>
      </c>
      <c r="G9" t="s">
        <v>3</v>
      </c>
      <c r="I9" s="2">
        <v>0.222</v>
      </c>
      <c r="J9" s="2">
        <f t="shared" si="0"/>
        <v>2.4183374414414414</v>
      </c>
    </row>
    <row r="10" spans="1:10">
      <c r="C10">
        <v>2048</v>
      </c>
      <c r="D10">
        <v>128</v>
      </c>
      <c r="E10">
        <v>2048</v>
      </c>
      <c r="F10" t="s">
        <v>3</v>
      </c>
      <c r="G10" t="s">
        <v>3</v>
      </c>
      <c r="I10" s="2">
        <v>0.182</v>
      </c>
      <c r="J10" s="2">
        <f t="shared" si="0"/>
        <v>5.8996803516483514</v>
      </c>
    </row>
    <row r="11" spans="1:10">
      <c r="C11">
        <v>2048</v>
      </c>
      <c r="D11">
        <v>7000</v>
      </c>
      <c r="E11">
        <v>2048</v>
      </c>
      <c r="F11" t="s">
        <v>3</v>
      </c>
      <c r="G11" t="s">
        <v>3</v>
      </c>
      <c r="I11" s="2">
        <v>5.44</v>
      </c>
      <c r="J11" s="2">
        <f t="shared" si="0"/>
        <v>10.794164705882352</v>
      </c>
    </row>
    <row r="12" spans="1:10">
      <c r="C12">
        <v>2560</v>
      </c>
      <c r="D12">
        <v>16</v>
      </c>
      <c r="E12">
        <v>2560</v>
      </c>
      <c r="F12" t="s">
        <v>3</v>
      </c>
      <c r="G12" t="s">
        <v>3</v>
      </c>
      <c r="I12" s="2">
        <v>0.16300000000000001</v>
      </c>
      <c r="J12" s="2">
        <f t="shared" si="0"/>
        <v>1.2865963190184049</v>
      </c>
    </row>
    <row r="13" spans="1:10">
      <c r="C13">
        <v>2560</v>
      </c>
      <c r="D13">
        <v>32</v>
      </c>
      <c r="E13">
        <v>2560</v>
      </c>
      <c r="F13" t="s">
        <v>3</v>
      </c>
      <c r="G13" t="s">
        <v>3</v>
      </c>
      <c r="I13" s="2">
        <v>0.17199999999999999</v>
      </c>
      <c r="J13" s="2">
        <f t="shared" si="0"/>
        <v>2.4385488372093027</v>
      </c>
    </row>
    <row r="14" spans="1:10">
      <c r="C14">
        <v>2560</v>
      </c>
      <c r="D14">
        <v>64</v>
      </c>
      <c r="E14">
        <v>2560</v>
      </c>
      <c r="F14" t="s">
        <v>3</v>
      </c>
      <c r="G14" t="s">
        <v>3</v>
      </c>
      <c r="I14" s="2">
        <v>0.27800000000000002</v>
      </c>
      <c r="J14" s="2">
        <f t="shared" si="0"/>
        <v>3.0174848920863306</v>
      </c>
    </row>
    <row r="15" spans="1:10">
      <c r="C15">
        <v>2560</v>
      </c>
      <c r="D15">
        <v>128</v>
      </c>
      <c r="E15">
        <v>2560</v>
      </c>
      <c r="F15" t="s">
        <v>3</v>
      </c>
      <c r="G15" t="s">
        <v>3</v>
      </c>
      <c r="I15" s="2">
        <v>0.23799999999999999</v>
      </c>
      <c r="J15" s="2">
        <f t="shared" si="0"/>
        <v>7.0492504201680672</v>
      </c>
    </row>
    <row r="16" spans="1:10">
      <c r="C16">
        <v>2560</v>
      </c>
      <c r="D16">
        <v>7000</v>
      </c>
      <c r="E16">
        <v>2560</v>
      </c>
      <c r="F16" t="s">
        <v>3</v>
      </c>
      <c r="G16" t="s">
        <v>3</v>
      </c>
      <c r="I16" s="2">
        <v>9.2940000000000005</v>
      </c>
      <c r="J16" s="2">
        <f t="shared" si="0"/>
        <v>9.8720034430815584</v>
      </c>
    </row>
    <row r="17" spans="3:10">
      <c r="C17">
        <v>4096</v>
      </c>
      <c r="D17">
        <v>16</v>
      </c>
      <c r="E17">
        <v>4096</v>
      </c>
      <c r="F17" t="s">
        <v>3</v>
      </c>
      <c r="G17" t="s">
        <v>3</v>
      </c>
      <c r="I17" s="2">
        <v>0.48899999999999999</v>
      </c>
      <c r="J17" s="2">
        <f t="shared" si="0"/>
        <v>1.0978955255623724</v>
      </c>
    </row>
    <row r="18" spans="3:10">
      <c r="C18">
        <v>4096</v>
      </c>
      <c r="D18">
        <v>32</v>
      </c>
      <c r="E18">
        <v>4096</v>
      </c>
      <c r="F18" t="s">
        <v>3</v>
      </c>
      <c r="G18" t="s">
        <v>3</v>
      </c>
      <c r="I18" s="2">
        <v>0.40500000000000003</v>
      </c>
      <c r="J18" s="2">
        <f t="shared" si="0"/>
        <v>2.6512143802469135</v>
      </c>
    </row>
    <row r="19" spans="3:10">
      <c r="C19">
        <v>4096</v>
      </c>
      <c r="D19">
        <v>64</v>
      </c>
      <c r="E19">
        <v>4096</v>
      </c>
      <c r="F19" t="s">
        <v>3</v>
      </c>
      <c r="G19" t="s">
        <v>3</v>
      </c>
      <c r="I19" s="2">
        <v>0.442</v>
      </c>
      <c r="J19" s="2">
        <f t="shared" si="0"/>
        <v>4.8585602895927602</v>
      </c>
    </row>
    <row r="20" spans="3:10">
      <c r="C20">
        <v>4096</v>
      </c>
      <c r="D20">
        <v>128</v>
      </c>
      <c r="E20">
        <v>4096</v>
      </c>
      <c r="F20" t="s">
        <v>3</v>
      </c>
      <c r="G20" t="s">
        <v>3</v>
      </c>
      <c r="I20" s="2">
        <v>0.53400000000000003</v>
      </c>
      <c r="J20" s="2">
        <f t="shared" si="0"/>
        <v>8.0430099176029959</v>
      </c>
    </row>
    <row r="21" spans="3:10">
      <c r="C21">
        <v>4096</v>
      </c>
      <c r="D21">
        <v>7000</v>
      </c>
      <c r="E21">
        <v>4096</v>
      </c>
      <c r="F21" t="s">
        <v>3</v>
      </c>
      <c r="G21" t="s">
        <v>3</v>
      </c>
      <c r="I21" s="2">
        <v>24.116</v>
      </c>
      <c r="J21" s="2">
        <f t="shared" si="0"/>
        <v>9.7396344335710747</v>
      </c>
    </row>
    <row r="22" spans="3:10">
      <c r="C22">
        <v>1760</v>
      </c>
      <c r="D22">
        <v>16</v>
      </c>
      <c r="E22">
        <v>1760</v>
      </c>
      <c r="F22" t="s">
        <v>17</v>
      </c>
      <c r="G22" t="s">
        <v>3</v>
      </c>
      <c r="I22" s="2">
        <v>0.14799999999999999</v>
      </c>
      <c r="J22" s="2">
        <f t="shared" si="0"/>
        <v>0.66975135135135144</v>
      </c>
    </row>
    <row r="23" spans="3:10">
      <c r="C23">
        <v>1760</v>
      </c>
      <c r="D23">
        <v>32</v>
      </c>
      <c r="E23">
        <v>1760</v>
      </c>
      <c r="F23" t="s">
        <v>17</v>
      </c>
      <c r="G23" t="s">
        <v>3</v>
      </c>
      <c r="I23" s="2">
        <v>0.122</v>
      </c>
      <c r="J23" s="2">
        <f t="shared" si="0"/>
        <v>1.6249704918032788</v>
      </c>
    </row>
    <row r="24" spans="3:10">
      <c r="C24">
        <v>1760</v>
      </c>
      <c r="D24">
        <v>64</v>
      </c>
      <c r="E24">
        <v>1760</v>
      </c>
      <c r="F24" t="s">
        <v>17</v>
      </c>
      <c r="G24" t="s">
        <v>3</v>
      </c>
      <c r="I24" s="2">
        <v>0.14399999999999999</v>
      </c>
      <c r="J24" s="2">
        <f t="shared" si="0"/>
        <v>2.7534222222222224</v>
      </c>
    </row>
    <row r="25" spans="3:10">
      <c r="C25">
        <v>1760</v>
      </c>
      <c r="D25">
        <v>128</v>
      </c>
      <c r="E25">
        <v>1760</v>
      </c>
      <c r="F25" t="s">
        <v>17</v>
      </c>
      <c r="G25" t="s">
        <v>3</v>
      </c>
      <c r="I25" s="2">
        <v>0.27400000000000002</v>
      </c>
      <c r="J25" s="2">
        <f t="shared" si="0"/>
        <v>2.8941080291970795</v>
      </c>
    </row>
    <row r="26" spans="3:10">
      <c r="C26">
        <v>1760</v>
      </c>
      <c r="D26">
        <v>7000</v>
      </c>
      <c r="E26">
        <v>1760</v>
      </c>
      <c r="F26" t="s">
        <v>17</v>
      </c>
      <c r="G26" t="s">
        <v>3</v>
      </c>
      <c r="I26" s="2">
        <v>4.8890000000000002</v>
      </c>
      <c r="J26" s="2">
        <f t="shared" si="0"/>
        <v>8.8701984045817124</v>
      </c>
    </row>
    <row r="27" spans="3:10">
      <c r="C27">
        <v>2048</v>
      </c>
      <c r="D27">
        <v>16</v>
      </c>
      <c r="E27">
        <v>2048</v>
      </c>
      <c r="F27" t="s">
        <v>17</v>
      </c>
      <c r="G27" t="s">
        <v>3</v>
      </c>
      <c r="I27" s="2">
        <v>0.14099999999999999</v>
      </c>
      <c r="J27" s="2">
        <f t="shared" si="0"/>
        <v>0.95189878014184415</v>
      </c>
    </row>
    <row r="28" spans="3:10">
      <c r="C28">
        <v>2048</v>
      </c>
      <c r="D28">
        <v>32</v>
      </c>
      <c r="E28">
        <v>2048</v>
      </c>
      <c r="F28" t="s">
        <v>17</v>
      </c>
      <c r="G28" t="s">
        <v>3</v>
      </c>
      <c r="I28" s="2">
        <v>9.7000000000000003E-2</v>
      </c>
      <c r="J28" s="2">
        <f t="shared" si="0"/>
        <v>2.7673758350515465</v>
      </c>
    </row>
    <row r="29" spans="3:10">
      <c r="C29">
        <v>2048</v>
      </c>
      <c r="D29">
        <v>64</v>
      </c>
      <c r="E29">
        <v>2048</v>
      </c>
      <c r="F29" t="s">
        <v>17</v>
      </c>
      <c r="G29" t="s">
        <v>3</v>
      </c>
      <c r="I29" s="2">
        <v>0.216</v>
      </c>
      <c r="J29" s="2">
        <f t="shared" si="0"/>
        <v>2.4855134814814814</v>
      </c>
    </row>
    <row r="30" spans="3:10">
      <c r="C30">
        <v>2048</v>
      </c>
      <c r="D30">
        <v>128</v>
      </c>
      <c r="E30">
        <v>2048</v>
      </c>
      <c r="F30" t="s">
        <v>17</v>
      </c>
      <c r="G30" t="s">
        <v>3</v>
      </c>
      <c r="I30" s="2">
        <v>0.25</v>
      </c>
      <c r="J30" s="2">
        <f t="shared" si="0"/>
        <v>4.2949672960000003</v>
      </c>
    </row>
    <row r="31" spans="3:10">
      <c r="C31">
        <v>2048</v>
      </c>
      <c r="D31">
        <v>7000</v>
      </c>
      <c r="E31">
        <v>2048</v>
      </c>
      <c r="F31" t="s">
        <v>17</v>
      </c>
      <c r="G31" t="s">
        <v>3</v>
      </c>
      <c r="I31" s="2">
        <v>6.0720000000000001</v>
      </c>
      <c r="J31" s="2">
        <f t="shared" si="0"/>
        <v>9.6706613965744399</v>
      </c>
    </row>
    <row r="32" spans="3:10">
      <c r="C32">
        <v>2560</v>
      </c>
      <c r="D32">
        <v>16</v>
      </c>
      <c r="E32">
        <v>2560</v>
      </c>
      <c r="F32" t="s">
        <v>17</v>
      </c>
      <c r="G32" t="s">
        <v>3</v>
      </c>
      <c r="I32" s="2">
        <v>0.29399999999999998</v>
      </c>
      <c r="J32" s="2">
        <f t="shared" si="0"/>
        <v>0.71331700680272103</v>
      </c>
    </row>
    <row r="33" spans="3:10">
      <c r="C33">
        <v>2560</v>
      </c>
      <c r="D33">
        <v>32</v>
      </c>
      <c r="E33">
        <v>2560</v>
      </c>
      <c r="F33" t="s">
        <v>17</v>
      </c>
      <c r="G33" t="s">
        <v>3</v>
      </c>
      <c r="I33" s="2">
        <v>0.23899999999999999</v>
      </c>
      <c r="J33" s="2">
        <f t="shared" si="0"/>
        <v>1.7549389121338914</v>
      </c>
    </row>
    <row r="34" spans="3:10">
      <c r="C34">
        <v>2560</v>
      </c>
      <c r="D34">
        <v>64</v>
      </c>
      <c r="E34">
        <v>2560</v>
      </c>
      <c r="F34" t="s">
        <v>17</v>
      </c>
      <c r="G34" t="s">
        <v>3</v>
      </c>
      <c r="I34" s="2">
        <v>0.33900000000000002</v>
      </c>
      <c r="J34" s="2">
        <f t="shared" si="0"/>
        <v>2.4745156342182892</v>
      </c>
    </row>
    <row r="35" spans="3:10">
      <c r="C35">
        <v>2560</v>
      </c>
      <c r="D35">
        <v>128</v>
      </c>
      <c r="E35">
        <v>2560</v>
      </c>
      <c r="F35" t="s">
        <v>17</v>
      </c>
      <c r="G35" t="s">
        <v>3</v>
      </c>
      <c r="I35" s="2">
        <v>0.57299999999999995</v>
      </c>
      <c r="J35" s="2">
        <f t="shared" si="0"/>
        <v>2.9279609075043633</v>
      </c>
    </row>
    <row r="36" spans="3:10">
      <c r="C36">
        <v>2560</v>
      </c>
      <c r="D36">
        <v>7000</v>
      </c>
      <c r="E36">
        <v>2560</v>
      </c>
      <c r="F36" t="s">
        <v>17</v>
      </c>
      <c r="G36" t="s">
        <v>3</v>
      </c>
      <c r="I36" s="2">
        <v>19.207000000000001</v>
      </c>
      <c r="J36" s="2">
        <f t="shared" si="0"/>
        <v>4.7769250793981355</v>
      </c>
    </row>
    <row r="37" spans="3:10">
      <c r="C37">
        <v>4096</v>
      </c>
      <c r="D37">
        <v>16</v>
      </c>
      <c r="E37">
        <v>4096</v>
      </c>
      <c r="F37" t="s">
        <v>17</v>
      </c>
      <c r="G37" t="s">
        <v>3</v>
      </c>
      <c r="I37" s="2">
        <v>0.48</v>
      </c>
      <c r="J37" s="2">
        <f t="shared" si="0"/>
        <v>1.1184810666666667</v>
      </c>
    </row>
    <row r="38" spans="3:10">
      <c r="C38">
        <v>4096</v>
      </c>
      <c r="D38">
        <v>32</v>
      </c>
      <c r="E38">
        <v>4096</v>
      </c>
      <c r="F38" t="s">
        <v>17</v>
      </c>
      <c r="G38" t="s">
        <v>3</v>
      </c>
      <c r="I38" s="2">
        <v>0.36799999999999999</v>
      </c>
      <c r="J38" s="2">
        <f t="shared" si="0"/>
        <v>2.917776695652174</v>
      </c>
    </row>
    <row r="39" spans="3:10">
      <c r="C39">
        <v>4096</v>
      </c>
      <c r="D39">
        <v>64</v>
      </c>
      <c r="E39">
        <v>4096</v>
      </c>
      <c r="F39" t="s">
        <v>17</v>
      </c>
      <c r="G39" t="s">
        <v>3</v>
      </c>
      <c r="I39" s="2">
        <v>0.77100000000000002</v>
      </c>
      <c r="J39" s="2">
        <f t="shared" si="0"/>
        <v>2.7853225006485083</v>
      </c>
    </row>
    <row r="40" spans="3:10">
      <c r="C40">
        <v>4096</v>
      </c>
      <c r="D40">
        <v>128</v>
      </c>
      <c r="E40">
        <v>4096</v>
      </c>
      <c r="F40" t="s">
        <v>17</v>
      </c>
      <c r="G40" t="s">
        <v>3</v>
      </c>
      <c r="I40" s="2">
        <v>0.65900000000000003</v>
      </c>
      <c r="J40" s="2">
        <f t="shared" si="0"/>
        <v>6.5174010561456752</v>
      </c>
    </row>
    <row r="41" spans="3:10">
      <c r="C41">
        <v>4096</v>
      </c>
      <c r="D41">
        <v>7000</v>
      </c>
      <c r="E41">
        <v>4096</v>
      </c>
      <c r="F41" t="s">
        <v>17</v>
      </c>
      <c r="G41" t="s">
        <v>3</v>
      </c>
      <c r="I41" s="2">
        <v>61.234999999999999</v>
      </c>
      <c r="J41" s="2">
        <f t="shared" si="0"/>
        <v>3.8357315914101417</v>
      </c>
    </row>
    <row r="42" spans="3:10">
      <c r="C42">
        <v>1760</v>
      </c>
      <c r="D42">
        <v>7133</v>
      </c>
      <c r="E42">
        <v>1760</v>
      </c>
      <c r="F42" t="s">
        <v>3</v>
      </c>
      <c r="G42" t="s">
        <v>17</v>
      </c>
      <c r="H42" t="s">
        <v>18</v>
      </c>
      <c r="I42" s="2">
        <v>4.6420000000000003</v>
      </c>
      <c r="J42" s="2">
        <f t="shared" si="0"/>
        <v>9.5196815165876778</v>
      </c>
    </row>
    <row r="43" spans="3:10">
      <c r="C43">
        <v>2048</v>
      </c>
      <c r="D43">
        <v>7133</v>
      </c>
      <c r="E43">
        <v>2048</v>
      </c>
      <c r="F43" t="s">
        <v>3</v>
      </c>
      <c r="G43" t="s">
        <v>17</v>
      </c>
      <c r="I43" s="2">
        <v>5.851</v>
      </c>
      <c r="J43" s="2">
        <f t="shared" si="0"/>
        <v>10.226617819859852</v>
      </c>
    </row>
    <row r="44" spans="3:10">
      <c r="C44">
        <v>2560</v>
      </c>
      <c r="D44">
        <v>7133</v>
      </c>
      <c r="E44">
        <v>2560</v>
      </c>
      <c r="F44" t="s">
        <v>3</v>
      </c>
      <c r="G44" t="s">
        <v>17</v>
      </c>
      <c r="I44" s="2">
        <v>9.6609999999999996</v>
      </c>
      <c r="J44" s="2">
        <f t="shared" si="0"/>
        <v>9.6774306593520354</v>
      </c>
    </row>
    <row r="45" spans="3:10">
      <c r="C45" s="1">
        <v>4096</v>
      </c>
      <c r="D45" s="1">
        <v>7133</v>
      </c>
      <c r="E45" s="1">
        <v>4096</v>
      </c>
      <c r="F45" s="1" t="s">
        <v>3</v>
      </c>
      <c r="G45" s="1" t="s">
        <v>17</v>
      </c>
      <c r="I45" s="2">
        <v>25.187999999999999</v>
      </c>
      <c r="J45" s="2">
        <f t="shared" si="0"/>
        <v>9.5022932926790542</v>
      </c>
    </row>
    <row r="46" spans="3:10">
      <c r="I46" s="2"/>
      <c r="J46" s="2"/>
    </row>
    <row r="47" spans="3:10">
      <c r="I47" s="2"/>
      <c r="J47" s="2"/>
    </row>
    <row r="48" spans="3:10">
      <c r="C48">
        <v>5124</v>
      </c>
      <c r="D48">
        <v>9124</v>
      </c>
      <c r="E48">
        <v>1760</v>
      </c>
      <c r="F48" t="s">
        <v>3</v>
      </c>
      <c r="G48" t="s">
        <v>3</v>
      </c>
      <c r="I48" s="2">
        <v>18.167000000000002</v>
      </c>
      <c r="J48" s="2">
        <f t="shared" si="0"/>
        <v>9.0584490295590907</v>
      </c>
    </row>
    <row r="49" spans="3:10">
      <c r="C49">
        <v>35</v>
      </c>
      <c r="D49">
        <v>8457</v>
      </c>
      <c r="E49">
        <v>1760</v>
      </c>
      <c r="F49" t="s">
        <v>3</v>
      </c>
      <c r="G49" t="s">
        <v>3</v>
      </c>
      <c r="I49" s="2">
        <v>1.038</v>
      </c>
      <c r="J49" s="2">
        <f t="shared" si="0"/>
        <v>1.0037595375722543</v>
      </c>
    </row>
    <row r="50" spans="3:10">
      <c r="C50">
        <v>5124</v>
      </c>
      <c r="D50">
        <v>9124</v>
      </c>
      <c r="E50">
        <v>2048</v>
      </c>
      <c r="F50" t="s">
        <v>3</v>
      </c>
      <c r="G50" t="s">
        <v>3</v>
      </c>
      <c r="I50" s="2">
        <v>20.949000000000002</v>
      </c>
      <c r="J50" s="2">
        <f t="shared" si="0"/>
        <v>9.1409440114563925</v>
      </c>
    </row>
    <row r="51" spans="3:10">
      <c r="C51">
        <v>35</v>
      </c>
      <c r="D51">
        <v>8457</v>
      </c>
      <c r="E51">
        <v>2048</v>
      </c>
      <c r="F51" t="s">
        <v>3</v>
      </c>
      <c r="G51" t="s">
        <v>3</v>
      </c>
      <c r="I51" s="2">
        <v>0.59499999999999997</v>
      </c>
      <c r="J51" s="2">
        <f t="shared" si="0"/>
        <v>2.0376395294117651</v>
      </c>
    </row>
    <row r="52" spans="3:10">
      <c r="C52">
        <v>5124</v>
      </c>
      <c r="D52">
        <v>9124</v>
      </c>
      <c r="E52">
        <v>2560</v>
      </c>
      <c r="F52" t="s">
        <v>3</v>
      </c>
      <c r="G52" t="s">
        <v>3</v>
      </c>
      <c r="I52" s="2">
        <v>26.271999999999998</v>
      </c>
      <c r="J52" s="2">
        <f t="shared" si="0"/>
        <v>9.1111085992691851</v>
      </c>
    </row>
    <row r="53" spans="3:10">
      <c r="C53">
        <v>35</v>
      </c>
      <c r="D53">
        <v>8457</v>
      </c>
      <c r="E53">
        <v>2560</v>
      </c>
      <c r="F53" t="s">
        <v>3</v>
      </c>
      <c r="G53" t="s">
        <v>3</v>
      </c>
      <c r="I53" s="2">
        <v>1.4279999999999999</v>
      </c>
      <c r="J53" s="2">
        <f t="shared" si="0"/>
        <v>1.061270588235294</v>
      </c>
    </row>
    <row r="54" spans="3:10">
      <c r="C54">
        <v>5124</v>
      </c>
      <c r="D54">
        <v>9124</v>
      </c>
      <c r="E54">
        <v>4096</v>
      </c>
      <c r="F54" t="s">
        <v>3</v>
      </c>
      <c r="G54" t="s">
        <v>3</v>
      </c>
      <c r="I54" s="2">
        <v>41.914000000000001</v>
      </c>
      <c r="J54" s="2">
        <f t="shared" si="0"/>
        <v>9.1374546020899938</v>
      </c>
    </row>
    <row r="55" spans="3:10">
      <c r="C55">
        <v>35</v>
      </c>
      <c r="D55">
        <v>8457</v>
      </c>
      <c r="E55">
        <v>4096</v>
      </c>
      <c r="F55" t="s">
        <v>3</v>
      </c>
      <c r="G55" t="s">
        <v>3</v>
      </c>
      <c r="I55" s="2">
        <v>1.1970000000000001</v>
      </c>
      <c r="J55" s="2">
        <f t="shared" si="0"/>
        <v>2.0257235087719296</v>
      </c>
    </row>
    <row r="56" spans="3:10">
      <c r="C56">
        <v>5124</v>
      </c>
      <c r="D56">
        <v>9124</v>
      </c>
      <c r="E56">
        <v>1760</v>
      </c>
      <c r="F56" t="s">
        <v>17</v>
      </c>
      <c r="G56" t="s">
        <v>3</v>
      </c>
      <c r="I56" s="2">
        <v>33.685000000000002</v>
      </c>
      <c r="J56" s="2">
        <f t="shared" si="0"/>
        <v>4.885404290336945</v>
      </c>
    </row>
    <row r="57" spans="3:10">
      <c r="C57">
        <v>35</v>
      </c>
      <c r="D57">
        <v>8457</v>
      </c>
      <c r="E57">
        <v>1760</v>
      </c>
      <c r="F57" t="s">
        <v>17</v>
      </c>
      <c r="G57" t="s">
        <v>3</v>
      </c>
      <c r="I57" s="2">
        <v>0.36799999999999999</v>
      </c>
      <c r="J57" s="2">
        <f t="shared" si="0"/>
        <v>2.8312565217391303</v>
      </c>
    </row>
    <row r="58" spans="3:10">
      <c r="C58">
        <v>5124</v>
      </c>
      <c r="D58">
        <v>9124</v>
      </c>
      <c r="E58">
        <v>2048</v>
      </c>
      <c r="F58" t="s">
        <v>17</v>
      </c>
      <c r="G58" t="s">
        <v>3</v>
      </c>
      <c r="I58" s="2">
        <v>52.084000000000003</v>
      </c>
      <c r="J58" s="2">
        <f t="shared" si="0"/>
        <v>3.6766307521695718</v>
      </c>
    </row>
    <row r="59" spans="3:10">
      <c r="C59">
        <v>35</v>
      </c>
      <c r="D59">
        <v>8457</v>
      </c>
      <c r="E59">
        <v>2048</v>
      </c>
      <c r="F59" t="s">
        <v>17</v>
      </c>
      <c r="G59" t="s">
        <v>3</v>
      </c>
      <c r="I59" s="2">
        <v>0.42199999999999999</v>
      </c>
      <c r="J59" s="2">
        <f t="shared" si="0"/>
        <v>2.8729751658767775</v>
      </c>
    </row>
    <row r="60" spans="3:10">
      <c r="C60">
        <v>5124</v>
      </c>
      <c r="D60">
        <v>9124</v>
      </c>
      <c r="E60">
        <v>2560</v>
      </c>
      <c r="F60" t="s">
        <v>17</v>
      </c>
      <c r="G60" t="s">
        <v>3</v>
      </c>
      <c r="I60" s="2">
        <v>126.729</v>
      </c>
      <c r="J60" s="2">
        <f t="shared" si="0"/>
        <v>1.8888103363870936</v>
      </c>
    </row>
    <row r="61" spans="3:10">
      <c r="C61">
        <v>35</v>
      </c>
      <c r="D61">
        <v>8457</v>
      </c>
      <c r="E61">
        <v>2560</v>
      </c>
      <c r="F61" t="s">
        <v>17</v>
      </c>
      <c r="G61" t="s">
        <v>3</v>
      </c>
      <c r="I61" s="2">
        <v>0.53500000000000003</v>
      </c>
      <c r="J61" s="2">
        <f t="shared" si="0"/>
        <v>2.8326998130841123</v>
      </c>
    </row>
    <row r="62" spans="3:10">
      <c r="C62">
        <v>5124</v>
      </c>
      <c r="D62">
        <v>9124</v>
      </c>
      <c r="E62">
        <v>4096</v>
      </c>
      <c r="F62" t="s">
        <v>17</v>
      </c>
      <c r="G62" t="s">
        <v>3</v>
      </c>
      <c r="I62" s="2">
        <v>213.83</v>
      </c>
      <c r="J62" s="2">
        <f t="shared" si="0"/>
        <v>1.791082973352663</v>
      </c>
    </row>
    <row r="63" spans="3:10">
      <c r="C63">
        <v>35</v>
      </c>
      <c r="D63">
        <v>8457</v>
      </c>
      <c r="E63">
        <v>4096</v>
      </c>
      <c r="F63" t="s">
        <v>17</v>
      </c>
      <c r="G63" t="s">
        <v>3</v>
      </c>
      <c r="I63" s="2">
        <v>0.83899999999999997</v>
      </c>
      <c r="J63" s="2">
        <f t="shared" si="0"/>
        <v>2.8900965911799759</v>
      </c>
    </row>
    <row r="64" spans="3:10">
      <c r="I64" s="2"/>
      <c r="J64" s="2"/>
    </row>
    <row r="65" spans="3:10">
      <c r="C65">
        <v>7680</v>
      </c>
      <c r="D65">
        <v>16</v>
      </c>
      <c r="E65">
        <v>2560</v>
      </c>
      <c r="F65" t="s">
        <v>3</v>
      </c>
      <c r="G65" t="s">
        <v>3</v>
      </c>
      <c r="I65" s="2">
        <v>0.877</v>
      </c>
      <c r="J65" s="2">
        <f t="shared" si="0"/>
        <v>0.71738380843785632</v>
      </c>
    </row>
    <row r="66" spans="3:10">
      <c r="C66">
        <v>7680</v>
      </c>
      <c r="D66">
        <v>32</v>
      </c>
      <c r="E66">
        <v>2560</v>
      </c>
      <c r="F66" t="s">
        <v>3</v>
      </c>
      <c r="G66" t="s">
        <v>3</v>
      </c>
      <c r="I66" s="2">
        <v>0.41199999999999998</v>
      </c>
      <c r="J66" s="2">
        <f t="shared" si="0"/>
        <v>3.0541048543689322</v>
      </c>
    </row>
    <row r="67" spans="3:10">
      <c r="C67">
        <v>7680</v>
      </c>
      <c r="D67">
        <v>64</v>
      </c>
      <c r="E67">
        <v>2560</v>
      </c>
      <c r="F67" t="s">
        <v>3</v>
      </c>
      <c r="G67" t="s">
        <v>3</v>
      </c>
      <c r="I67" s="2">
        <v>0.42399999999999999</v>
      </c>
      <c r="J67" s="2">
        <f t="shared" ref="J67:J83" si="1">(2*C67*D67*E67)/(I67/1000)/10^12</f>
        <v>5.9353358490566039</v>
      </c>
    </row>
    <row r="68" spans="3:10">
      <c r="C68">
        <v>7680</v>
      </c>
      <c r="D68">
        <v>128</v>
      </c>
      <c r="E68">
        <v>2560</v>
      </c>
      <c r="F68" t="s">
        <v>3</v>
      </c>
      <c r="G68" t="s">
        <v>3</v>
      </c>
      <c r="I68" s="2">
        <v>0.65200000000000002</v>
      </c>
      <c r="J68" s="2">
        <f t="shared" si="1"/>
        <v>7.7195779141104293</v>
      </c>
    </row>
    <row r="69" spans="3:10">
      <c r="C69">
        <v>7680</v>
      </c>
      <c r="D69">
        <v>16</v>
      </c>
      <c r="E69">
        <v>2560</v>
      </c>
      <c r="F69" t="s">
        <v>17</v>
      </c>
      <c r="G69" t="s">
        <v>3</v>
      </c>
      <c r="I69" s="2">
        <v>0.83699999999999997</v>
      </c>
      <c r="J69" s="2">
        <f t="shared" si="1"/>
        <v>0.75166738351254481</v>
      </c>
    </row>
    <row r="70" spans="3:10">
      <c r="C70">
        <v>7680</v>
      </c>
      <c r="D70">
        <v>32</v>
      </c>
      <c r="E70">
        <v>2560</v>
      </c>
      <c r="F70" t="s">
        <v>17</v>
      </c>
      <c r="G70" t="s">
        <v>3</v>
      </c>
      <c r="I70" s="2">
        <v>0.67800000000000005</v>
      </c>
      <c r="J70" s="2">
        <f t="shared" si="1"/>
        <v>1.8558867256637168</v>
      </c>
    </row>
    <row r="71" spans="3:10">
      <c r="C71">
        <v>7680</v>
      </c>
      <c r="D71">
        <v>64</v>
      </c>
      <c r="E71">
        <v>2560</v>
      </c>
      <c r="F71" t="s">
        <v>17</v>
      </c>
      <c r="G71" t="s">
        <v>3</v>
      </c>
      <c r="I71" s="2">
        <v>1.0349999999999999</v>
      </c>
      <c r="J71" s="2">
        <f t="shared" si="1"/>
        <v>2.4314805797101449</v>
      </c>
    </row>
    <row r="72" spans="3:10">
      <c r="C72">
        <v>7680</v>
      </c>
      <c r="D72">
        <v>128</v>
      </c>
      <c r="E72">
        <v>2560</v>
      </c>
      <c r="F72" t="s">
        <v>17</v>
      </c>
      <c r="G72" t="s">
        <v>3</v>
      </c>
      <c r="I72" s="2">
        <v>1.93</v>
      </c>
      <c r="J72" s="2">
        <f t="shared" si="1"/>
        <v>2.6078574093264253</v>
      </c>
    </row>
    <row r="73" spans="3:10">
      <c r="C73">
        <f>3*1024</f>
        <v>3072</v>
      </c>
      <c r="D73">
        <v>16</v>
      </c>
      <c r="E73">
        <v>1024</v>
      </c>
      <c r="F73" t="s">
        <v>3</v>
      </c>
      <c r="G73" t="s">
        <v>3</v>
      </c>
      <c r="I73" s="2">
        <v>7.6999999999999999E-2</v>
      </c>
      <c r="J73" s="2">
        <f t="shared" si="1"/>
        <v>1.3073155324675325</v>
      </c>
    </row>
    <row r="74" spans="3:10">
      <c r="C74">
        <f t="shared" ref="C74:C80" si="2">3*1024</f>
        <v>3072</v>
      </c>
      <c r="D74">
        <v>32</v>
      </c>
      <c r="E74">
        <v>1024</v>
      </c>
      <c r="F74" t="s">
        <v>3</v>
      </c>
      <c r="G74" t="s">
        <v>3</v>
      </c>
      <c r="I74" s="2">
        <v>0.115</v>
      </c>
      <c r="J74" s="2">
        <f t="shared" si="1"/>
        <v>1.7506660173913042</v>
      </c>
    </row>
    <row r="75" spans="3:10">
      <c r="C75">
        <f t="shared" si="2"/>
        <v>3072</v>
      </c>
      <c r="D75">
        <v>64</v>
      </c>
      <c r="E75">
        <v>1024</v>
      </c>
      <c r="F75" t="s">
        <v>3</v>
      </c>
      <c r="G75" t="s">
        <v>3</v>
      </c>
      <c r="I75" s="2">
        <v>0.104</v>
      </c>
      <c r="J75" s="2">
        <f t="shared" si="1"/>
        <v>3.871665230769231</v>
      </c>
    </row>
    <row r="76" spans="3:10">
      <c r="C76">
        <f t="shared" si="2"/>
        <v>3072</v>
      </c>
      <c r="D76">
        <v>128</v>
      </c>
      <c r="E76">
        <v>1024</v>
      </c>
      <c r="F76" t="s">
        <v>3</v>
      </c>
      <c r="G76" t="s">
        <v>3</v>
      </c>
      <c r="I76" s="2">
        <v>0.105</v>
      </c>
      <c r="J76" s="2">
        <f t="shared" si="1"/>
        <v>7.6695844571428573</v>
      </c>
    </row>
    <row r="77" spans="3:10">
      <c r="C77">
        <f t="shared" si="2"/>
        <v>3072</v>
      </c>
      <c r="D77">
        <v>16</v>
      </c>
      <c r="E77">
        <v>1024</v>
      </c>
      <c r="F77" t="s">
        <v>17</v>
      </c>
      <c r="G77" t="s">
        <v>3</v>
      </c>
      <c r="I77" s="2">
        <v>0.129</v>
      </c>
      <c r="J77" s="2">
        <f t="shared" si="1"/>
        <v>0.78033562790697686</v>
      </c>
    </row>
    <row r="78" spans="3:10">
      <c r="C78">
        <f t="shared" si="2"/>
        <v>3072</v>
      </c>
      <c r="D78">
        <v>32</v>
      </c>
      <c r="E78">
        <v>1024</v>
      </c>
      <c r="F78" t="s">
        <v>17</v>
      </c>
      <c r="G78" t="s">
        <v>3</v>
      </c>
      <c r="I78" s="2">
        <v>8.4000000000000005E-2</v>
      </c>
      <c r="J78" s="2">
        <f t="shared" si="1"/>
        <v>2.3967451428571427</v>
      </c>
    </row>
    <row r="79" spans="3:10">
      <c r="C79">
        <f t="shared" si="2"/>
        <v>3072</v>
      </c>
      <c r="D79">
        <v>64</v>
      </c>
      <c r="E79">
        <v>1024</v>
      </c>
      <c r="F79" t="s">
        <v>17</v>
      </c>
      <c r="G79" t="s">
        <v>3</v>
      </c>
      <c r="I79" s="2">
        <v>0.13200000000000001</v>
      </c>
      <c r="J79" s="2">
        <f t="shared" si="1"/>
        <v>3.0504029090909088</v>
      </c>
    </row>
    <row r="80" spans="3:10">
      <c r="C80">
        <f t="shared" si="2"/>
        <v>3072</v>
      </c>
      <c r="D80">
        <v>128</v>
      </c>
      <c r="E80">
        <v>1024</v>
      </c>
      <c r="F80" t="s">
        <v>17</v>
      </c>
      <c r="G80" t="s">
        <v>3</v>
      </c>
      <c r="I80" s="2">
        <v>0.28100000000000003</v>
      </c>
      <c r="J80" s="2">
        <f t="shared" si="1"/>
        <v>2.8658589608540916</v>
      </c>
    </row>
    <row r="81" spans="1:29">
      <c r="I81" s="2"/>
      <c r="J81" s="2"/>
    </row>
    <row r="82" spans="1:29">
      <c r="C82">
        <v>3072</v>
      </c>
      <c r="D82">
        <v>7435</v>
      </c>
      <c r="E82">
        <v>1024</v>
      </c>
      <c r="F82" t="s">
        <v>3</v>
      </c>
      <c r="G82" t="s">
        <v>17</v>
      </c>
      <c r="I82" s="2">
        <v>5.1029999999999998</v>
      </c>
      <c r="J82" s="2">
        <f t="shared" si="1"/>
        <v>9.1665638565549692</v>
      </c>
    </row>
    <row r="83" spans="1:29">
      <c r="C83">
        <v>7680</v>
      </c>
      <c r="D83">
        <v>5481</v>
      </c>
      <c r="E83">
        <v>2560</v>
      </c>
      <c r="F83" t="s">
        <v>3</v>
      </c>
      <c r="G83" t="s">
        <v>17</v>
      </c>
      <c r="I83" s="2">
        <v>22.809000000000001</v>
      </c>
      <c r="J83" s="2">
        <f t="shared" si="1"/>
        <v>9.4489758253321057</v>
      </c>
    </row>
    <row r="87" spans="1:29">
      <c r="J87" s="3"/>
    </row>
    <row r="89" spans="1:29">
      <c r="A89" t="s">
        <v>1</v>
      </c>
    </row>
    <row r="90" spans="1:29">
      <c r="C90" t="s">
        <v>7</v>
      </c>
      <c r="D90" t="s">
        <v>8</v>
      </c>
      <c r="E90" t="s">
        <v>9</v>
      </c>
      <c r="F90" t="s">
        <v>3</v>
      </c>
      <c r="G90" t="s">
        <v>10</v>
      </c>
      <c r="H90" t="s">
        <v>11</v>
      </c>
      <c r="I90" t="s">
        <v>12</v>
      </c>
      <c r="J90" t="s">
        <v>28</v>
      </c>
      <c r="K90" t="s">
        <v>29</v>
      </c>
      <c r="L90" t="s">
        <v>30</v>
      </c>
      <c r="M90" t="s">
        <v>31</v>
      </c>
      <c r="N90" t="s">
        <v>23</v>
      </c>
      <c r="O90" t="s">
        <v>24</v>
      </c>
      <c r="P90" t="s">
        <v>25</v>
      </c>
      <c r="R90" t="s">
        <v>32</v>
      </c>
      <c r="S90" t="s">
        <v>33</v>
      </c>
      <c r="T90" t="s">
        <v>62</v>
      </c>
      <c r="U90" t="s">
        <v>38</v>
      </c>
      <c r="V90" t="s">
        <v>39</v>
      </c>
      <c r="W90" t="s">
        <v>40</v>
      </c>
      <c r="X90" t="s">
        <v>34</v>
      </c>
    </row>
    <row r="91" spans="1:29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2">
        <v>0.13400000000000001</v>
      </c>
      <c r="O91" s="2" t="s">
        <v>60</v>
      </c>
      <c r="P91" s="2">
        <v>0.28199999999999997</v>
      </c>
      <c r="R91" s="4">
        <f>(D91-H91+1+2*J91)/L91</f>
        <v>78.5</v>
      </c>
      <c r="S91" s="4">
        <f>(C91-I91+1+2*K91)/M91</f>
        <v>340.5</v>
      </c>
      <c r="T91" s="2">
        <f>N91+P91</f>
        <v>0.41599999999999998</v>
      </c>
      <c r="U91" s="2">
        <f>(2*$R91*$S91*$F91*$G91*$E91*$H91*$I91)/(N91/1000)/10^12</f>
        <v>5.1064835820895516</v>
      </c>
      <c r="V91" s="2" t="s">
        <v>60</v>
      </c>
      <c r="W91" s="2">
        <f>(2*$R91*$S91*$F91*$G91*$E91*$H91*$I91)/(P91/1000)/10^12</f>
        <v>2.4264851063829789</v>
      </c>
      <c r="X91" s="1" t="s">
        <v>35</v>
      </c>
      <c r="AA91" s="2"/>
      <c r="AC91" s="2"/>
    </row>
    <row r="92" spans="1:29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2">
        <v>0.252</v>
      </c>
      <c r="O92" s="2" t="s">
        <v>60</v>
      </c>
      <c r="P92" s="2">
        <v>0.52900000000000003</v>
      </c>
      <c r="R92" s="4">
        <f t="shared" ref="R92:R126" si="3">(D92-H92+1+2*J92)/L92</f>
        <v>78.5</v>
      </c>
      <c r="S92" s="4">
        <f t="shared" ref="S92:S126" si="4">(C92-I92+1+2*K92)/M92</f>
        <v>340.5</v>
      </c>
      <c r="T92" s="2">
        <f>N92+P92</f>
        <v>0.78100000000000003</v>
      </c>
      <c r="U92" s="2">
        <f t="shared" ref="U92:U126" si="5">(2*$R92*$S92*$F92*$G92*$E92*$H92*$I92)/(N92/1000)/10^12</f>
        <v>5.4307047619047619</v>
      </c>
      <c r="V92" s="2" t="s">
        <v>60</v>
      </c>
      <c r="W92" s="2">
        <f t="shared" ref="W92:W126" si="6">(2*$R92*$S92*$F92*$G92*$E92*$H92*$I92)/(P92/1000)/10^12</f>
        <v>2.5870275992438558</v>
      </c>
      <c r="X92" s="1" t="s">
        <v>35</v>
      </c>
      <c r="AA92" s="2"/>
      <c r="AC92" s="2"/>
    </row>
    <row r="93" spans="1:29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2">
        <v>0.44800000000000001</v>
      </c>
      <c r="O93" s="2" t="s">
        <v>60</v>
      </c>
      <c r="P93" s="2">
        <v>0.99099999999999999</v>
      </c>
      <c r="R93" s="4">
        <f t="shared" si="3"/>
        <v>78.5</v>
      </c>
      <c r="S93" s="4">
        <f t="shared" si="4"/>
        <v>340.5</v>
      </c>
      <c r="T93" s="2">
        <f>N93+P93</f>
        <v>1.4390000000000001</v>
      </c>
      <c r="U93" s="2">
        <f t="shared" si="5"/>
        <v>6.1095428571428574</v>
      </c>
      <c r="V93" s="2" t="s">
        <v>60</v>
      </c>
      <c r="W93" s="2">
        <f t="shared" si="6"/>
        <v>2.7619325933400609</v>
      </c>
      <c r="X93" s="1" t="s">
        <v>35</v>
      </c>
      <c r="AA93" s="2"/>
      <c r="AC93" s="2"/>
    </row>
    <row r="94" spans="1:29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2">
        <v>0.82599999999999996</v>
      </c>
      <c r="O94" s="2" t="s">
        <v>60</v>
      </c>
      <c r="P94" s="2">
        <v>2.1549999999999998</v>
      </c>
      <c r="R94" s="4">
        <f t="shared" si="3"/>
        <v>78.5</v>
      </c>
      <c r="S94" s="4">
        <f t="shared" si="4"/>
        <v>340.5</v>
      </c>
      <c r="T94" s="2">
        <f>N94+P94</f>
        <v>2.9809999999999999</v>
      </c>
      <c r="U94" s="2">
        <f t="shared" si="5"/>
        <v>6.627300726392253</v>
      </c>
      <c r="V94" s="2" t="s">
        <v>60</v>
      </c>
      <c r="W94" s="2">
        <f t="shared" si="6"/>
        <v>2.5402090023201862</v>
      </c>
      <c r="X94" s="1" t="s">
        <v>35</v>
      </c>
      <c r="AA94" s="2"/>
      <c r="AC94" s="2"/>
    </row>
    <row r="95" spans="1:29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2">
        <v>0.38</v>
      </c>
      <c r="O95" s="2">
        <v>1.476</v>
      </c>
      <c r="P95" s="2">
        <v>0.45300000000000001</v>
      </c>
      <c r="R95" s="4">
        <f t="shared" si="3"/>
        <v>37.5</v>
      </c>
      <c r="S95" s="4">
        <f t="shared" si="4"/>
        <v>166</v>
      </c>
      <c r="T95" s="2">
        <f>N95+O95+P95</f>
        <v>2.3089999999999997</v>
      </c>
      <c r="U95" s="2">
        <f t="shared" si="5"/>
        <v>6.7098947368421049</v>
      </c>
      <c r="V95" s="2">
        <f t="shared" ref="V95:V126" si="7">(2*$R95*$S95*$F95*$G95*$E95*$H95*$I95)/(O95/1000)/10^12</f>
        <v>1.727479674796748</v>
      </c>
      <c r="W95" s="2">
        <f t="shared" si="6"/>
        <v>5.628609271523179</v>
      </c>
      <c r="X95" s="1" t="s">
        <v>35</v>
      </c>
      <c r="AA95" s="2"/>
      <c r="AC95" s="2"/>
    </row>
    <row r="96" spans="1:29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2">
        <v>0.64500000000000002</v>
      </c>
      <c r="O96" s="2">
        <v>2.9780000000000002</v>
      </c>
      <c r="P96" s="2">
        <v>0.90100000000000002</v>
      </c>
      <c r="R96" s="4">
        <f t="shared" si="3"/>
        <v>37.5</v>
      </c>
      <c r="S96" s="4">
        <f t="shared" si="4"/>
        <v>166</v>
      </c>
      <c r="T96" s="2">
        <f t="shared" ref="T96:T98" si="8">N96+O96+P96</f>
        <v>4.524</v>
      </c>
      <c r="U96" s="2">
        <f t="shared" si="5"/>
        <v>7.9062325581395339</v>
      </c>
      <c r="V96" s="2">
        <f t="shared" si="7"/>
        <v>1.7123975822699797</v>
      </c>
      <c r="W96" s="2">
        <f t="shared" si="6"/>
        <v>5.6598446170921202</v>
      </c>
      <c r="X96" s="1" t="s">
        <v>35</v>
      </c>
      <c r="AA96" s="2"/>
      <c r="AC96" s="2"/>
    </row>
    <row r="97" spans="3:29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2">
        <v>1.319</v>
      </c>
      <c r="O97" s="2">
        <v>5.7359999999999998</v>
      </c>
      <c r="P97" s="2">
        <v>1.732</v>
      </c>
      <c r="R97" s="4">
        <f t="shared" si="3"/>
        <v>37.5</v>
      </c>
      <c r="S97" s="4">
        <f t="shared" si="4"/>
        <v>166</v>
      </c>
      <c r="T97" s="2">
        <f t="shared" si="8"/>
        <v>8.786999999999999</v>
      </c>
      <c r="U97" s="2">
        <f t="shared" si="5"/>
        <v>7.7324033358605009</v>
      </c>
      <c r="V97" s="2">
        <f t="shared" si="7"/>
        <v>1.7780753138075316</v>
      </c>
      <c r="W97" s="2">
        <f t="shared" si="6"/>
        <v>5.8885912240184757</v>
      </c>
      <c r="X97" s="1" t="s">
        <v>35</v>
      </c>
      <c r="AA97" s="2"/>
      <c r="AC97" s="2"/>
    </row>
    <row r="98" spans="3:29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2">
        <v>2.6920000000000002</v>
      </c>
      <c r="O98" s="2">
        <v>11.332000000000001</v>
      </c>
      <c r="P98" s="2">
        <v>3.3959999999999999</v>
      </c>
      <c r="R98" s="4">
        <f t="shared" si="3"/>
        <v>37.5</v>
      </c>
      <c r="S98" s="4">
        <f t="shared" si="4"/>
        <v>166</v>
      </c>
      <c r="T98" s="2">
        <f t="shared" si="8"/>
        <v>17.420000000000002</v>
      </c>
      <c r="U98" s="2">
        <f t="shared" si="5"/>
        <v>7.5772956909361051</v>
      </c>
      <c r="V98" s="2">
        <f t="shared" si="7"/>
        <v>1.8000423579244618</v>
      </c>
      <c r="W98" s="2">
        <f t="shared" si="6"/>
        <v>6.0065017667844529</v>
      </c>
      <c r="X98" s="1" t="s">
        <v>35</v>
      </c>
      <c r="AA98" s="2"/>
      <c r="AC98" s="2"/>
    </row>
    <row r="99" spans="3:29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2">
        <v>0.11899999999999999</v>
      </c>
      <c r="O99" s="2">
        <v>0.36099999999999999</v>
      </c>
      <c r="P99" s="2">
        <v>0.41199999999999998</v>
      </c>
      <c r="R99" s="4">
        <f t="shared" si="3"/>
        <v>48</v>
      </c>
      <c r="S99" s="4">
        <f t="shared" si="4"/>
        <v>480</v>
      </c>
      <c r="T99" s="2">
        <f>N99+P99</f>
        <v>0.53099999999999992</v>
      </c>
      <c r="U99" s="2">
        <f t="shared" si="5"/>
        <v>0.89217075630252107</v>
      </c>
      <c r="V99" s="2">
        <f t="shared" si="7"/>
        <v>0.29409506925207757</v>
      </c>
      <c r="W99" s="2">
        <f t="shared" si="6"/>
        <v>0.25769009708737867</v>
      </c>
      <c r="X99" s="1" t="s">
        <v>35</v>
      </c>
      <c r="AA99" s="2"/>
      <c r="AC99" s="2"/>
    </row>
    <row r="100" spans="3:29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2">
        <v>0.14199999999999999</v>
      </c>
      <c r="O100" s="2">
        <v>0.16900000000000001</v>
      </c>
      <c r="P100" s="2">
        <v>0.502</v>
      </c>
      <c r="R100" s="4">
        <f t="shared" si="3"/>
        <v>24</v>
      </c>
      <c r="S100" s="4">
        <f t="shared" si="4"/>
        <v>240</v>
      </c>
      <c r="T100" s="2">
        <f>N100+O100+P100</f>
        <v>0.81299999999999994</v>
      </c>
      <c r="U100" s="2">
        <f t="shared" si="5"/>
        <v>5.9813138028169019</v>
      </c>
      <c r="V100" s="2">
        <f t="shared" si="7"/>
        <v>5.0257192899408283</v>
      </c>
      <c r="W100" s="2">
        <f t="shared" si="6"/>
        <v>1.6919254183266934</v>
      </c>
      <c r="X100" s="1" t="s">
        <v>35</v>
      </c>
      <c r="AA100" s="2"/>
      <c r="AC100" s="2"/>
    </row>
    <row r="101" spans="3:29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2">
        <v>0.11600000000000001</v>
      </c>
      <c r="O101" s="2">
        <v>8.4000000000000005E-2</v>
      </c>
      <c r="P101" s="2">
        <v>0.32900000000000001</v>
      </c>
      <c r="R101" s="4">
        <f t="shared" si="3"/>
        <v>12</v>
      </c>
      <c r="S101" s="4">
        <f t="shared" si="4"/>
        <v>120</v>
      </c>
      <c r="T101" s="2">
        <f t="shared" ref="T101:T102" si="9">N101+O101+P101</f>
        <v>0.52900000000000003</v>
      </c>
      <c r="U101" s="2">
        <f t="shared" si="5"/>
        <v>7.3219531034482754</v>
      </c>
      <c r="V101" s="2">
        <f t="shared" si="7"/>
        <v>10.111268571428571</v>
      </c>
      <c r="W101" s="2">
        <f t="shared" si="6"/>
        <v>2.5816004863221882</v>
      </c>
      <c r="X101" s="1" t="s">
        <v>35</v>
      </c>
      <c r="AA101" s="2"/>
      <c r="AC101" s="2"/>
    </row>
    <row r="102" spans="3:29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2">
        <v>0.08</v>
      </c>
      <c r="O102" s="2">
        <v>7.0000000000000007E-2</v>
      </c>
      <c r="P102" s="2">
        <v>0.18</v>
      </c>
      <c r="R102" s="4">
        <f t="shared" si="3"/>
        <v>6</v>
      </c>
      <c r="S102" s="4">
        <f t="shared" si="4"/>
        <v>60</v>
      </c>
      <c r="T102" s="2">
        <f t="shared" si="9"/>
        <v>0.33</v>
      </c>
      <c r="U102" s="2">
        <f t="shared" si="5"/>
        <v>10.616832</v>
      </c>
      <c r="V102" s="2">
        <f t="shared" si="7"/>
        <v>12.133522285714285</v>
      </c>
      <c r="W102" s="2">
        <f t="shared" si="6"/>
        <v>4.7185920000000001</v>
      </c>
      <c r="X102" s="1" t="s">
        <v>36</v>
      </c>
      <c r="AA102" s="2"/>
      <c r="AC102" s="2"/>
    </row>
    <row r="103" spans="3:29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2">
        <v>3.5999999999999997E-2</v>
      </c>
      <c r="O103" s="2">
        <v>7.6999999999999999E-2</v>
      </c>
      <c r="P103" s="2">
        <v>0.1</v>
      </c>
      <c r="R103" s="4">
        <f t="shared" si="3"/>
        <v>54</v>
      </c>
      <c r="S103" s="4">
        <f t="shared" si="4"/>
        <v>54</v>
      </c>
      <c r="T103" s="2">
        <f>N103+P103</f>
        <v>0.13600000000000001</v>
      </c>
      <c r="U103" s="2">
        <f t="shared" si="5"/>
        <v>2.2394880000000006</v>
      </c>
      <c r="V103" s="2">
        <f t="shared" si="7"/>
        <v>1.0470333506493505</v>
      </c>
      <c r="W103" s="2">
        <f t="shared" si="6"/>
        <v>0.80621567999999999</v>
      </c>
      <c r="X103" s="1" t="s">
        <v>35</v>
      </c>
      <c r="AA103" s="2"/>
      <c r="AC103" s="2"/>
    </row>
    <row r="104" spans="3:29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2">
        <v>0.159</v>
      </c>
      <c r="O104" s="2">
        <v>0.16300000000000001</v>
      </c>
      <c r="P104" s="2">
        <v>0.307</v>
      </c>
      <c r="R104" s="4">
        <f t="shared" si="3"/>
        <v>54</v>
      </c>
      <c r="S104" s="4">
        <f t="shared" si="4"/>
        <v>54</v>
      </c>
      <c r="T104" s="2">
        <f>N104+O104+P104</f>
        <v>0.629</v>
      </c>
      <c r="U104" s="2">
        <f t="shared" si="5"/>
        <v>10.81714958490566</v>
      </c>
      <c r="V104" s="2">
        <f t="shared" si="7"/>
        <v>10.551698061349693</v>
      </c>
      <c r="W104" s="2">
        <f t="shared" si="6"/>
        <v>5.6023673745928342</v>
      </c>
      <c r="X104" s="1" t="s">
        <v>36</v>
      </c>
      <c r="AA104" s="2"/>
      <c r="AC104" s="2"/>
    </row>
    <row r="105" spans="3:29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2">
        <v>0.13</v>
      </c>
      <c r="O105" s="2">
        <v>0.13300000000000001</v>
      </c>
      <c r="P105" s="2">
        <v>0.23400000000000001</v>
      </c>
      <c r="R105" s="4">
        <f t="shared" si="3"/>
        <v>27</v>
      </c>
      <c r="S105" s="4">
        <f t="shared" si="4"/>
        <v>27</v>
      </c>
      <c r="T105" s="2">
        <f t="shared" ref="T105:T107" si="10">N105+O105+P105</f>
        <v>0.497</v>
      </c>
      <c r="U105" s="2">
        <f t="shared" si="5"/>
        <v>13.230206030769228</v>
      </c>
      <c r="V105" s="2">
        <f t="shared" si="7"/>
        <v>12.931780330827067</v>
      </c>
      <c r="W105" s="2">
        <f t="shared" si="6"/>
        <v>7.3501144615384613</v>
      </c>
      <c r="X105" s="1" t="s">
        <v>36</v>
      </c>
      <c r="AA105" s="2"/>
      <c r="AC105" s="2"/>
    </row>
    <row r="106" spans="3:29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2">
        <v>7.9000000000000001E-2</v>
      </c>
      <c r="O106" s="2">
        <v>7.3999999999999996E-2</v>
      </c>
      <c r="P106" s="2">
        <v>0.157</v>
      </c>
      <c r="R106" s="4">
        <f t="shared" si="3"/>
        <v>14</v>
      </c>
      <c r="S106" s="4">
        <f t="shared" si="4"/>
        <v>14</v>
      </c>
      <c r="T106" s="2">
        <f t="shared" si="10"/>
        <v>0.31</v>
      </c>
      <c r="U106" s="2">
        <f t="shared" si="5"/>
        <v>11.706886481012658</v>
      </c>
      <c r="V106" s="2">
        <f t="shared" si="7"/>
        <v>12.497892324324324</v>
      </c>
      <c r="W106" s="2">
        <f t="shared" si="6"/>
        <v>5.8907263184713381</v>
      </c>
      <c r="X106" s="1" t="s">
        <v>36</v>
      </c>
      <c r="AA106" s="2"/>
      <c r="AC106" s="2"/>
    </row>
    <row r="107" spans="3:29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2">
        <v>0.19</v>
      </c>
      <c r="O107" s="2">
        <v>0.20200000000000001</v>
      </c>
      <c r="P107" s="2">
        <v>0.28399999999999997</v>
      </c>
      <c r="R107" s="4">
        <f t="shared" si="3"/>
        <v>7</v>
      </c>
      <c r="S107" s="4">
        <f t="shared" si="4"/>
        <v>7</v>
      </c>
      <c r="T107" s="2">
        <f t="shared" si="10"/>
        <v>0.67599999999999993</v>
      </c>
      <c r="U107" s="2">
        <f t="shared" si="5"/>
        <v>4.8676001684210526</v>
      </c>
      <c r="V107" s="2">
        <f t="shared" si="7"/>
        <v>4.5784358019801985</v>
      </c>
      <c r="W107" s="2">
        <f t="shared" si="6"/>
        <v>3.2564930704225357</v>
      </c>
      <c r="X107" s="1" t="s">
        <v>36</v>
      </c>
      <c r="AA107" s="2"/>
      <c r="AC107" s="2"/>
    </row>
    <row r="108" spans="3:29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2">
        <v>0.39300000000000002</v>
      </c>
      <c r="O108" s="2" t="s">
        <v>60</v>
      </c>
      <c r="P108" s="2">
        <v>1.6060000000000001</v>
      </c>
      <c r="R108" s="4">
        <f t="shared" si="3"/>
        <v>224</v>
      </c>
      <c r="S108" s="4">
        <f t="shared" si="4"/>
        <v>224</v>
      </c>
      <c r="T108" s="2">
        <f>N108+P108</f>
        <v>1.9990000000000001</v>
      </c>
      <c r="U108" s="2">
        <f t="shared" si="5"/>
        <v>3.5299390534351143</v>
      </c>
      <c r="V108" s="2" t="s">
        <v>60</v>
      </c>
      <c r="W108" s="2">
        <f t="shared" si="6"/>
        <v>0.86380202241594017</v>
      </c>
      <c r="X108" s="1" t="s">
        <v>35</v>
      </c>
      <c r="AA108" s="2"/>
      <c r="AC108" s="2"/>
    </row>
    <row r="109" spans="3:29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2">
        <v>0.98</v>
      </c>
      <c r="O109" s="2">
        <v>0.89200000000000002</v>
      </c>
      <c r="P109" s="2">
        <v>1.8420000000000001</v>
      </c>
      <c r="R109" s="4">
        <f t="shared" si="3"/>
        <v>112</v>
      </c>
      <c r="S109" s="4">
        <f t="shared" si="4"/>
        <v>112</v>
      </c>
      <c r="T109" s="2">
        <f>N109+O109+P109</f>
        <v>3.714</v>
      </c>
      <c r="U109" s="2">
        <f t="shared" si="5"/>
        <v>15.099494399999999</v>
      </c>
      <c r="V109" s="2">
        <f t="shared" si="7"/>
        <v>16.58913061883408</v>
      </c>
      <c r="W109" s="2">
        <f t="shared" si="6"/>
        <v>8.0333900716612376</v>
      </c>
      <c r="X109" s="1" t="s">
        <v>36</v>
      </c>
      <c r="AA109" s="2"/>
      <c r="AC109" s="2"/>
    </row>
    <row r="110" spans="3:29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2">
        <v>3.6819999999999999</v>
      </c>
      <c r="O110" s="2">
        <v>0.89900000000000002</v>
      </c>
      <c r="P110" s="2">
        <v>1.635</v>
      </c>
      <c r="R110" s="4">
        <f t="shared" si="3"/>
        <v>56</v>
      </c>
      <c r="S110" s="4">
        <f t="shared" si="4"/>
        <v>56</v>
      </c>
      <c r="T110" s="2">
        <f t="shared" ref="T110:T113" si="11">N110+O110+P110</f>
        <v>6.2159999999999993</v>
      </c>
      <c r="U110" s="2">
        <f t="shared" si="5"/>
        <v>4.0188768365019012</v>
      </c>
      <c r="V110" s="2">
        <f t="shared" si="7"/>
        <v>16.459960525027807</v>
      </c>
      <c r="W110" s="2">
        <f t="shared" si="6"/>
        <v>9.0504614752293566</v>
      </c>
      <c r="X110" s="1" t="s">
        <v>37</v>
      </c>
      <c r="AA110" s="2"/>
      <c r="AC110" s="2"/>
    </row>
    <row r="111" spans="3:29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2">
        <v>0.97699999999999998</v>
      </c>
      <c r="O111" s="2">
        <v>0.89400000000000002</v>
      </c>
      <c r="P111" s="2">
        <v>1.8720000000000001</v>
      </c>
      <c r="R111" s="4">
        <f t="shared" si="3"/>
        <v>28</v>
      </c>
      <c r="S111" s="4">
        <f t="shared" si="4"/>
        <v>28</v>
      </c>
      <c r="T111" s="2">
        <f t="shared" si="11"/>
        <v>3.7430000000000003</v>
      </c>
      <c r="U111" s="2">
        <f t="shared" si="5"/>
        <v>15.145859275332651</v>
      </c>
      <c r="V111" s="2">
        <f t="shared" si="7"/>
        <v>16.552018469798657</v>
      </c>
      <c r="W111" s="2">
        <f t="shared" si="6"/>
        <v>7.9046498461538457</v>
      </c>
      <c r="X111" s="1" t="s">
        <v>36</v>
      </c>
      <c r="AA111" s="2"/>
      <c r="AC111" s="2"/>
    </row>
    <row r="112" spans="3:29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2">
        <v>0.53200000000000003</v>
      </c>
      <c r="O112" s="2">
        <v>0.495</v>
      </c>
      <c r="P112" s="2">
        <v>1.236</v>
      </c>
      <c r="R112" s="4">
        <f t="shared" si="3"/>
        <v>14</v>
      </c>
      <c r="S112" s="4">
        <f t="shared" si="4"/>
        <v>14</v>
      </c>
      <c r="T112" s="2">
        <f t="shared" si="11"/>
        <v>2.2629999999999999</v>
      </c>
      <c r="U112" s="2">
        <f t="shared" si="5"/>
        <v>13.907429052631578</v>
      </c>
      <c r="V112" s="2">
        <f t="shared" si="7"/>
        <v>14.946974254545456</v>
      </c>
      <c r="W112" s="2">
        <f t="shared" si="6"/>
        <v>5.9860455145631075</v>
      </c>
      <c r="X112" s="1" t="s">
        <v>36</v>
      </c>
      <c r="AA112" s="2"/>
      <c r="AC112" s="2"/>
    </row>
    <row r="113" spans="3:29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2">
        <v>0.38</v>
      </c>
      <c r="O113" s="2">
        <v>0.34699999999999998</v>
      </c>
      <c r="P113" s="2">
        <v>0.55100000000000005</v>
      </c>
      <c r="R113" s="4">
        <f t="shared" si="3"/>
        <v>7</v>
      </c>
      <c r="S113" s="4">
        <f t="shared" si="4"/>
        <v>7</v>
      </c>
      <c r="T113" s="2">
        <f t="shared" si="11"/>
        <v>1.278</v>
      </c>
      <c r="U113" s="2">
        <f t="shared" si="5"/>
        <v>4.8676001684210526</v>
      </c>
      <c r="V113" s="2">
        <f t="shared" si="7"/>
        <v>5.3305131527377529</v>
      </c>
      <c r="W113" s="2">
        <f t="shared" si="6"/>
        <v>3.3569656333938291</v>
      </c>
      <c r="X113" s="1" t="s">
        <v>36</v>
      </c>
      <c r="AA113" s="2"/>
      <c r="AC113" s="2"/>
    </row>
    <row r="114" spans="3:29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2">
        <v>0.77100000000000002</v>
      </c>
      <c r="O114" s="2" t="s">
        <v>60</v>
      </c>
      <c r="P114" s="2">
        <v>3.218</v>
      </c>
      <c r="R114" s="4">
        <f t="shared" si="3"/>
        <v>224</v>
      </c>
      <c r="S114" s="4">
        <f t="shared" si="4"/>
        <v>224</v>
      </c>
      <c r="T114" s="2">
        <f>N114+P114</f>
        <v>3.9889999999999999</v>
      </c>
      <c r="U114" s="2">
        <f t="shared" si="5"/>
        <v>3.5986149105058365</v>
      </c>
      <c r="V114" s="2" t="s">
        <v>60</v>
      </c>
      <c r="W114" s="2">
        <f t="shared" si="6"/>
        <v>0.86219145307644507</v>
      </c>
      <c r="X114" s="1" t="s">
        <v>35</v>
      </c>
      <c r="AA114" s="2"/>
      <c r="AC114" s="2"/>
    </row>
    <row r="115" spans="3:29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2">
        <v>1.954</v>
      </c>
      <c r="O115" s="2">
        <v>1.7849999999999999</v>
      </c>
      <c r="P115" s="2">
        <v>3.4420000000000002</v>
      </c>
      <c r="R115" s="4">
        <f t="shared" si="3"/>
        <v>112</v>
      </c>
      <c r="S115" s="4">
        <f t="shared" si="4"/>
        <v>112</v>
      </c>
      <c r="T115" s="2">
        <f>N115+O115+P115</f>
        <v>7.181</v>
      </c>
      <c r="U115" s="2">
        <f t="shared" si="5"/>
        <v>15.145859275332651</v>
      </c>
      <c r="V115" s="2">
        <f t="shared" si="7"/>
        <v>16.579836988235297</v>
      </c>
      <c r="W115" s="2">
        <f t="shared" si="6"/>
        <v>8.5982013434049964</v>
      </c>
      <c r="X115" s="1" t="s">
        <v>36</v>
      </c>
      <c r="AA115" s="2"/>
      <c r="AC115" s="2"/>
    </row>
    <row r="116" spans="3:29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2">
        <v>5.8040000000000003</v>
      </c>
      <c r="O116" s="2">
        <v>6.0359999999999996</v>
      </c>
      <c r="P116" s="2">
        <v>3.1549999999999998</v>
      </c>
      <c r="R116" s="4">
        <f t="shared" si="3"/>
        <v>56</v>
      </c>
      <c r="S116" s="4">
        <f t="shared" si="4"/>
        <v>56</v>
      </c>
      <c r="T116" s="2">
        <f t="shared" ref="T116:T119" si="12">N116+O116+P116</f>
        <v>14.994999999999999</v>
      </c>
      <c r="U116" s="2">
        <f t="shared" si="5"/>
        <v>5.0990711619572702</v>
      </c>
      <c r="V116" s="2">
        <f t="shared" si="7"/>
        <v>4.9030830059642145</v>
      </c>
      <c r="W116" s="2">
        <f t="shared" si="6"/>
        <v>9.380351513153725</v>
      </c>
      <c r="X116" s="1" t="s">
        <v>37</v>
      </c>
      <c r="AA116" s="2"/>
      <c r="AC116" s="2"/>
    </row>
    <row r="117" spans="3:29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2">
        <v>2.0019999999999998</v>
      </c>
      <c r="O117" s="2">
        <v>1.7849999999999999</v>
      </c>
      <c r="P117" s="2">
        <v>3.5640000000000001</v>
      </c>
      <c r="R117" s="4">
        <f t="shared" si="3"/>
        <v>28</v>
      </c>
      <c r="S117" s="4">
        <f t="shared" si="4"/>
        <v>28</v>
      </c>
      <c r="T117" s="2">
        <f t="shared" si="12"/>
        <v>7.351</v>
      </c>
      <c r="U117" s="2">
        <f t="shared" si="5"/>
        <v>14.782721790209791</v>
      </c>
      <c r="V117" s="2">
        <f t="shared" si="7"/>
        <v>16.579836988235297</v>
      </c>
      <c r="W117" s="2">
        <f t="shared" si="6"/>
        <v>8.3038745858585852</v>
      </c>
      <c r="X117" s="1" t="s">
        <v>36</v>
      </c>
      <c r="AA117" s="2"/>
      <c r="AC117" s="2"/>
    </row>
    <row r="118" spans="3:29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2">
        <v>0.97299999999999998</v>
      </c>
      <c r="O118" s="2">
        <v>0.94899999999999995</v>
      </c>
      <c r="P118" s="2">
        <v>1.903</v>
      </c>
      <c r="R118" s="4">
        <f t="shared" si="3"/>
        <v>14</v>
      </c>
      <c r="S118" s="4">
        <f t="shared" si="4"/>
        <v>14</v>
      </c>
      <c r="T118" s="2">
        <f t="shared" si="12"/>
        <v>3.8250000000000002</v>
      </c>
      <c r="U118" s="2">
        <f t="shared" si="5"/>
        <v>15.208123856115108</v>
      </c>
      <c r="V118" s="2">
        <f t="shared" si="7"/>
        <v>15.592733943097999</v>
      </c>
      <c r="W118" s="2">
        <f t="shared" si="6"/>
        <v>7.7758825601681556</v>
      </c>
      <c r="X118" s="1" t="s">
        <v>36</v>
      </c>
      <c r="AA118" s="2"/>
      <c r="AC118" s="2"/>
    </row>
    <row r="119" spans="3:29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2">
        <v>0.629</v>
      </c>
      <c r="O119" s="2">
        <v>0.57299999999999995</v>
      </c>
      <c r="P119" s="2">
        <v>1.724</v>
      </c>
      <c r="R119" s="4">
        <f t="shared" si="3"/>
        <v>7</v>
      </c>
      <c r="S119" s="4">
        <f t="shared" si="4"/>
        <v>7</v>
      </c>
      <c r="T119" s="2">
        <f t="shared" si="12"/>
        <v>2.9260000000000002</v>
      </c>
      <c r="U119" s="2">
        <f t="shared" si="5"/>
        <v>5.8813610937996819</v>
      </c>
      <c r="V119" s="2">
        <f t="shared" si="7"/>
        <v>6.4561538010471207</v>
      </c>
      <c r="W119" s="2">
        <f t="shared" si="6"/>
        <v>2.1458098190255219</v>
      </c>
      <c r="X119" s="1" t="s">
        <v>36</v>
      </c>
      <c r="AA119" s="2"/>
      <c r="AC119" s="2"/>
    </row>
    <row r="120" spans="3:29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2">
        <v>0.498</v>
      </c>
      <c r="O120" s="2" t="s">
        <v>60</v>
      </c>
      <c r="P120" s="2">
        <v>1.107</v>
      </c>
      <c r="R120" s="4">
        <f t="shared" si="3"/>
        <v>112</v>
      </c>
      <c r="S120" s="4">
        <f t="shared" si="4"/>
        <v>112</v>
      </c>
      <c r="T120" s="2">
        <f>N120+P120</f>
        <v>1.605</v>
      </c>
      <c r="U120" s="2">
        <f t="shared" si="5"/>
        <v>7.5832258313253016</v>
      </c>
      <c r="V120" s="2" t="s">
        <v>60</v>
      </c>
      <c r="W120" s="2">
        <f t="shared" si="6"/>
        <v>3.4114240867208676</v>
      </c>
      <c r="X120" s="1" t="s">
        <v>35</v>
      </c>
      <c r="AA120" s="2"/>
      <c r="AC120" s="2"/>
    </row>
    <row r="121" spans="3:29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2">
        <v>0.58499999999999996</v>
      </c>
      <c r="O121" s="2">
        <v>0.38900000000000001</v>
      </c>
      <c r="P121" s="2">
        <v>0.59599999999999997</v>
      </c>
      <c r="R121" s="4">
        <f t="shared" si="3"/>
        <v>28</v>
      </c>
      <c r="S121" s="4">
        <f t="shared" si="4"/>
        <v>28</v>
      </c>
      <c r="T121" s="2">
        <f>N121+O121+P121</f>
        <v>1.5699999999999998</v>
      </c>
      <c r="U121" s="2">
        <f t="shared" si="5"/>
        <v>6.5872082051282055</v>
      </c>
      <c r="V121" s="2">
        <f t="shared" si="7"/>
        <v>9.9062128534704357</v>
      </c>
      <c r="W121" s="2">
        <f t="shared" si="6"/>
        <v>6.465632214765102</v>
      </c>
      <c r="X121" s="1" t="s">
        <v>35</v>
      </c>
      <c r="AA121" s="2"/>
      <c r="AC121" s="2"/>
    </row>
    <row r="122" spans="3:29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2">
        <v>5.8999999999999997E-2</v>
      </c>
      <c r="O122" s="2">
        <v>8.2000000000000003E-2</v>
      </c>
      <c r="P122" s="2">
        <v>0.14899999999999999</v>
      </c>
      <c r="R122" s="4">
        <f t="shared" si="3"/>
        <v>28</v>
      </c>
      <c r="S122" s="4">
        <f t="shared" si="4"/>
        <v>28</v>
      </c>
      <c r="T122" s="2">
        <f t="shared" ref="T122:T126" si="13">N122+O122+P122</f>
        <v>0.29000000000000004</v>
      </c>
      <c r="U122" s="2">
        <f t="shared" si="5"/>
        <v>5.2251075254237298</v>
      </c>
      <c r="V122" s="2">
        <f t="shared" si="7"/>
        <v>3.7595285853658535</v>
      </c>
      <c r="W122" s="2">
        <f t="shared" si="6"/>
        <v>2.0690023087248322</v>
      </c>
      <c r="X122" s="1" t="s">
        <v>35</v>
      </c>
      <c r="AA122" s="2"/>
      <c r="AC122" s="2"/>
    </row>
    <row r="123" spans="3:29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2">
        <v>1.464</v>
      </c>
      <c r="O123" s="2">
        <v>1.2410000000000001</v>
      </c>
      <c r="P123" s="2">
        <v>1.29</v>
      </c>
      <c r="R123" s="4">
        <f t="shared" si="3"/>
        <v>14</v>
      </c>
      <c r="S123" s="4">
        <f t="shared" si="4"/>
        <v>14</v>
      </c>
      <c r="T123" s="2">
        <f t="shared" si="13"/>
        <v>3.9950000000000001</v>
      </c>
      <c r="U123" s="2">
        <f t="shared" si="5"/>
        <v>2.6321836065573772</v>
      </c>
      <c r="V123" s="2">
        <f t="shared" si="7"/>
        <v>3.1051706688154712</v>
      </c>
      <c r="W123" s="2">
        <f t="shared" si="6"/>
        <v>2.9872223255813952</v>
      </c>
      <c r="X123" s="1" t="s">
        <v>35</v>
      </c>
      <c r="AA123" s="2"/>
      <c r="AC123" s="2"/>
    </row>
    <row r="124" spans="3:29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2">
        <v>0.09</v>
      </c>
      <c r="O124" s="2">
        <v>0.09</v>
      </c>
      <c r="P124" s="2">
        <v>0.16600000000000001</v>
      </c>
      <c r="R124" s="4">
        <f t="shared" si="3"/>
        <v>14</v>
      </c>
      <c r="S124" s="4">
        <f t="shared" si="4"/>
        <v>14</v>
      </c>
      <c r="T124" s="2">
        <f t="shared" si="13"/>
        <v>0.34599999999999997</v>
      </c>
      <c r="U124" s="2">
        <f t="shared" si="5"/>
        <v>6.8506965333333341</v>
      </c>
      <c r="V124" s="2">
        <f t="shared" si="7"/>
        <v>6.8506965333333341</v>
      </c>
      <c r="W124" s="2">
        <f t="shared" si="6"/>
        <v>3.7142330602409639</v>
      </c>
      <c r="X124" s="1" t="s">
        <v>35</v>
      </c>
      <c r="AA124" s="2"/>
      <c r="AC124" s="2"/>
    </row>
    <row r="125" spans="3:29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2">
        <v>0.10199999999999999</v>
      </c>
      <c r="O125" s="2">
        <v>6.0999999999999999E-2</v>
      </c>
      <c r="P125" s="2">
        <v>9.8000000000000004E-2</v>
      </c>
      <c r="R125" s="4">
        <f t="shared" si="3"/>
        <v>7</v>
      </c>
      <c r="S125" s="4">
        <f t="shared" si="4"/>
        <v>7</v>
      </c>
      <c r="T125" s="2">
        <f t="shared" si="13"/>
        <v>0.26100000000000001</v>
      </c>
      <c r="U125" s="2">
        <f t="shared" si="5"/>
        <v>3.2742299607843139</v>
      </c>
      <c r="V125" s="2">
        <f t="shared" si="7"/>
        <v>5.4749419016393448</v>
      </c>
      <c r="W125" s="2">
        <f t="shared" si="6"/>
        <v>3.4078719999999993</v>
      </c>
      <c r="X125" s="1" t="s">
        <v>35</v>
      </c>
      <c r="AA125" s="2"/>
      <c r="AC125" s="2"/>
    </row>
    <row r="126" spans="3:29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2">
        <v>0.55500000000000005</v>
      </c>
      <c r="O126" s="2">
        <v>1.145</v>
      </c>
      <c r="P126" s="2">
        <v>0.78200000000000003</v>
      </c>
      <c r="R126" s="4">
        <f t="shared" si="3"/>
        <v>7</v>
      </c>
      <c r="S126" s="4">
        <f t="shared" si="4"/>
        <v>7</v>
      </c>
      <c r="T126" s="2">
        <f t="shared" si="13"/>
        <v>2.4820000000000002</v>
      </c>
      <c r="U126" s="2">
        <f t="shared" si="5"/>
        <v>7.5218796396396383</v>
      </c>
      <c r="V126" s="2">
        <f t="shared" si="7"/>
        <v>3.6459765938864628</v>
      </c>
      <c r="W126" s="2">
        <f t="shared" si="6"/>
        <v>5.3384184143222502</v>
      </c>
      <c r="X126" s="1" t="s">
        <v>35</v>
      </c>
      <c r="AA126" s="2"/>
      <c r="AC126" s="2"/>
    </row>
    <row r="129" spans="1:12">
      <c r="D129" t="s">
        <v>61</v>
      </c>
    </row>
    <row r="135" spans="1:12">
      <c r="L135" s="3"/>
    </row>
    <row r="136" spans="1:12">
      <c r="A136" t="s">
        <v>13</v>
      </c>
      <c r="C136" t="s">
        <v>15</v>
      </c>
      <c r="D136" t="s">
        <v>3</v>
      </c>
      <c r="E136" t="s">
        <v>16</v>
      </c>
      <c r="G136" t="s">
        <v>19</v>
      </c>
      <c r="H136" t="s">
        <v>20</v>
      </c>
      <c r="I136" t="s">
        <v>41</v>
      </c>
      <c r="J136" t="s">
        <v>42</v>
      </c>
    </row>
    <row r="138" spans="1:12">
      <c r="C138">
        <v>1760</v>
      </c>
      <c r="D138">
        <v>16</v>
      </c>
      <c r="E138">
        <v>50</v>
      </c>
      <c r="G138" s="2">
        <v>4.3460000000000001</v>
      </c>
      <c r="H138" s="2">
        <v>4.1360000000000001</v>
      </c>
      <c r="I138" s="2">
        <f>(2*$E138*$D138*$C138*$C138+$E138*$D138*$C138)/(G138/1000)/10^12</f>
        <v>1.1407197422917625</v>
      </c>
      <c r="J138" s="2">
        <f>(2*$E138*$D138*$C138*$C138+$E138*$D138*$C138)/(H138/1000)/10^12</f>
        <v>1.1986382978723404</v>
      </c>
    </row>
    <row r="139" spans="1:12">
      <c r="C139">
        <v>1760</v>
      </c>
      <c r="D139">
        <v>32</v>
      </c>
      <c r="E139">
        <v>50</v>
      </c>
      <c r="G139" s="2">
        <v>9.4580000000000002</v>
      </c>
      <c r="H139" s="2">
        <v>9.452</v>
      </c>
      <c r="I139" s="2">
        <f t="shared" ref="I139:J149" si="14">(2*$E139*$D139*$C139*$C139+$E139*$D139*$C139)/(G139/1000)/10^12</f>
        <v>1.0483332628462678</v>
      </c>
      <c r="J139" s="2">
        <f t="shared" si="14"/>
        <v>1.0489987304274226</v>
      </c>
    </row>
    <row r="140" spans="1:12">
      <c r="C140">
        <v>1760</v>
      </c>
      <c r="D140">
        <v>64</v>
      </c>
      <c r="E140">
        <v>50</v>
      </c>
      <c r="G140" s="2">
        <v>11.506</v>
      </c>
      <c r="H140" s="2">
        <v>11.461</v>
      </c>
      <c r="I140" s="2">
        <f t="shared" si="14"/>
        <v>1.7234722753346079</v>
      </c>
      <c r="J140" s="2">
        <f t="shared" si="14"/>
        <v>1.7302392461390803</v>
      </c>
    </row>
    <row r="141" spans="1:12">
      <c r="A141">
        <f>2560*2560/1760/1760</f>
        <v>2.115702479338843</v>
      </c>
      <c r="C141">
        <v>1760</v>
      </c>
      <c r="D141">
        <v>128</v>
      </c>
      <c r="E141">
        <v>50</v>
      </c>
      <c r="G141" s="2">
        <v>12.129</v>
      </c>
      <c r="H141" s="2">
        <v>9.6180000000000003</v>
      </c>
      <c r="I141" s="2">
        <f t="shared" si="14"/>
        <v>3.2698939731222691</v>
      </c>
      <c r="J141" s="2">
        <f t="shared" si="14"/>
        <v>4.1235749636098982</v>
      </c>
    </row>
    <row r="142" spans="1:12">
      <c r="C142">
        <v>2048</v>
      </c>
      <c r="D142">
        <v>16</v>
      </c>
      <c r="E142">
        <v>50</v>
      </c>
      <c r="G142" s="2">
        <v>6.7039999999999997</v>
      </c>
      <c r="H142" s="2">
        <v>6.65</v>
      </c>
      <c r="I142" s="2">
        <f t="shared" si="14"/>
        <v>1.001271599045346</v>
      </c>
      <c r="J142" s="2">
        <f t="shared" si="14"/>
        <v>1.0094022255639097</v>
      </c>
    </row>
    <row r="143" spans="1:12">
      <c r="C143">
        <v>2048</v>
      </c>
      <c r="D143">
        <v>32</v>
      </c>
      <c r="E143">
        <v>50</v>
      </c>
      <c r="G143" s="2">
        <v>9.4550000000000001</v>
      </c>
      <c r="H143" s="2">
        <v>9.3659999999999997</v>
      </c>
      <c r="I143" s="2">
        <f t="shared" si="14"/>
        <v>1.4198889053410892</v>
      </c>
      <c r="J143" s="2">
        <f t="shared" si="14"/>
        <v>1.4333813367499468</v>
      </c>
    </row>
    <row r="144" spans="1:12">
      <c r="C144">
        <v>2048</v>
      </c>
      <c r="D144">
        <v>64</v>
      </c>
      <c r="E144">
        <v>50</v>
      </c>
      <c r="G144" s="2">
        <v>15.457000000000001</v>
      </c>
      <c r="H144" s="2">
        <v>15.26</v>
      </c>
      <c r="I144" s="2">
        <f t="shared" si="14"/>
        <v>1.7370834702723683</v>
      </c>
      <c r="J144" s="2">
        <f t="shared" si="14"/>
        <v>1.7595084665792922</v>
      </c>
    </row>
    <row r="145" spans="1:10">
      <c r="A145">
        <f>2560*2560/2048/2048</f>
        <v>1.5625</v>
      </c>
      <c r="C145">
        <v>2048</v>
      </c>
      <c r="D145">
        <v>128</v>
      </c>
      <c r="E145">
        <v>50</v>
      </c>
      <c r="G145" s="2">
        <v>13.981</v>
      </c>
      <c r="H145" s="2">
        <v>10.978</v>
      </c>
      <c r="I145" s="2">
        <f t="shared" si="14"/>
        <v>3.8409411630069381</v>
      </c>
      <c r="J145" s="2">
        <f t="shared" si="14"/>
        <v>4.8916194570960094</v>
      </c>
    </row>
    <row r="146" spans="1:10">
      <c r="C146">
        <v>2560</v>
      </c>
      <c r="D146">
        <v>16</v>
      </c>
      <c r="E146">
        <v>50</v>
      </c>
      <c r="G146" s="2">
        <v>10.565</v>
      </c>
      <c r="H146" s="2">
        <v>10.372999999999999</v>
      </c>
      <c r="I146" s="2">
        <f t="shared" si="14"/>
        <v>0.99269361097964981</v>
      </c>
      <c r="J146" s="2">
        <f t="shared" si="14"/>
        <v>1.0110679649088983</v>
      </c>
    </row>
    <row r="147" spans="1:10">
      <c r="C147">
        <v>2560</v>
      </c>
      <c r="D147">
        <v>32</v>
      </c>
      <c r="E147">
        <v>50</v>
      </c>
      <c r="G147" s="2">
        <v>12.382</v>
      </c>
      <c r="H147" s="2">
        <v>12.308999999999999</v>
      </c>
      <c r="I147" s="2">
        <f t="shared" si="14"/>
        <v>1.6940410272976905</v>
      </c>
      <c r="J147" s="2">
        <f t="shared" si="14"/>
        <v>1.7040877406775532</v>
      </c>
    </row>
    <row r="148" spans="1:10">
      <c r="C148">
        <v>2560</v>
      </c>
      <c r="D148">
        <v>64</v>
      </c>
      <c r="E148">
        <v>50</v>
      </c>
      <c r="G148" s="2">
        <v>18.138999999999999</v>
      </c>
      <c r="H148" s="2">
        <v>17.843</v>
      </c>
      <c r="I148" s="2">
        <f t="shared" si="14"/>
        <v>2.3127643199735375</v>
      </c>
      <c r="J148" s="2">
        <f t="shared" si="14"/>
        <v>2.3511310878215546</v>
      </c>
    </row>
    <row r="149" spans="1:10">
      <c r="C149">
        <v>2560</v>
      </c>
      <c r="D149">
        <v>128</v>
      </c>
      <c r="E149">
        <v>50</v>
      </c>
      <c r="G149" s="2">
        <v>17.562999999999999</v>
      </c>
      <c r="H149" s="2">
        <v>13.837</v>
      </c>
      <c r="I149" s="2">
        <f t="shared" si="14"/>
        <v>4.7772284917155394</v>
      </c>
      <c r="J149" s="2">
        <f t="shared" si="14"/>
        <v>6.0636311339163118</v>
      </c>
    </row>
    <row r="153" spans="1:10">
      <c r="A153" t="s">
        <v>14</v>
      </c>
      <c r="C153" t="s">
        <v>15</v>
      </c>
      <c r="D153" t="s">
        <v>3</v>
      </c>
      <c r="E153" t="s">
        <v>16</v>
      </c>
      <c r="G153" t="s">
        <v>21</v>
      </c>
      <c r="H153" t="s">
        <v>22</v>
      </c>
      <c r="I153" t="s">
        <v>41</v>
      </c>
      <c r="J153" t="s">
        <v>42</v>
      </c>
    </row>
    <row r="154" spans="1:10">
      <c r="C154">
        <v>512</v>
      </c>
      <c r="D154">
        <v>16</v>
      </c>
      <c r="E154">
        <v>25</v>
      </c>
      <c r="G154" s="2">
        <v>1.508</v>
      </c>
      <c r="H154" s="2">
        <v>1.9770000000000001</v>
      </c>
      <c r="I154" s="2">
        <f>(8*$E154*$D154*$C154*$C154)/(G154/1000)/10^12</f>
        <v>0.55627374005305041</v>
      </c>
      <c r="J154" s="2">
        <f>(8*$E154*$D154*$C154*$C154)/(H154/1000)/10^12</f>
        <v>0.42430996459281739</v>
      </c>
    </row>
    <row r="155" spans="1:10">
      <c r="C155">
        <v>512</v>
      </c>
      <c r="D155">
        <v>32</v>
      </c>
      <c r="E155">
        <v>25</v>
      </c>
      <c r="G155" s="2">
        <v>2.82</v>
      </c>
      <c r="H155" s="2">
        <v>4.0140000000000002</v>
      </c>
      <c r="I155" s="2">
        <f t="shared" ref="I155:I169" si="15">(8*$E155*$D155*$C155*$C155)/(G155/1000)/10^12</f>
        <v>0.59493673758865251</v>
      </c>
      <c r="J155" s="2">
        <f t="shared" ref="J155:J169" si="16">(8*$E155*$D155*$C155*$C155)/(H155/1000)/10^12</f>
        <v>0.41796751370204283</v>
      </c>
    </row>
    <row r="156" spans="1:10">
      <c r="C156">
        <v>512</v>
      </c>
      <c r="D156">
        <v>64</v>
      </c>
      <c r="E156">
        <v>25</v>
      </c>
      <c r="G156" s="2">
        <v>2.2930000000000001</v>
      </c>
      <c r="H156" s="2">
        <v>4.024</v>
      </c>
      <c r="I156" s="2">
        <f t="shared" si="15"/>
        <v>1.4633419973833404</v>
      </c>
      <c r="J156" s="2">
        <f t="shared" si="16"/>
        <v>0.83385765407554679</v>
      </c>
    </row>
    <row r="157" spans="1:10">
      <c r="C157">
        <v>512</v>
      </c>
      <c r="D157">
        <v>128</v>
      </c>
      <c r="E157">
        <v>25</v>
      </c>
      <c r="G157" s="2">
        <v>2.4289999999999998</v>
      </c>
      <c r="H157" s="2">
        <v>4.93</v>
      </c>
      <c r="I157" s="2">
        <f t="shared" si="15"/>
        <v>2.7628186084808566</v>
      </c>
      <c r="J157" s="2">
        <f t="shared" si="16"/>
        <v>1.3612345638945234</v>
      </c>
    </row>
    <row r="158" spans="1:10">
      <c r="C158">
        <v>1024</v>
      </c>
      <c r="D158">
        <v>16</v>
      </c>
      <c r="E158">
        <v>25</v>
      </c>
      <c r="G158" s="2">
        <v>4.6230000000000002</v>
      </c>
      <c r="H158" s="2">
        <v>2.8250000000000002</v>
      </c>
      <c r="I158" s="2">
        <f t="shared" si="15"/>
        <v>0.72581509842093872</v>
      </c>
      <c r="J158" s="2">
        <f t="shared" si="16"/>
        <v>1.1877675044247786</v>
      </c>
    </row>
    <row r="159" spans="1:10">
      <c r="C159">
        <v>1024</v>
      </c>
      <c r="D159">
        <v>32</v>
      </c>
      <c r="E159">
        <v>25</v>
      </c>
      <c r="G159" s="2">
        <v>4.5419999999999998</v>
      </c>
      <c r="H159" s="2">
        <v>5.22</v>
      </c>
      <c r="I159" s="2">
        <f t="shared" si="15"/>
        <v>1.4775179216204315</v>
      </c>
      <c r="J159" s="2">
        <f t="shared" si="16"/>
        <v>1.2856104214559387</v>
      </c>
    </row>
    <row r="160" spans="1:10">
      <c r="C160">
        <v>1024</v>
      </c>
      <c r="D160">
        <v>64</v>
      </c>
      <c r="E160">
        <v>25</v>
      </c>
      <c r="G160" s="2">
        <v>4.3920000000000003</v>
      </c>
      <c r="H160" s="2">
        <v>8.3369999999999997</v>
      </c>
      <c r="I160" s="2">
        <f t="shared" si="15"/>
        <v>3.055959198542805</v>
      </c>
      <c r="J160" s="2">
        <f t="shared" si="16"/>
        <v>1.6099043780736477</v>
      </c>
    </row>
    <row r="161" spans="3:10">
      <c r="C161">
        <v>1024</v>
      </c>
      <c r="D161">
        <v>128</v>
      </c>
      <c r="E161">
        <v>25</v>
      </c>
      <c r="G161" s="2">
        <v>4.9640000000000004</v>
      </c>
      <c r="H161" s="2">
        <v>11.939</v>
      </c>
      <c r="I161" s="2">
        <f t="shared" si="15"/>
        <v>5.4076441579371464</v>
      </c>
      <c r="J161" s="2">
        <f t="shared" si="16"/>
        <v>2.2483914565709018</v>
      </c>
    </row>
    <row r="162" spans="3:10">
      <c r="C162">
        <v>2048</v>
      </c>
      <c r="D162">
        <v>16</v>
      </c>
      <c r="E162">
        <v>25</v>
      </c>
      <c r="G162" s="2">
        <v>20.670999999999999</v>
      </c>
      <c r="H162" s="2">
        <v>9.8320000000000007</v>
      </c>
      <c r="I162" s="2">
        <f t="shared" si="15"/>
        <v>0.64930447486817289</v>
      </c>
      <c r="J162" s="2">
        <f t="shared" si="16"/>
        <v>1.3651111472742066</v>
      </c>
    </row>
    <row r="163" spans="3:10">
      <c r="C163">
        <v>2048</v>
      </c>
      <c r="D163">
        <v>32</v>
      </c>
      <c r="E163">
        <v>25</v>
      </c>
      <c r="G163" s="2">
        <v>13.145</v>
      </c>
      <c r="H163" s="2">
        <v>12.04</v>
      </c>
      <c r="I163" s="2">
        <f t="shared" si="15"/>
        <v>2.0421107341194369</v>
      </c>
      <c r="J163" s="2">
        <f t="shared" si="16"/>
        <v>2.2295303654485052</v>
      </c>
    </row>
    <row r="164" spans="3:10">
      <c r="C164">
        <v>2048</v>
      </c>
      <c r="D164">
        <v>64</v>
      </c>
      <c r="E164">
        <v>25</v>
      </c>
      <c r="G164" s="2">
        <v>10.09</v>
      </c>
      <c r="H164" s="2">
        <v>19.231999999999999</v>
      </c>
      <c r="I164" s="2">
        <f t="shared" si="15"/>
        <v>5.3208217244796829</v>
      </c>
      <c r="J164" s="2">
        <f t="shared" si="16"/>
        <v>2.7915500831946756</v>
      </c>
    </row>
    <row r="165" spans="3:10">
      <c r="C165">
        <v>2048</v>
      </c>
      <c r="D165">
        <v>128</v>
      </c>
      <c r="E165">
        <v>25</v>
      </c>
      <c r="G165" s="2">
        <v>16.12</v>
      </c>
      <c r="H165" s="2">
        <v>20.81</v>
      </c>
      <c r="I165" s="2">
        <f t="shared" si="15"/>
        <v>6.6609294292803964</v>
      </c>
      <c r="J165" s="2">
        <f t="shared" si="16"/>
        <v>5.1597396636232586</v>
      </c>
    </row>
    <row r="166" spans="3:10">
      <c r="C166">
        <v>4096</v>
      </c>
      <c r="D166">
        <v>16</v>
      </c>
      <c r="E166">
        <v>25</v>
      </c>
      <c r="G166" s="2">
        <v>80.930999999999997</v>
      </c>
      <c r="H166" s="2">
        <v>57.363999999999997</v>
      </c>
      <c r="I166" s="2">
        <f t="shared" si="15"/>
        <v>0.66336868690612993</v>
      </c>
      <c r="J166" s="2">
        <f t="shared" si="16"/>
        <v>0.93590215466146021</v>
      </c>
    </row>
    <row r="167" spans="3:10">
      <c r="C167">
        <v>4096</v>
      </c>
      <c r="D167">
        <v>32</v>
      </c>
      <c r="E167">
        <v>25</v>
      </c>
      <c r="G167" s="2">
        <v>39.793999999999997</v>
      </c>
      <c r="H167" s="2">
        <v>36.348999999999997</v>
      </c>
      <c r="I167" s="2">
        <f t="shared" si="15"/>
        <v>2.6982505503342216</v>
      </c>
      <c r="J167" s="2">
        <f t="shared" si="16"/>
        <v>2.9539789925444988</v>
      </c>
    </row>
    <row r="168" spans="3:10">
      <c r="C168">
        <v>4096</v>
      </c>
      <c r="D168">
        <v>64</v>
      </c>
      <c r="E168">
        <v>25</v>
      </c>
      <c r="G168" s="2">
        <v>32.290999999999997</v>
      </c>
      <c r="H168" s="2">
        <v>46.613</v>
      </c>
      <c r="I168" s="2">
        <f t="shared" si="15"/>
        <v>6.6504092409649749</v>
      </c>
      <c r="J168" s="2">
        <f t="shared" si="16"/>
        <v>4.6070487803831544</v>
      </c>
    </row>
    <row r="169" spans="3:10">
      <c r="C169">
        <v>4096</v>
      </c>
      <c r="D169">
        <v>128</v>
      </c>
      <c r="E169">
        <v>25</v>
      </c>
      <c r="G169" s="2">
        <v>54.985999999999997</v>
      </c>
      <c r="H169" s="2">
        <v>59.868000000000002</v>
      </c>
      <c r="I169" s="2">
        <f t="shared" si="15"/>
        <v>7.8110197068344664</v>
      </c>
      <c r="J169" s="2">
        <f t="shared" si="16"/>
        <v>7.1740617625442633</v>
      </c>
    </row>
    <row r="172" spans="3:10">
      <c r="G172" s="2"/>
      <c r="H17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A8" sqref="A8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43</v>
      </c>
      <c r="B1" s="6" t="s">
        <v>59</v>
      </c>
    </row>
    <row r="2" spans="1:2">
      <c r="A2" s="5" t="s">
        <v>44</v>
      </c>
      <c r="B2" s="7" t="s">
        <v>45</v>
      </c>
    </row>
    <row r="3" spans="1:2">
      <c r="A3" s="5" t="s">
        <v>46</v>
      </c>
      <c r="B3" s="7" t="s">
        <v>47</v>
      </c>
    </row>
    <row r="4" spans="1:2">
      <c r="A4" s="5" t="s">
        <v>48</v>
      </c>
      <c r="B4" s="8">
        <v>8</v>
      </c>
    </row>
    <row r="5" spans="1:2">
      <c r="A5" s="5" t="s">
        <v>49</v>
      </c>
      <c r="B5" s="8">
        <v>5</v>
      </c>
    </row>
    <row r="6" spans="1:2">
      <c r="A6" s="5" t="s">
        <v>50</v>
      </c>
      <c r="B6" s="7" t="s">
        <v>51</v>
      </c>
    </row>
    <row r="7" spans="1:2">
      <c r="A7" s="5" t="s">
        <v>52</v>
      </c>
      <c r="B7" s="9">
        <v>367.35</v>
      </c>
    </row>
    <row r="8" spans="1:2">
      <c r="A8" s="5" t="s">
        <v>53</v>
      </c>
      <c r="B8" s="7" t="s">
        <v>54</v>
      </c>
    </row>
    <row r="9" spans="1:2">
      <c r="A9" s="5" t="s">
        <v>55</v>
      </c>
      <c r="B9" t="s">
        <v>56</v>
      </c>
    </row>
    <row r="10" spans="1:2">
      <c r="A10" s="5" t="s">
        <v>57</v>
      </c>
      <c r="B10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2016-09-15T00:13:00Z</dcterms:modified>
</cp:coreProperties>
</file>