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FP32" sheetId="3" r:id="rId1"/>
    <sheet name="Spec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2" i="3" l="1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R229" i="3"/>
  <c r="S229" i="3"/>
  <c r="V229" i="3"/>
  <c r="R237" i="3"/>
  <c r="S237" i="3"/>
  <c r="V237" i="3"/>
  <c r="R253" i="3"/>
  <c r="S253" i="3"/>
  <c r="V253" i="3"/>
  <c r="T253" i="3"/>
  <c r="T237" i="3"/>
  <c r="T229" i="3"/>
  <c r="R228" i="3"/>
  <c r="S228" i="3"/>
  <c r="W228" i="3"/>
  <c r="V228" i="3"/>
  <c r="U228" i="3"/>
  <c r="T228" i="3"/>
  <c r="R227" i="3"/>
  <c r="S227" i="3"/>
  <c r="W227" i="3"/>
  <c r="V227" i="3"/>
  <c r="U227" i="3"/>
  <c r="T227" i="3"/>
  <c r="R226" i="3"/>
  <c r="S226" i="3"/>
  <c r="W226" i="3"/>
  <c r="V226" i="3"/>
  <c r="U226" i="3"/>
  <c r="T226" i="3"/>
  <c r="R225" i="3"/>
  <c r="S225" i="3"/>
  <c r="W225" i="3"/>
  <c r="V225" i="3"/>
  <c r="U225" i="3"/>
  <c r="T225" i="3"/>
  <c r="R224" i="3"/>
  <c r="S224" i="3"/>
  <c r="W224" i="3"/>
  <c r="V224" i="3"/>
  <c r="U224" i="3"/>
  <c r="T224" i="3"/>
  <c r="R223" i="3"/>
  <c r="S223" i="3"/>
  <c r="W223" i="3"/>
  <c r="V223" i="3"/>
  <c r="U223" i="3"/>
  <c r="T223" i="3"/>
  <c r="R222" i="3"/>
  <c r="S222" i="3"/>
  <c r="W222" i="3"/>
  <c r="V222" i="3"/>
  <c r="U222" i="3"/>
  <c r="T222" i="3"/>
  <c r="R221" i="3"/>
  <c r="S221" i="3"/>
  <c r="W221" i="3"/>
  <c r="V221" i="3"/>
  <c r="U221" i="3"/>
  <c r="T221" i="3"/>
  <c r="R220" i="3"/>
  <c r="S220" i="3"/>
  <c r="W220" i="3"/>
  <c r="V220" i="3"/>
  <c r="U220" i="3"/>
  <c r="T220" i="3"/>
  <c r="R219" i="3"/>
  <c r="S219" i="3"/>
  <c r="W219" i="3"/>
  <c r="V219" i="3"/>
  <c r="U219" i="3"/>
  <c r="T219" i="3"/>
  <c r="R218" i="3"/>
  <c r="S218" i="3"/>
  <c r="W218" i="3"/>
  <c r="V218" i="3"/>
  <c r="U218" i="3"/>
  <c r="T218" i="3"/>
  <c r="R217" i="3"/>
  <c r="S217" i="3"/>
  <c r="W217" i="3"/>
  <c r="V217" i="3"/>
  <c r="U217" i="3"/>
  <c r="T217" i="3"/>
  <c r="R216" i="3"/>
  <c r="S216" i="3"/>
  <c r="W216" i="3"/>
  <c r="V216" i="3"/>
  <c r="U216" i="3"/>
  <c r="T216" i="3"/>
  <c r="R215" i="3"/>
  <c r="S215" i="3"/>
  <c r="W215" i="3"/>
  <c r="V215" i="3"/>
  <c r="U215" i="3"/>
  <c r="T215" i="3"/>
  <c r="R214" i="3"/>
  <c r="S214" i="3"/>
  <c r="W214" i="3"/>
  <c r="V214" i="3"/>
  <c r="U214" i="3"/>
  <c r="T214" i="3"/>
  <c r="R213" i="3"/>
  <c r="S213" i="3"/>
  <c r="W213" i="3"/>
  <c r="V213" i="3"/>
  <c r="U213" i="3"/>
  <c r="T213" i="3"/>
  <c r="R212" i="3"/>
  <c r="S212" i="3"/>
  <c r="W212" i="3"/>
  <c r="V212" i="3"/>
  <c r="U212" i="3"/>
  <c r="T212" i="3"/>
  <c r="R211" i="3"/>
  <c r="S211" i="3"/>
  <c r="W211" i="3"/>
  <c r="V211" i="3"/>
  <c r="U211" i="3"/>
  <c r="T21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R268" i="3"/>
  <c r="S268" i="3"/>
  <c r="W268" i="3"/>
  <c r="V268" i="3"/>
  <c r="U268" i="3"/>
  <c r="T268" i="3"/>
  <c r="R267" i="3"/>
  <c r="S267" i="3"/>
  <c r="W267" i="3"/>
  <c r="V267" i="3"/>
  <c r="U267" i="3"/>
  <c r="T267" i="3"/>
  <c r="R266" i="3"/>
  <c r="S266" i="3"/>
  <c r="W266" i="3"/>
  <c r="V266" i="3"/>
  <c r="U266" i="3"/>
  <c r="T266" i="3"/>
  <c r="R265" i="3"/>
  <c r="S265" i="3"/>
  <c r="W265" i="3"/>
  <c r="V265" i="3"/>
  <c r="U265" i="3"/>
  <c r="T265" i="3"/>
  <c r="R264" i="3"/>
  <c r="S264" i="3"/>
  <c r="W264" i="3"/>
  <c r="V264" i="3"/>
  <c r="U264" i="3"/>
  <c r="T264" i="3"/>
  <c r="R263" i="3"/>
  <c r="S263" i="3"/>
  <c r="W263" i="3"/>
  <c r="V263" i="3"/>
  <c r="U263" i="3"/>
  <c r="T263" i="3"/>
  <c r="R262" i="3"/>
  <c r="S262" i="3"/>
  <c r="W262" i="3"/>
  <c r="V262" i="3"/>
  <c r="U262" i="3"/>
  <c r="T262" i="3"/>
  <c r="R261" i="3"/>
  <c r="S261" i="3"/>
  <c r="W261" i="3"/>
  <c r="V261" i="3"/>
  <c r="U261" i="3"/>
  <c r="T261" i="3"/>
  <c r="R260" i="3"/>
  <c r="S260" i="3"/>
  <c r="W260" i="3"/>
  <c r="V260" i="3"/>
  <c r="U260" i="3"/>
  <c r="T260" i="3"/>
  <c r="R259" i="3"/>
  <c r="S259" i="3"/>
  <c r="W259" i="3"/>
  <c r="V259" i="3"/>
  <c r="U259" i="3"/>
  <c r="T259" i="3"/>
  <c r="R258" i="3"/>
  <c r="S258" i="3"/>
  <c r="W258" i="3"/>
  <c r="V258" i="3"/>
  <c r="U258" i="3"/>
  <c r="T258" i="3"/>
  <c r="R257" i="3"/>
  <c r="S257" i="3"/>
  <c r="W257" i="3"/>
  <c r="V257" i="3"/>
  <c r="U257" i="3"/>
  <c r="T257" i="3"/>
  <c r="R256" i="3"/>
  <c r="S256" i="3"/>
  <c r="W256" i="3"/>
  <c r="V256" i="3"/>
  <c r="U256" i="3"/>
  <c r="T256" i="3"/>
  <c r="R255" i="3"/>
  <c r="S255" i="3"/>
  <c r="W255" i="3"/>
  <c r="V255" i="3"/>
  <c r="U255" i="3"/>
  <c r="T255" i="3"/>
  <c r="R254" i="3"/>
  <c r="S254" i="3"/>
  <c r="W254" i="3"/>
  <c r="V254" i="3"/>
  <c r="U254" i="3"/>
  <c r="T254" i="3"/>
  <c r="W253" i="3"/>
  <c r="U253" i="3"/>
  <c r="R252" i="3"/>
  <c r="S252" i="3"/>
  <c r="W252" i="3"/>
  <c r="V252" i="3"/>
  <c r="U252" i="3"/>
  <c r="T252" i="3"/>
  <c r="R251" i="3"/>
  <c r="S251" i="3"/>
  <c r="W251" i="3"/>
  <c r="V251" i="3"/>
  <c r="U251" i="3"/>
  <c r="T251" i="3"/>
  <c r="R250" i="3"/>
  <c r="S250" i="3"/>
  <c r="W250" i="3"/>
  <c r="V250" i="3"/>
  <c r="U250" i="3"/>
  <c r="T250" i="3"/>
  <c r="R249" i="3"/>
  <c r="S249" i="3"/>
  <c r="W249" i="3"/>
  <c r="V249" i="3"/>
  <c r="U249" i="3"/>
  <c r="T249" i="3"/>
  <c r="R248" i="3"/>
  <c r="S248" i="3"/>
  <c r="W248" i="3"/>
  <c r="V248" i="3"/>
  <c r="U248" i="3"/>
  <c r="T248" i="3"/>
  <c r="R247" i="3"/>
  <c r="S247" i="3"/>
  <c r="W247" i="3"/>
  <c r="V247" i="3"/>
  <c r="U247" i="3"/>
  <c r="T247" i="3"/>
  <c r="R246" i="3"/>
  <c r="S246" i="3"/>
  <c r="W246" i="3"/>
  <c r="V246" i="3"/>
  <c r="U246" i="3"/>
  <c r="T246" i="3"/>
  <c r="R245" i="3"/>
  <c r="S245" i="3"/>
  <c r="W245" i="3"/>
  <c r="V245" i="3"/>
  <c r="U245" i="3"/>
  <c r="T245" i="3"/>
  <c r="R244" i="3"/>
  <c r="S244" i="3"/>
  <c r="W244" i="3"/>
  <c r="V244" i="3"/>
  <c r="U244" i="3"/>
  <c r="T244" i="3"/>
  <c r="R243" i="3"/>
  <c r="S243" i="3"/>
  <c r="W243" i="3"/>
  <c r="V243" i="3"/>
  <c r="U243" i="3"/>
  <c r="T243" i="3"/>
  <c r="R242" i="3"/>
  <c r="S242" i="3"/>
  <c r="W242" i="3"/>
  <c r="V242" i="3"/>
  <c r="U242" i="3"/>
  <c r="T242" i="3"/>
  <c r="R241" i="3"/>
  <c r="S241" i="3"/>
  <c r="W241" i="3"/>
  <c r="V241" i="3"/>
  <c r="U241" i="3"/>
  <c r="T241" i="3"/>
  <c r="R240" i="3"/>
  <c r="S240" i="3"/>
  <c r="W240" i="3"/>
  <c r="V240" i="3"/>
  <c r="U240" i="3"/>
  <c r="T240" i="3"/>
  <c r="R239" i="3"/>
  <c r="S239" i="3"/>
  <c r="W239" i="3"/>
  <c r="V239" i="3"/>
  <c r="U239" i="3"/>
  <c r="T239" i="3"/>
  <c r="R238" i="3"/>
  <c r="S238" i="3"/>
  <c r="W238" i="3"/>
  <c r="V238" i="3"/>
  <c r="U238" i="3"/>
  <c r="T238" i="3"/>
  <c r="W237" i="3"/>
  <c r="U237" i="3"/>
  <c r="R236" i="3"/>
  <c r="S236" i="3"/>
  <c r="W236" i="3"/>
  <c r="V236" i="3"/>
  <c r="U236" i="3"/>
  <c r="T236" i="3"/>
  <c r="R235" i="3"/>
  <c r="S235" i="3"/>
  <c r="W235" i="3"/>
  <c r="V235" i="3"/>
  <c r="U235" i="3"/>
  <c r="T235" i="3"/>
  <c r="R234" i="3"/>
  <c r="S234" i="3"/>
  <c r="W234" i="3"/>
  <c r="V234" i="3"/>
  <c r="U234" i="3"/>
  <c r="T234" i="3"/>
  <c r="R233" i="3"/>
  <c r="S233" i="3"/>
  <c r="W233" i="3"/>
  <c r="V233" i="3"/>
  <c r="U233" i="3"/>
  <c r="T233" i="3"/>
  <c r="R232" i="3"/>
  <c r="S232" i="3"/>
  <c r="W232" i="3"/>
  <c r="V232" i="3"/>
  <c r="U232" i="3"/>
  <c r="T232" i="3"/>
  <c r="R231" i="3"/>
  <c r="S231" i="3"/>
  <c r="W231" i="3"/>
  <c r="V231" i="3"/>
  <c r="U231" i="3"/>
  <c r="T231" i="3"/>
  <c r="R230" i="3"/>
  <c r="S230" i="3"/>
  <c r="W230" i="3"/>
  <c r="V230" i="3"/>
  <c r="U230" i="3"/>
  <c r="T230" i="3"/>
  <c r="W229" i="3"/>
  <c r="U229" i="3"/>
  <c r="C75" i="3"/>
  <c r="C76" i="3"/>
  <c r="C77" i="3"/>
  <c r="C78" i="3"/>
  <c r="C79" i="3"/>
  <c r="C80" i="3"/>
  <c r="C81" i="3"/>
  <c r="C8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4" i="3"/>
  <c r="J85" i="3"/>
  <c r="J4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296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I281" i="3"/>
  <c r="I282" i="3"/>
  <c r="I283" i="3"/>
  <c r="I284" i="3"/>
  <c r="I285" i="3"/>
  <c r="I286" i="3"/>
  <c r="I287" i="3"/>
  <c r="I288" i="3"/>
  <c r="I289" i="3"/>
  <c r="I290" i="3"/>
  <c r="I291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296" i="3"/>
  <c r="I280" i="3"/>
  <c r="A283" i="3"/>
  <c r="A287" i="3"/>
  <c r="R176" i="3"/>
  <c r="S176" i="3"/>
  <c r="W176" i="3"/>
  <c r="R177" i="3"/>
  <c r="S177" i="3"/>
  <c r="W177" i="3"/>
  <c r="R178" i="3"/>
  <c r="S178" i="3"/>
  <c r="W178" i="3"/>
  <c r="R179" i="3"/>
  <c r="S179" i="3"/>
  <c r="W179" i="3"/>
  <c r="R180" i="3"/>
  <c r="S180" i="3"/>
  <c r="W180" i="3"/>
  <c r="R181" i="3"/>
  <c r="S181" i="3"/>
  <c r="W181" i="3"/>
  <c r="R182" i="3"/>
  <c r="S182" i="3"/>
  <c r="W182" i="3"/>
  <c r="R183" i="3"/>
  <c r="S183" i="3"/>
  <c r="W183" i="3"/>
  <c r="R184" i="3"/>
  <c r="S184" i="3"/>
  <c r="W184" i="3"/>
  <c r="R185" i="3"/>
  <c r="S185" i="3"/>
  <c r="W185" i="3"/>
  <c r="R186" i="3"/>
  <c r="S186" i="3"/>
  <c r="W186" i="3"/>
  <c r="R187" i="3"/>
  <c r="S187" i="3"/>
  <c r="W187" i="3"/>
  <c r="R188" i="3"/>
  <c r="S188" i="3"/>
  <c r="W188" i="3"/>
  <c r="R189" i="3"/>
  <c r="S189" i="3"/>
  <c r="W189" i="3"/>
  <c r="R190" i="3"/>
  <c r="S190" i="3"/>
  <c r="W190" i="3"/>
  <c r="R191" i="3"/>
  <c r="S191" i="3"/>
  <c r="W191" i="3"/>
  <c r="R192" i="3"/>
  <c r="S192" i="3"/>
  <c r="W192" i="3"/>
  <c r="R193" i="3"/>
  <c r="S193" i="3"/>
  <c r="W193" i="3"/>
  <c r="R194" i="3"/>
  <c r="C194" i="3"/>
  <c r="S194" i="3"/>
  <c r="W194" i="3"/>
  <c r="R195" i="3"/>
  <c r="C195" i="3"/>
  <c r="S195" i="3"/>
  <c r="W195" i="3"/>
  <c r="R196" i="3"/>
  <c r="S196" i="3"/>
  <c r="W196" i="3"/>
  <c r="R197" i="3"/>
  <c r="S197" i="3"/>
  <c r="W197" i="3"/>
  <c r="R198" i="3"/>
  <c r="S198" i="3"/>
  <c r="W198" i="3"/>
  <c r="R199" i="3"/>
  <c r="S199" i="3"/>
  <c r="W199" i="3"/>
  <c r="R200" i="3"/>
  <c r="C200" i="3"/>
  <c r="S200" i="3"/>
  <c r="W200" i="3"/>
  <c r="R201" i="3"/>
  <c r="C201" i="3"/>
  <c r="S201" i="3"/>
  <c r="W201" i="3"/>
  <c r="R202" i="3"/>
  <c r="S202" i="3"/>
  <c r="W202" i="3"/>
  <c r="R203" i="3"/>
  <c r="S203" i="3"/>
  <c r="W203" i="3"/>
  <c r="R204" i="3"/>
  <c r="S204" i="3"/>
  <c r="W204" i="3"/>
  <c r="R205" i="3"/>
  <c r="S205" i="3"/>
  <c r="W205" i="3"/>
  <c r="R206" i="3"/>
  <c r="S206" i="3"/>
  <c r="W206" i="3"/>
  <c r="R207" i="3"/>
  <c r="S207" i="3"/>
  <c r="W207" i="3"/>
  <c r="R208" i="3"/>
  <c r="S208" i="3"/>
  <c r="W208" i="3"/>
  <c r="R209" i="3"/>
  <c r="S209" i="3"/>
  <c r="W209" i="3"/>
  <c r="R210" i="3"/>
  <c r="S210" i="3"/>
  <c r="W210" i="3"/>
  <c r="R175" i="3"/>
  <c r="S175" i="3"/>
  <c r="W175" i="3"/>
  <c r="V179" i="3"/>
  <c r="V180" i="3"/>
  <c r="V181" i="3"/>
  <c r="V182" i="3"/>
  <c r="V184" i="3"/>
  <c r="V185" i="3"/>
  <c r="V186" i="3"/>
  <c r="V188" i="3"/>
  <c r="V189" i="3"/>
  <c r="V190" i="3"/>
  <c r="V191" i="3"/>
  <c r="V193" i="3"/>
  <c r="V194" i="3"/>
  <c r="V195" i="3"/>
  <c r="V196" i="3"/>
  <c r="V197" i="3"/>
  <c r="V199" i="3"/>
  <c r="V200" i="3"/>
  <c r="V201" i="3"/>
  <c r="V202" i="3"/>
  <c r="V203" i="3"/>
  <c r="V205" i="3"/>
  <c r="V206" i="3"/>
  <c r="V207" i="3"/>
  <c r="V208" i="3"/>
  <c r="V209" i="3"/>
  <c r="V210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175" i="3"/>
</calcChain>
</file>

<file path=xl/sharedStrings.xml><?xml version="1.0" encoding="utf-8"?>
<sst xmlns="http://schemas.openxmlformats.org/spreadsheetml/2006/main" count="507" uniqueCount="69">
  <si>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</si>
  <si>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</si>
  <si>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</si>
  <si>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</si>
  <si>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</si>
  <si>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</si>
  <si>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</si>
  <si>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</si>
  <si>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</si>
  <si>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</si>
  <si>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</si>
  <si>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</si>
  <si>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</si>
  <si>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</si>
  <si>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</si>
  <si>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</si>
  <si>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</si>
  <si>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</si>
  <si>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</si>
  <si>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</si>
  <si>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</si>
  <si>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</si>
  <si>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</si>
  <si>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</si>
  <si>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</si>
  <si>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</si>
  <si>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</si>
  <si>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</si>
  <si>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</si>
  <si>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</si>
  <si>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</si>
  <si>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</si>
  <si>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</si>
  <si>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</si>
  <si>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</si>
  <si>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FFT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</si>
  <si>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</si>
  <si>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</si>
  <si>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</si>
  <si>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</si>
  <si>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</si>
  <si>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</si>
  <si>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</si>
  <si>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</si>
  <si>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</si>
  <si>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</si>
  <si>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</si>
  <si>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</si>
  <si>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</si>
  <si>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</si>
  <si>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</si>
  <si>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</si>
  <si>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</si>
  <si>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</si>
  <si>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</si>
  <si>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</si>
  <si>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</si>
  <si>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</si>
  <si>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</si>
  <si>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</si>
  <si>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TitanX Pascal</t>
  </si>
  <si>
    <t>WINOGRAD_NONFUSED</t>
  </si>
  <si>
    <t>Recurrent Layers - GRU</t>
  </si>
  <si>
    <t>Hidden units</t>
  </si>
  <si>
    <t>IMPLICIT_GEMM</t>
  </si>
  <si>
    <t>Precision</t>
  </si>
  <si>
    <t>Float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</si>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</sst>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workbookViewId="0">
      <selection activeCell="A5" sqref="A5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65</v>
      </c>
      <c r="B1" s="5" t="s">
        <v>66</v>
      </c>
    </row>
    <row r="3" spans="1:1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24</v>
      </c>
      <c r="J3" t="s">
        <v>25</v>
      </c>
    </row>
    <row r="4" spans="1:12">
      <c r="C4">
        <v>1760</v>
      </c>
      <c r="D4">
        <v>16</v>
      </c>
      <c r="E4">
        <v>1760</v>
      </c>
      <c r="F4" t="s">
        <v>3</v>
      </c>
      <c r="G4" t="s">
        <v>3</v>
      </c>
      <c r="I4" s="2">
        <v>0.05</v>
      </c>
      <c r="J4" s="2">
        <f>(2*C4*D4*E4)/(I4/1000)/10^12</f>
        <v>1.982464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3</v>
      </c>
      <c r="G5" t="s">
        <v>3</v>
      </c>
      <c r="I5" s="2">
        <v>0.20300000000000001</v>
      </c>
      <c r="J5" s="2">
        <f t="shared" ref="J5:J68" si="0">(2*C5*D5*E5)/(I5/1000)/10^12</f>
        <v>0.97658325123152712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3</v>
      </c>
      <c r="G6" t="s">
        <v>3</v>
      </c>
      <c r="I6" s="2">
        <v>0.1</v>
      </c>
      <c r="J6" s="2">
        <f t="shared" si="0"/>
        <v>3.964928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3</v>
      </c>
      <c r="G7" t="s">
        <v>3</v>
      </c>
      <c r="I7" s="2">
        <v>0.107</v>
      </c>
      <c r="J7" s="2">
        <f t="shared" si="0"/>
        <v>7.4110803738317754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3</v>
      </c>
      <c r="G8" t="s">
        <v>3</v>
      </c>
      <c r="I8" s="2">
        <v>4.2990000000000004</v>
      </c>
      <c r="J8" s="2">
        <f t="shared" si="0"/>
        <v>10.087555245405905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3</v>
      </c>
      <c r="G9" t="s">
        <v>3</v>
      </c>
      <c r="I9" s="2">
        <v>9.0999999999999998E-2</v>
      </c>
      <c r="J9" s="2">
        <f t="shared" si="0"/>
        <v>1.4749200879120878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3</v>
      </c>
      <c r="G10" t="s">
        <v>3</v>
      </c>
      <c r="I10" s="2">
        <v>0.20899999999999999</v>
      </c>
      <c r="J10" s="2">
        <f t="shared" si="0"/>
        <v>1.284380172248804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3</v>
      </c>
      <c r="G11" t="s">
        <v>3</v>
      </c>
      <c r="I11" s="2">
        <v>0.182</v>
      </c>
      <c r="J11" s="2">
        <f t="shared" si="0"/>
        <v>2.9498401758241757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3</v>
      </c>
      <c r="G12" t="s">
        <v>3</v>
      </c>
      <c r="I12" s="2">
        <v>0.14899999999999999</v>
      </c>
      <c r="J12" s="2">
        <f t="shared" si="0"/>
        <v>7.2063209664429531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3</v>
      </c>
      <c r="G13" t="s">
        <v>3</v>
      </c>
      <c r="I13" s="2">
        <v>5.5309999999999997</v>
      </c>
      <c r="J13" s="2">
        <f t="shared" si="0"/>
        <v>10.61657132525764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3</v>
      </c>
      <c r="G14" t="s">
        <v>3</v>
      </c>
      <c r="I14" s="2">
        <v>0.16200000000000001</v>
      </c>
      <c r="J14" s="2">
        <f t="shared" si="0"/>
        <v>1.2945382716049383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3</v>
      </c>
      <c r="G15" t="s">
        <v>3</v>
      </c>
      <c r="I15" s="2">
        <v>0.26400000000000001</v>
      </c>
      <c r="J15" s="2">
        <f t="shared" si="0"/>
        <v>1.588751515151515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3</v>
      </c>
      <c r="G16" t="s">
        <v>3</v>
      </c>
      <c r="I16" s="2">
        <v>0.29799999999999999</v>
      </c>
      <c r="J16" s="2">
        <f t="shared" si="0"/>
        <v>2.814969127516779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3</v>
      </c>
      <c r="G17" t="s">
        <v>3</v>
      </c>
      <c r="I17" s="2">
        <v>0.29599999999999999</v>
      </c>
      <c r="J17" s="2">
        <f t="shared" si="0"/>
        <v>5.667978378378379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3</v>
      </c>
      <c r="G18" t="s">
        <v>3</v>
      </c>
      <c r="I18" s="2">
        <v>8.9879999999999995</v>
      </c>
      <c r="J18" s="2">
        <f t="shared" si="0"/>
        <v>10.208099688473521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3</v>
      </c>
      <c r="G19" t="s">
        <v>3</v>
      </c>
      <c r="I19" s="2">
        <v>0.48799999999999999</v>
      </c>
      <c r="J19" s="2">
        <f t="shared" si="0"/>
        <v>1.1001453114754098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3</v>
      </c>
      <c r="G20" t="s">
        <v>3</v>
      </c>
      <c r="I20" s="2">
        <v>0.495</v>
      </c>
      <c r="J20" s="2">
        <f t="shared" si="0"/>
        <v>2.1691754020202021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3</v>
      </c>
      <c r="G21" t="s">
        <v>3</v>
      </c>
      <c r="I21" s="2">
        <v>0.496</v>
      </c>
      <c r="J21" s="2">
        <f t="shared" si="0"/>
        <v>4.3296041290322576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3</v>
      </c>
      <c r="G22" t="s">
        <v>3</v>
      </c>
      <c r="I22" s="2">
        <v>0.65200000000000002</v>
      </c>
      <c r="J22" s="2">
        <f t="shared" si="0"/>
        <v>6.5873731533742337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3</v>
      </c>
      <c r="G23" t="s">
        <v>3</v>
      </c>
      <c r="I23" s="2">
        <v>22.95</v>
      </c>
      <c r="J23" s="2">
        <f t="shared" si="0"/>
        <v>10.234467276688454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15</v>
      </c>
      <c r="G24" t="s">
        <v>3</v>
      </c>
      <c r="I24" s="2">
        <v>9.7000000000000003E-2</v>
      </c>
      <c r="J24" s="2">
        <f t="shared" si="0"/>
        <v>1.0218886597938144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15</v>
      </c>
      <c r="G25" t="s">
        <v>3</v>
      </c>
      <c r="I25" s="2">
        <v>0.156</v>
      </c>
      <c r="J25" s="2">
        <f t="shared" si="0"/>
        <v>1.2708102564102564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15</v>
      </c>
      <c r="G26" t="s">
        <v>3</v>
      </c>
      <c r="I26" s="2">
        <v>0.20399999999999999</v>
      </c>
      <c r="J26" s="2">
        <f t="shared" si="0"/>
        <v>1.9435921568627452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15</v>
      </c>
      <c r="G27" t="s">
        <v>3</v>
      </c>
      <c r="I27" s="2">
        <v>0.22900000000000001</v>
      </c>
      <c r="J27" s="2">
        <f t="shared" si="0"/>
        <v>3.4628192139737988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15</v>
      </c>
      <c r="G28" t="s">
        <v>3</v>
      </c>
      <c r="I28" s="2">
        <v>4.7439999999999998</v>
      </c>
      <c r="J28" s="2">
        <f t="shared" si="0"/>
        <v>9.141315345699832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15</v>
      </c>
      <c r="G29" t="s">
        <v>3</v>
      </c>
      <c r="I29" s="2">
        <v>0.112</v>
      </c>
      <c r="J29" s="2">
        <f t="shared" si="0"/>
        <v>1.1983725714285716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15</v>
      </c>
      <c r="G30" t="s">
        <v>3</v>
      </c>
      <c r="I30" s="2">
        <v>0.22600000000000001</v>
      </c>
      <c r="J30" s="2">
        <f t="shared" si="0"/>
        <v>1.1877675044247786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15</v>
      </c>
      <c r="G31" t="s">
        <v>3</v>
      </c>
      <c r="I31" s="2">
        <v>0.34399999999999997</v>
      </c>
      <c r="J31" s="2">
        <f t="shared" si="0"/>
        <v>1.5606712558139537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15</v>
      </c>
      <c r="G32" t="s">
        <v>3</v>
      </c>
      <c r="I32" s="2">
        <v>0.20399999999999999</v>
      </c>
      <c r="J32" s="2">
        <f t="shared" si="0"/>
        <v>5.2634403137254901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15</v>
      </c>
      <c r="G33" t="s">
        <v>3</v>
      </c>
      <c r="I33" s="2">
        <v>5.77</v>
      </c>
      <c r="J33" s="2">
        <f t="shared" si="0"/>
        <v>10.176820797227037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15</v>
      </c>
      <c r="G34" t="s">
        <v>3</v>
      </c>
      <c r="I34" s="2">
        <v>0.183</v>
      </c>
      <c r="J34" s="2">
        <f t="shared" si="0"/>
        <v>1.1459846994535521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15</v>
      </c>
      <c r="G35" t="s">
        <v>3</v>
      </c>
      <c r="I35" s="2">
        <v>0.3</v>
      </c>
      <c r="J35" s="2">
        <f t="shared" si="0"/>
        <v>1.3981013333333334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15</v>
      </c>
      <c r="G36" t="s">
        <v>3</v>
      </c>
      <c r="I36" s="2">
        <v>0.28999999999999998</v>
      </c>
      <c r="J36" s="2">
        <f t="shared" si="0"/>
        <v>2.8926234482758617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15</v>
      </c>
      <c r="G37" t="s">
        <v>3</v>
      </c>
      <c r="I37" s="2">
        <v>0.53100000000000003</v>
      </c>
      <c r="J37" s="2">
        <f t="shared" si="0"/>
        <v>3.1595510357815444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15</v>
      </c>
      <c r="G38" t="s">
        <v>3</v>
      </c>
      <c r="I38" s="2">
        <v>11.291</v>
      </c>
      <c r="J38" s="2">
        <f t="shared" si="0"/>
        <v>8.1259764414135152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15</v>
      </c>
      <c r="G39" t="s">
        <v>3</v>
      </c>
      <c r="I39" s="2">
        <v>0.41499999999999998</v>
      </c>
      <c r="J39" s="2">
        <f t="shared" si="0"/>
        <v>1.2936648481927711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15</v>
      </c>
      <c r="G40" t="s">
        <v>3</v>
      </c>
      <c r="I40" s="2">
        <v>0.47</v>
      </c>
      <c r="J40" s="2">
        <f t="shared" si="0"/>
        <v>2.2845570723404256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15</v>
      </c>
      <c r="G41" t="s">
        <v>3</v>
      </c>
      <c r="I41" s="2">
        <v>0.46400000000000002</v>
      </c>
      <c r="J41" s="2">
        <f t="shared" si="0"/>
        <v>4.6281975172413787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15</v>
      </c>
      <c r="G42" t="s">
        <v>3</v>
      </c>
      <c r="I42" s="2">
        <v>0.72</v>
      </c>
      <c r="J42" s="2">
        <f t="shared" si="0"/>
        <v>5.965232355555556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15</v>
      </c>
      <c r="G43" t="s">
        <v>3</v>
      </c>
      <c r="I43" s="2">
        <v>35.848999999999997</v>
      </c>
      <c r="J43" s="2">
        <f t="shared" si="0"/>
        <v>6.551954698875841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3</v>
      </c>
      <c r="G44" t="s">
        <v>15</v>
      </c>
      <c r="H44" t="s">
        <v>16</v>
      </c>
      <c r="I44" s="2">
        <v>4.2530000000000001</v>
      </c>
      <c r="J44" s="2">
        <f t="shared" si="0"/>
        <v>10.39039774276981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3</v>
      </c>
      <c r="G45" t="s">
        <v>15</v>
      </c>
      <c r="I45" s="2">
        <v>5.6070000000000002</v>
      </c>
      <c r="J45" s="2">
        <f t="shared" si="0"/>
        <v>10.671649877652934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3</v>
      </c>
      <c r="G46" t="s">
        <v>15</v>
      </c>
      <c r="I46" s="2">
        <v>8.7680000000000007</v>
      </c>
      <c r="J46" s="2">
        <f t="shared" si="0"/>
        <v>10.663054014598538</v>
      </c>
      <c r="K46" s="2"/>
      <c r="L46" s="2"/>
    </row>
    <row r="47" spans="3:12">
      <c r="C47" s="1">
        <v>4096</v>
      </c>
      <c r="D47" s="1">
        <v>7133</v>
      </c>
      <c r="E47" s="1">
        <v>4096</v>
      </c>
      <c r="F47" s="1" t="s">
        <v>3</v>
      </c>
      <c r="G47" s="1" t="s">
        <v>15</v>
      </c>
      <c r="I47" s="2">
        <v>22.658999999999999</v>
      </c>
      <c r="J47" s="2">
        <f t="shared" si="0"/>
        <v>10.562856412727836</v>
      </c>
      <c r="K47" s="2"/>
      <c r="L47" s="2"/>
    </row>
    <row r="48" spans="3:12">
      <c r="I48" s="2"/>
      <c r="J48" s="2"/>
      <c r="K48" s="2"/>
      <c r="L48" s="2"/>
    </row>
    <row r="49" spans="3:12">
      <c r="I49" s="2"/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3</v>
      </c>
      <c r="G50" t="s">
        <v>3</v>
      </c>
      <c r="I50" s="2">
        <v>16.978000000000002</v>
      </c>
      <c r="J50" s="2">
        <f t="shared" si="0"/>
        <v>9.6928285734479918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3</v>
      </c>
      <c r="G51" t="s">
        <v>3</v>
      </c>
      <c r="I51" s="2">
        <v>1.0309999999999999</v>
      </c>
      <c r="J51" s="2">
        <f t="shared" si="0"/>
        <v>1.0105745877788554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3</v>
      </c>
      <c r="G52" t="s">
        <v>3</v>
      </c>
      <c r="I52" s="2">
        <v>19.594000000000001</v>
      </c>
      <c r="J52" s="2">
        <f t="shared" si="0"/>
        <v>9.7730752320097984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3</v>
      </c>
      <c r="G53" t="s">
        <v>3</v>
      </c>
      <c r="I53" s="2">
        <v>0.63500000000000001</v>
      </c>
      <c r="J53" s="2">
        <f t="shared" si="0"/>
        <v>1.9092842834645669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3</v>
      </c>
      <c r="G54" t="s">
        <v>3</v>
      </c>
      <c r="I54" s="2">
        <v>24.728999999999999</v>
      </c>
      <c r="J54" s="2">
        <f t="shared" si="0"/>
        <v>9.6796087637995871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3</v>
      </c>
      <c r="G55" t="s">
        <v>3</v>
      </c>
      <c r="I55" s="2">
        <v>1.4219999999999999</v>
      </c>
      <c r="J55" s="2">
        <f t="shared" si="0"/>
        <v>1.0657485232067512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3</v>
      </c>
      <c r="G56" t="s">
        <v>3</v>
      </c>
      <c r="I56" s="2">
        <v>39.119</v>
      </c>
      <c r="J56" s="2">
        <f t="shared" si="0"/>
        <v>9.7903134587284946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3</v>
      </c>
      <c r="G57" t="s">
        <v>3</v>
      </c>
      <c r="I57" s="2">
        <v>1.21</v>
      </c>
      <c r="J57" s="2">
        <f t="shared" si="0"/>
        <v>2.0039595371900827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15</v>
      </c>
      <c r="G58" t="s">
        <v>3</v>
      </c>
      <c r="I58" s="2">
        <v>47.780999999999999</v>
      </c>
      <c r="J58" s="2">
        <f t="shared" si="0"/>
        <v>3.4441481660074094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15</v>
      </c>
      <c r="G59" t="s">
        <v>3</v>
      </c>
      <c r="I59" s="2">
        <v>0.53900000000000003</v>
      </c>
      <c r="J59" s="2">
        <f t="shared" si="0"/>
        <v>1.9330285714285715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15</v>
      </c>
      <c r="G60" t="s">
        <v>3</v>
      </c>
      <c r="I60" s="2">
        <v>30.21</v>
      </c>
      <c r="J60" s="2">
        <f t="shared" si="0"/>
        <v>6.3387499535253227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15</v>
      </c>
      <c r="G61" t="s">
        <v>3</v>
      </c>
      <c r="I61" s="2">
        <v>0.40400000000000003</v>
      </c>
      <c r="J61" s="2">
        <f t="shared" si="0"/>
        <v>3.0009790099009903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15</v>
      </c>
      <c r="G62" t="s">
        <v>3</v>
      </c>
      <c r="I62" s="2">
        <v>71.182000000000002</v>
      </c>
      <c r="J62" s="2">
        <f t="shared" si="0"/>
        <v>3.3627468337501054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15</v>
      </c>
      <c r="G63" t="s">
        <v>3</v>
      </c>
      <c r="I63" s="2">
        <v>0.73499999999999999</v>
      </c>
      <c r="J63" s="2">
        <f t="shared" si="0"/>
        <v>2.0618971428571427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15</v>
      </c>
      <c r="G64" t="s">
        <v>3</v>
      </c>
      <c r="I64" s="2">
        <v>65.885999999999996</v>
      </c>
      <c r="J64" s="2">
        <f t="shared" si="0"/>
        <v>5.8128778828886256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15</v>
      </c>
      <c r="G65" t="s">
        <v>3</v>
      </c>
      <c r="I65" s="2">
        <v>0.67300000000000004</v>
      </c>
      <c r="J65" s="2">
        <f t="shared" si="0"/>
        <v>3.6029584546805342</v>
      </c>
      <c r="K65" s="2"/>
      <c r="L65" s="2"/>
    </row>
    <row r="66" spans="3:12">
      <c r="I66" s="2"/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3</v>
      </c>
      <c r="G67" t="s">
        <v>3</v>
      </c>
      <c r="I67" s="2">
        <v>0.879</v>
      </c>
      <c r="J67" s="2">
        <f t="shared" si="0"/>
        <v>0.71575153583617745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3</v>
      </c>
      <c r="G68" t="s">
        <v>3</v>
      </c>
      <c r="I68" s="2">
        <v>0.33100000000000002</v>
      </c>
      <c r="J68" s="2">
        <f t="shared" si="0"/>
        <v>3.8014839879154079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3</v>
      </c>
      <c r="G69" t="s">
        <v>3</v>
      </c>
      <c r="I69" s="2">
        <v>0.45</v>
      </c>
      <c r="J69" s="2">
        <f t="shared" ref="J69:J85" si="1">(2*C69*D69*E69)/(I69/1000)/10^12</f>
        <v>5.5924053333333328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3</v>
      </c>
      <c r="G70" t="s">
        <v>3</v>
      </c>
      <c r="I70" s="2">
        <v>0.73699999999999999</v>
      </c>
      <c r="J70" s="2">
        <f t="shared" si="1"/>
        <v>6.8292602442333781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15</v>
      </c>
      <c r="G71" t="s">
        <v>3</v>
      </c>
      <c r="I71" s="2">
        <v>0.53700000000000003</v>
      </c>
      <c r="J71" s="2">
        <f t="shared" si="1"/>
        <v>1.1715932960893856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15</v>
      </c>
      <c r="G72" t="s">
        <v>3</v>
      </c>
      <c r="I72" s="2">
        <v>0.69799999999999995</v>
      </c>
      <c r="J72" s="2">
        <f t="shared" si="1"/>
        <v>1.8027094555873926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15</v>
      </c>
      <c r="G73" t="s">
        <v>3</v>
      </c>
      <c r="I73" s="2">
        <v>0.70499999999999996</v>
      </c>
      <c r="J73" s="2">
        <f t="shared" si="1"/>
        <v>3.5696204255319151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15</v>
      </c>
      <c r="G74" t="s">
        <v>3</v>
      </c>
      <c r="I74" s="2">
        <v>1.615</v>
      </c>
      <c r="J74" s="2">
        <f t="shared" si="1"/>
        <v>3.1165107120743039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 s="2">
        <v>7.8E-2</v>
      </c>
      <c r="J75" s="2">
        <f t="shared" si="1"/>
        <v>1.2905550769230769</v>
      </c>
      <c r="K75" s="2"/>
      <c r="L75" s="2"/>
    </row>
    <row r="76" spans="3:12">
      <c r="C76">
        <f t="shared" ref="C76:C82" si="2">3*1024</f>
        <v>3072</v>
      </c>
      <c r="D76">
        <v>32</v>
      </c>
      <c r="E76">
        <v>1024</v>
      </c>
      <c r="F76" t="s">
        <v>3</v>
      </c>
      <c r="G76" t="s">
        <v>3</v>
      </c>
      <c r="I76" s="2">
        <v>0.115</v>
      </c>
      <c r="J76" s="2">
        <f t="shared" si="1"/>
        <v>1.7506660173913042</v>
      </c>
      <c r="K76" s="2"/>
      <c r="L76" s="2"/>
    </row>
    <row r="77" spans="3:12">
      <c r="C77">
        <f t="shared" si="2"/>
        <v>3072</v>
      </c>
      <c r="D77">
        <v>64</v>
      </c>
      <c r="E77">
        <v>1024</v>
      </c>
      <c r="F77" t="s">
        <v>3</v>
      </c>
      <c r="G77" t="s">
        <v>3</v>
      </c>
      <c r="I77" s="2">
        <v>0.13300000000000001</v>
      </c>
      <c r="J77" s="2">
        <f t="shared" si="1"/>
        <v>3.0274675488721803</v>
      </c>
      <c r="K77" s="2"/>
      <c r="L77" s="2"/>
    </row>
    <row r="78" spans="3:12">
      <c r="C78">
        <f t="shared" si="2"/>
        <v>3072</v>
      </c>
      <c r="D78">
        <v>128</v>
      </c>
      <c r="E78">
        <v>1024</v>
      </c>
      <c r="F78" t="s">
        <v>3</v>
      </c>
      <c r="G78" t="s">
        <v>3</v>
      </c>
      <c r="I78" s="2">
        <v>0.13300000000000001</v>
      </c>
      <c r="J78" s="2">
        <f t="shared" si="1"/>
        <v>6.0549350977443606</v>
      </c>
      <c r="K78" s="2"/>
      <c r="L78" s="2"/>
    </row>
    <row r="79" spans="3:12">
      <c r="C79">
        <f t="shared" si="2"/>
        <v>3072</v>
      </c>
      <c r="D79">
        <v>16</v>
      </c>
      <c r="E79">
        <v>1024</v>
      </c>
      <c r="F79" t="s">
        <v>15</v>
      </c>
      <c r="G79" t="s">
        <v>3</v>
      </c>
      <c r="I79" s="2">
        <v>9.2999999999999999E-2</v>
      </c>
      <c r="J79" s="2">
        <f t="shared" si="1"/>
        <v>1.0824010322580646</v>
      </c>
      <c r="K79" s="2"/>
      <c r="L79" s="2"/>
    </row>
    <row r="80" spans="3:12">
      <c r="C80">
        <f t="shared" si="2"/>
        <v>3072</v>
      </c>
      <c r="D80">
        <v>32</v>
      </c>
      <c r="E80">
        <v>1024</v>
      </c>
      <c r="F80" t="s">
        <v>15</v>
      </c>
      <c r="G80" t="s">
        <v>3</v>
      </c>
      <c r="I80" s="2">
        <v>0.13500000000000001</v>
      </c>
      <c r="J80" s="2">
        <f t="shared" si="1"/>
        <v>1.491308088888889</v>
      </c>
      <c r="K80" s="2"/>
      <c r="L80" s="2"/>
    </row>
    <row r="81" spans="3:12">
      <c r="C81">
        <f t="shared" si="2"/>
        <v>3072</v>
      </c>
      <c r="D81">
        <v>64</v>
      </c>
      <c r="E81">
        <v>1024</v>
      </c>
      <c r="F81" t="s">
        <v>15</v>
      </c>
      <c r="G81" t="s">
        <v>3</v>
      </c>
      <c r="I81" s="2">
        <v>0.13600000000000001</v>
      </c>
      <c r="J81" s="2">
        <f t="shared" si="1"/>
        <v>2.9606851764705886</v>
      </c>
      <c r="K81" s="2"/>
      <c r="L81" s="2"/>
    </row>
    <row r="82" spans="3:12">
      <c r="C82">
        <f t="shared" si="2"/>
        <v>3072</v>
      </c>
      <c r="D82">
        <v>128</v>
      </c>
      <c r="E82">
        <v>1024</v>
      </c>
      <c r="F82" t="s">
        <v>15</v>
      </c>
      <c r="G82" t="s">
        <v>3</v>
      </c>
      <c r="I82" s="2">
        <v>0.13400000000000001</v>
      </c>
      <c r="J82" s="2">
        <f t="shared" si="1"/>
        <v>6.0097490149253732</v>
      </c>
      <c r="K82" s="2"/>
      <c r="L82" s="2"/>
    </row>
    <row r="83" spans="3:12">
      <c r="I83" s="2"/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3</v>
      </c>
      <c r="G84" t="s">
        <v>15</v>
      </c>
      <c r="I84" s="2">
        <v>4.9269999999999996</v>
      </c>
      <c r="J84" s="2">
        <f t="shared" si="1"/>
        <v>9.4940075827075301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3</v>
      </c>
      <c r="G85" t="s">
        <v>15</v>
      </c>
      <c r="I85" s="2">
        <v>20.986000000000001</v>
      </c>
      <c r="J85" s="2">
        <f t="shared" si="1"/>
        <v>10.269784122748497</v>
      </c>
      <c r="K85" s="2"/>
      <c r="L85" s="2"/>
    </row>
    <row r="87" spans="3:12">
      <c r="C87">
        <v>512</v>
      </c>
      <c r="D87">
        <v>8</v>
      </c>
      <c r="E87">
        <v>500000</v>
      </c>
      <c r="F87" t="s">
        <v>3</v>
      </c>
      <c r="G87" t="s">
        <v>3</v>
      </c>
      <c r="I87" s="2">
        <v>6.9509999999999996</v>
      </c>
      <c r="J87" s="2">
        <f t="shared" ref="J87:J150" si="3">(2*C87*D87*E87)/(I87/1000)/10^12</f>
        <v>0.58926773126168897</v>
      </c>
    </row>
    <row r="88" spans="3:12">
      <c r="C88">
        <v>1024</v>
      </c>
      <c r="D88">
        <v>8</v>
      </c>
      <c r="E88">
        <v>500000</v>
      </c>
      <c r="F88" t="s">
        <v>3</v>
      </c>
      <c r="G88" t="s">
        <v>3</v>
      </c>
      <c r="I88" s="2">
        <v>7.7640000000000002</v>
      </c>
      <c r="J88" s="2">
        <f t="shared" si="3"/>
        <v>1.0551262235960845</v>
      </c>
    </row>
    <row r="89" spans="3:12">
      <c r="C89">
        <v>512</v>
      </c>
      <c r="D89">
        <v>16</v>
      </c>
      <c r="E89">
        <v>500000</v>
      </c>
      <c r="F89" t="s">
        <v>3</v>
      </c>
      <c r="G89" t="s">
        <v>3</v>
      </c>
      <c r="I89" s="2">
        <v>6.81</v>
      </c>
      <c r="J89" s="2">
        <f t="shared" si="3"/>
        <v>1.2029368575624084</v>
      </c>
    </row>
    <row r="90" spans="3:12">
      <c r="C90">
        <v>1024</v>
      </c>
      <c r="D90">
        <v>16</v>
      </c>
      <c r="E90">
        <v>500000</v>
      </c>
      <c r="F90" t="s">
        <v>3</v>
      </c>
      <c r="G90" t="s">
        <v>3</v>
      </c>
      <c r="I90" s="2">
        <v>8.5150000000000006</v>
      </c>
      <c r="J90" s="2">
        <f t="shared" si="3"/>
        <v>1.9241338813857898</v>
      </c>
    </row>
    <row r="91" spans="3:12">
      <c r="C91">
        <v>512</v>
      </c>
      <c r="D91">
        <v>8</v>
      </c>
      <c r="E91">
        <v>500000</v>
      </c>
      <c r="F91" t="s">
        <v>15</v>
      </c>
      <c r="G91" t="s">
        <v>3</v>
      </c>
      <c r="I91" s="2">
        <v>5.085</v>
      </c>
      <c r="J91" s="2">
        <f t="shared" si="3"/>
        <v>0.80550639134709923</v>
      </c>
    </row>
    <row r="92" spans="3:12">
      <c r="C92">
        <v>1024</v>
      </c>
      <c r="D92">
        <v>8</v>
      </c>
      <c r="E92">
        <v>500000</v>
      </c>
      <c r="F92" t="s">
        <v>15</v>
      </c>
      <c r="G92" t="s">
        <v>3</v>
      </c>
      <c r="I92" s="2">
        <v>6.718</v>
      </c>
      <c r="J92" s="2">
        <f t="shared" si="3"/>
        <v>1.2194105388508485</v>
      </c>
    </row>
    <row r="93" spans="3:12">
      <c r="C93">
        <v>512</v>
      </c>
      <c r="D93">
        <v>16</v>
      </c>
      <c r="E93">
        <v>500000</v>
      </c>
      <c r="F93" t="s">
        <v>15</v>
      </c>
      <c r="G93" t="s">
        <v>3</v>
      </c>
      <c r="I93" s="2">
        <v>7.5</v>
      </c>
      <c r="J93" s="2">
        <f t="shared" si="3"/>
        <v>1.0922666666666667</v>
      </c>
    </row>
    <row r="94" spans="3:12">
      <c r="C94">
        <v>1024</v>
      </c>
      <c r="D94">
        <v>16</v>
      </c>
      <c r="E94">
        <v>500000</v>
      </c>
      <c r="F94" t="s">
        <v>15</v>
      </c>
      <c r="G94" t="s">
        <v>3</v>
      </c>
      <c r="I94" s="2">
        <v>14.877000000000001</v>
      </c>
      <c r="J94" s="2">
        <f t="shared" si="3"/>
        <v>1.1012973045640921</v>
      </c>
    </row>
    <row r="95" spans="3:12">
      <c r="C95">
        <v>1024</v>
      </c>
      <c r="D95">
        <v>700</v>
      </c>
      <c r="E95">
        <v>512</v>
      </c>
      <c r="F95" t="s">
        <v>3</v>
      </c>
      <c r="G95" t="s">
        <v>3</v>
      </c>
      <c r="I95" s="2">
        <v>9.8000000000000004E-2</v>
      </c>
      <c r="J95" s="2">
        <f t="shared" si="3"/>
        <v>7.4898285714285704</v>
      </c>
    </row>
    <row r="96" spans="3:12">
      <c r="C96">
        <v>1024</v>
      </c>
      <c r="D96">
        <v>700</v>
      </c>
      <c r="E96">
        <v>512</v>
      </c>
      <c r="F96" t="s">
        <v>15</v>
      </c>
      <c r="G96" t="s">
        <v>3</v>
      </c>
      <c r="I96" s="2">
        <v>0.10299999999999999</v>
      </c>
      <c r="J96" s="2">
        <f t="shared" si="3"/>
        <v>7.1262446601941747</v>
      </c>
    </row>
    <row r="97" spans="1:10">
      <c r="C97">
        <v>7680</v>
      </c>
      <c r="D97">
        <v>24000</v>
      </c>
      <c r="E97">
        <v>2560</v>
      </c>
      <c r="F97" t="s">
        <v>3</v>
      </c>
      <c r="G97" t="s">
        <v>3</v>
      </c>
      <c r="I97" s="2">
        <v>91.754999999999995</v>
      </c>
      <c r="J97" s="2">
        <f t="shared" si="3"/>
        <v>10.285198626777834</v>
      </c>
    </row>
    <row r="98" spans="1:10">
      <c r="C98">
        <v>6144</v>
      </c>
      <c r="D98">
        <v>24000</v>
      </c>
      <c r="E98">
        <v>2048</v>
      </c>
      <c r="F98" t="s">
        <v>3</v>
      </c>
      <c r="G98" t="s">
        <v>3</v>
      </c>
      <c r="I98" s="2">
        <v>73.055000000000007</v>
      </c>
      <c r="J98" s="2">
        <f t="shared" si="3"/>
        <v>8.2674666484155761</v>
      </c>
    </row>
    <row r="99" spans="1:10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 s="2">
        <v>33.232999999999997</v>
      </c>
      <c r="J99" s="2">
        <f t="shared" si="3"/>
        <v>10.222929738512924</v>
      </c>
    </row>
    <row r="100" spans="1:10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 s="2">
        <v>110.935</v>
      </c>
      <c r="J100" s="2">
        <f t="shared" si="3"/>
        <v>10.29340842835895</v>
      </c>
    </row>
    <row r="101" spans="1:10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 s="2">
        <v>14.843999999999999</v>
      </c>
      <c r="J101" s="2">
        <f t="shared" si="3"/>
        <v>10.172119644300729</v>
      </c>
    </row>
    <row r="102" spans="1:10">
      <c r="C102">
        <v>7680</v>
      </c>
      <c r="D102">
        <v>48000</v>
      </c>
      <c r="E102">
        <v>2560</v>
      </c>
      <c r="F102" t="s">
        <v>3</v>
      </c>
      <c r="G102" t="s">
        <v>3</v>
      </c>
      <c r="I102" s="2">
        <v>183.18600000000001</v>
      </c>
      <c r="J102" s="2">
        <f t="shared" si="3"/>
        <v>10.303389997052175</v>
      </c>
    </row>
    <row r="103" spans="1:10">
      <c r="C103">
        <v>6144</v>
      </c>
      <c r="D103">
        <v>48000</v>
      </c>
      <c r="E103">
        <v>2048</v>
      </c>
      <c r="F103" t="s">
        <v>3</v>
      </c>
      <c r="G103" t="s">
        <v>3</v>
      </c>
      <c r="I103" s="2">
        <v>146.62799999999999</v>
      </c>
      <c r="J103" s="2">
        <f t="shared" si="3"/>
        <v>8.2382597593911129</v>
      </c>
    </row>
    <row r="104" spans="1:10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 s="2">
        <v>66.644000000000005</v>
      </c>
      <c r="J104" s="2">
        <f t="shared" si="3"/>
        <v>10.195625232579076</v>
      </c>
    </row>
    <row r="105" spans="1:10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 s="2">
        <v>224.09200000000001</v>
      </c>
      <c r="J105" s="2">
        <f t="shared" si="3"/>
        <v>10.191343412526997</v>
      </c>
    </row>
    <row r="106" spans="1:10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 s="2">
        <v>30.061</v>
      </c>
      <c r="J106" s="2">
        <f t="shared" si="3"/>
        <v>10.045902930707561</v>
      </c>
    </row>
    <row r="107" spans="1:10">
      <c r="C107">
        <v>7680</v>
      </c>
      <c r="D107">
        <v>24000</v>
      </c>
      <c r="E107">
        <v>2560</v>
      </c>
      <c r="F107" t="s">
        <v>15</v>
      </c>
      <c r="G107" t="s">
        <v>3</v>
      </c>
      <c r="I107" s="2">
        <v>287.02199999999999</v>
      </c>
      <c r="J107" s="2">
        <f t="shared" si="3"/>
        <v>3.2879653824445514</v>
      </c>
    </row>
    <row r="108" spans="1:10">
      <c r="C108">
        <v>6144</v>
      </c>
      <c r="D108">
        <v>24000</v>
      </c>
      <c r="E108">
        <v>2048</v>
      </c>
      <c r="F108" t="s">
        <v>15</v>
      </c>
      <c r="G108" t="s">
        <v>3</v>
      </c>
      <c r="I108" s="2">
        <v>226.27099999999999</v>
      </c>
      <c r="J108" s="2">
        <f t="shared" si="3"/>
        <v>2.6692761158080356</v>
      </c>
    </row>
    <row r="109" spans="1:10">
      <c r="A109" s="1"/>
      <c r="C109" s="1">
        <v>4608</v>
      </c>
      <c r="D109" s="1">
        <v>24000</v>
      </c>
      <c r="E109" s="1">
        <v>1536</v>
      </c>
      <c r="F109" s="1" t="s">
        <v>15</v>
      </c>
      <c r="G109" s="1" t="s">
        <v>3</v>
      </c>
      <c r="H109" s="1"/>
      <c r="I109" s="2">
        <v>92.403999999999996</v>
      </c>
      <c r="J109" s="2">
        <f t="shared" si="3"/>
        <v>3.6766657720445002</v>
      </c>
    </row>
    <row r="110" spans="1:10">
      <c r="A110" s="1"/>
      <c r="C110" s="1">
        <v>8448</v>
      </c>
      <c r="D110" s="1">
        <v>24000</v>
      </c>
      <c r="E110" s="1">
        <v>2816</v>
      </c>
      <c r="F110" s="1" t="s">
        <v>15</v>
      </c>
      <c r="G110" s="1" t="s">
        <v>3</v>
      </c>
      <c r="H110" s="1"/>
      <c r="I110" s="2">
        <v>348.69600000000003</v>
      </c>
      <c r="J110" s="2">
        <f t="shared" si="3"/>
        <v>3.2747701837703902</v>
      </c>
    </row>
    <row r="111" spans="1:10">
      <c r="A111" s="1"/>
      <c r="C111" s="1">
        <v>3072</v>
      </c>
      <c r="D111" s="1">
        <v>24000</v>
      </c>
      <c r="E111" s="1">
        <v>1024</v>
      </c>
      <c r="F111" s="1" t="s">
        <v>15</v>
      </c>
      <c r="G111" s="1" t="s">
        <v>3</v>
      </c>
      <c r="H111" s="1"/>
      <c r="I111" s="2">
        <v>16.367000000000001</v>
      </c>
      <c r="J111" s="2">
        <f t="shared" si="3"/>
        <v>9.2255724323333528</v>
      </c>
    </row>
    <row r="112" spans="1:10">
      <c r="C112">
        <v>7680</v>
      </c>
      <c r="D112">
        <v>48000</v>
      </c>
      <c r="E112">
        <v>2560</v>
      </c>
      <c r="F112" t="s">
        <v>15</v>
      </c>
      <c r="G112" t="s">
        <v>3</v>
      </c>
      <c r="I112" s="2">
        <v>574.73299999999995</v>
      </c>
      <c r="J112" s="2">
        <f t="shared" si="3"/>
        <v>3.2840237118801254</v>
      </c>
    </row>
    <row r="113" spans="1:10">
      <c r="C113">
        <v>6144</v>
      </c>
      <c r="D113">
        <v>48000</v>
      </c>
      <c r="E113">
        <v>2048</v>
      </c>
      <c r="F113" t="s">
        <v>15</v>
      </c>
      <c r="G113" t="s">
        <v>3</v>
      </c>
      <c r="I113" s="2">
        <v>456.44299999999998</v>
      </c>
      <c r="J113" s="2">
        <f t="shared" si="3"/>
        <v>2.6464630895862133</v>
      </c>
    </row>
    <row r="114" spans="1:10">
      <c r="A114" s="1"/>
      <c r="C114" s="1">
        <v>4608</v>
      </c>
      <c r="D114" s="1">
        <v>48000</v>
      </c>
      <c r="E114" s="1">
        <v>1536</v>
      </c>
      <c r="F114" s="1" t="s">
        <v>15</v>
      </c>
      <c r="G114" s="1" t="s">
        <v>3</v>
      </c>
      <c r="H114" s="1"/>
      <c r="I114" s="2">
        <v>185.31200000000001</v>
      </c>
      <c r="J114" s="2">
        <f t="shared" si="3"/>
        <v>3.6666662061820063</v>
      </c>
    </row>
    <row r="115" spans="1:10">
      <c r="A115" s="1"/>
      <c r="C115" s="1">
        <v>8448</v>
      </c>
      <c r="D115" s="1">
        <v>48000</v>
      </c>
      <c r="E115" s="1">
        <v>2816</v>
      </c>
      <c r="F115" s="1" t="s">
        <v>15</v>
      </c>
      <c r="G115" s="1" t="s">
        <v>3</v>
      </c>
      <c r="H115" s="1"/>
      <c r="I115" s="2">
        <v>698.44799999999998</v>
      </c>
      <c r="J115" s="2">
        <f t="shared" si="3"/>
        <v>3.2698189815132985</v>
      </c>
    </row>
    <row r="116" spans="1:10">
      <c r="A116" s="1"/>
      <c r="C116" s="1">
        <v>3072</v>
      </c>
      <c r="D116" s="1">
        <v>48000</v>
      </c>
      <c r="E116" s="1">
        <v>1024</v>
      </c>
      <c r="F116" s="1" t="s">
        <v>15</v>
      </c>
      <c r="G116" s="1" t="s">
        <v>3</v>
      </c>
      <c r="H116" s="1"/>
      <c r="I116" s="2">
        <v>32.200000000000003</v>
      </c>
      <c r="J116" s="2">
        <f t="shared" si="3"/>
        <v>9.3785679503105595</v>
      </c>
    </row>
    <row r="117" spans="1:10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 s="2">
        <v>0.66800000000000004</v>
      </c>
      <c r="J117" s="2">
        <f t="shared" si="3"/>
        <v>0.60277422754491017</v>
      </c>
    </row>
    <row r="118" spans="1:10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 s="2">
        <v>0.23100000000000001</v>
      </c>
      <c r="J118" s="2">
        <f t="shared" si="3"/>
        <v>0.98048664935064933</v>
      </c>
    </row>
    <row r="119" spans="1:10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 s="2">
        <v>1.048</v>
      </c>
      <c r="J119" s="2">
        <f t="shared" si="3"/>
        <v>0.7263990229007633</v>
      </c>
    </row>
    <row r="120" spans="1:10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 s="2">
        <v>0.31</v>
      </c>
      <c r="J120" s="2">
        <f t="shared" si="3"/>
        <v>2.5977624774193551</v>
      </c>
    </row>
    <row r="121" spans="1:10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 s="2">
        <v>0.191</v>
      </c>
      <c r="J121" s="2">
        <f t="shared" si="3"/>
        <v>2.3716483350785342</v>
      </c>
    </row>
    <row r="122" spans="1:10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 s="2">
        <v>0.371</v>
      </c>
      <c r="J122" s="2">
        <f t="shared" si="3"/>
        <v>4.1038607870619943</v>
      </c>
    </row>
    <row r="123" spans="1:10">
      <c r="A123" s="1"/>
      <c r="C123" s="1">
        <v>6144</v>
      </c>
      <c r="D123" s="1">
        <v>16</v>
      </c>
      <c r="E123" s="1">
        <v>2048</v>
      </c>
      <c r="F123" s="1" t="s">
        <v>15</v>
      </c>
      <c r="G123" s="1" t="s">
        <v>3</v>
      </c>
      <c r="H123" s="1"/>
      <c r="I123" s="2">
        <v>0.40500000000000003</v>
      </c>
      <c r="J123" s="2">
        <f t="shared" si="3"/>
        <v>0.99420539259259255</v>
      </c>
    </row>
    <row r="124" spans="1:10">
      <c r="A124" s="1"/>
      <c r="C124" s="1">
        <v>4608</v>
      </c>
      <c r="D124" s="1">
        <v>16</v>
      </c>
      <c r="E124" s="1">
        <v>1536</v>
      </c>
      <c r="F124" s="1" t="s">
        <v>15</v>
      </c>
      <c r="G124" s="1" t="s">
        <v>3</v>
      </c>
      <c r="H124" s="1"/>
      <c r="I124" s="2">
        <v>0.18099999999999999</v>
      </c>
      <c r="J124" s="2">
        <f t="shared" si="3"/>
        <v>1.2513393149171272</v>
      </c>
    </row>
    <row r="125" spans="1:10">
      <c r="A125" s="1"/>
      <c r="C125" s="1">
        <v>8448</v>
      </c>
      <c r="D125" s="1">
        <v>16</v>
      </c>
      <c r="E125" s="1">
        <v>2816</v>
      </c>
      <c r="F125" s="1" t="s">
        <v>15</v>
      </c>
      <c r="G125" s="1" t="s">
        <v>3</v>
      </c>
      <c r="H125" s="1"/>
      <c r="I125" s="2">
        <v>0.6</v>
      </c>
      <c r="J125" s="2">
        <f t="shared" si="3"/>
        <v>1.2687769600000001</v>
      </c>
    </row>
    <row r="126" spans="1:10">
      <c r="A126" s="1"/>
      <c r="C126" s="1">
        <v>6144</v>
      </c>
      <c r="D126" s="1">
        <v>32</v>
      </c>
      <c r="E126" s="1">
        <v>2048</v>
      </c>
      <c r="F126" s="1" t="s">
        <v>15</v>
      </c>
      <c r="G126" s="1" t="s">
        <v>3</v>
      </c>
      <c r="H126" s="1"/>
      <c r="I126" s="2">
        <v>0.56000000000000005</v>
      </c>
      <c r="J126" s="2">
        <f t="shared" si="3"/>
        <v>1.4380470857142857</v>
      </c>
    </row>
    <row r="127" spans="1:10">
      <c r="A127" s="1"/>
      <c r="C127" s="1">
        <v>4608</v>
      </c>
      <c r="D127" s="1">
        <v>32</v>
      </c>
      <c r="E127" s="1">
        <v>1536</v>
      </c>
      <c r="F127" s="1" t="s">
        <v>15</v>
      </c>
      <c r="G127" s="1" t="s">
        <v>3</v>
      </c>
      <c r="H127" s="1"/>
      <c r="I127" s="2">
        <v>0.26</v>
      </c>
      <c r="J127" s="2">
        <f t="shared" si="3"/>
        <v>1.7422493538461536</v>
      </c>
    </row>
    <row r="128" spans="1:10">
      <c r="A128" s="1"/>
      <c r="C128" s="1">
        <v>8448</v>
      </c>
      <c r="D128" s="1">
        <v>32</v>
      </c>
      <c r="E128" s="1">
        <v>2816</v>
      </c>
      <c r="F128" s="1" t="s">
        <v>15</v>
      </c>
      <c r="G128" s="1" t="s">
        <v>3</v>
      </c>
      <c r="H128" s="1"/>
      <c r="I128" s="2">
        <v>0.8</v>
      </c>
      <c r="J128" s="2">
        <f t="shared" si="3"/>
        <v>1.90316544</v>
      </c>
    </row>
    <row r="129" spans="2:10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 s="2">
        <v>7.07</v>
      </c>
      <c r="J129" s="2">
        <f t="shared" si="3"/>
        <v>9.7886868458274403</v>
      </c>
    </row>
    <row r="130" spans="2:10">
      <c r="C130" s="1">
        <v>512</v>
      </c>
      <c r="D130">
        <f t="shared" ref="D130:D136" si="4">1500*16</f>
        <v>24000</v>
      </c>
      <c r="E130" s="1">
        <v>2048</v>
      </c>
      <c r="F130" s="1" t="s">
        <v>3</v>
      </c>
      <c r="G130" s="1" t="s">
        <v>3</v>
      </c>
      <c r="H130" s="1"/>
      <c r="I130" s="2">
        <v>5.1660000000000004</v>
      </c>
      <c r="J130" s="2">
        <f t="shared" si="3"/>
        <v>9.7428664343786284</v>
      </c>
    </row>
    <row r="131" spans="2:10">
      <c r="B131" s="1"/>
      <c r="C131" s="1">
        <v>512</v>
      </c>
      <c r="D131">
        <f t="shared" si="4"/>
        <v>24000</v>
      </c>
      <c r="E131" s="1">
        <v>2560</v>
      </c>
      <c r="F131" s="1" t="s">
        <v>3</v>
      </c>
      <c r="G131" s="1" t="s">
        <v>3</v>
      </c>
      <c r="H131" s="1"/>
      <c r="I131" s="2">
        <v>6.4080000000000004</v>
      </c>
      <c r="J131" s="2">
        <f t="shared" si="3"/>
        <v>9.8181273408239687</v>
      </c>
    </row>
    <row r="132" spans="2:10">
      <c r="B132" s="1"/>
      <c r="C132" s="1">
        <v>512</v>
      </c>
      <c r="D132">
        <f t="shared" si="4"/>
        <v>24000</v>
      </c>
      <c r="E132" s="1">
        <v>1530</v>
      </c>
      <c r="F132" s="1" t="s">
        <v>3</v>
      </c>
      <c r="G132" s="1" t="s">
        <v>3</v>
      </c>
      <c r="H132" s="1"/>
      <c r="I132" s="2">
        <v>3.9</v>
      </c>
      <c r="J132" s="2">
        <f t="shared" si="3"/>
        <v>9.6413538461538462</v>
      </c>
    </row>
    <row r="133" spans="2:10">
      <c r="C133" s="1">
        <v>1024</v>
      </c>
      <c r="D133">
        <f t="shared" si="4"/>
        <v>24000</v>
      </c>
      <c r="E133" s="1">
        <v>2816</v>
      </c>
      <c r="F133" s="1" t="s">
        <v>3</v>
      </c>
      <c r="G133" s="1" t="s">
        <v>3</v>
      </c>
      <c r="H133" s="1"/>
      <c r="I133" s="2">
        <v>13.545999999999999</v>
      </c>
      <c r="J133" s="2">
        <f t="shared" si="3"/>
        <v>10.217926472759487</v>
      </c>
    </row>
    <row r="134" spans="2:10">
      <c r="C134" s="1">
        <v>1024</v>
      </c>
      <c r="D134">
        <f t="shared" si="4"/>
        <v>24000</v>
      </c>
      <c r="E134" s="1">
        <v>2048</v>
      </c>
      <c r="F134" s="1" t="s">
        <v>3</v>
      </c>
      <c r="G134" s="1" t="s">
        <v>3</v>
      </c>
      <c r="H134" s="1"/>
      <c r="I134" s="2">
        <v>9.7739999999999991</v>
      </c>
      <c r="J134" s="2">
        <f t="shared" si="3"/>
        <v>10.299089011663598</v>
      </c>
    </row>
    <row r="135" spans="2:10">
      <c r="B135" s="1"/>
      <c r="C135" s="1">
        <v>1024</v>
      </c>
      <c r="D135">
        <f t="shared" si="4"/>
        <v>24000</v>
      </c>
      <c r="E135" s="1">
        <v>2560</v>
      </c>
      <c r="F135" s="1" t="s">
        <v>3</v>
      </c>
      <c r="G135" s="1" t="s">
        <v>3</v>
      </c>
      <c r="H135" s="1"/>
      <c r="I135" s="2">
        <v>12.249000000000001</v>
      </c>
      <c r="J135" s="2">
        <f t="shared" si="3"/>
        <v>10.272603477834924</v>
      </c>
    </row>
    <row r="136" spans="2:10">
      <c r="B136" s="1"/>
      <c r="C136" s="1">
        <v>1024</v>
      </c>
      <c r="D136">
        <f t="shared" si="4"/>
        <v>24000</v>
      </c>
      <c r="E136" s="1">
        <v>1530</v>
      </c>
      <c r="F136" s="1" t="s">
        <v>3</v>
      </c>
      <c r="G136" s="1" t="s">
        <v>3</v>
      </c>
      <c r="H136" s="1"/>
      <c r="I136" s="2">
        <v>7.5369999999999999</v>
      </c>
      <c r="J136" s="2">
        <f t="shared" si="3"/>
        <v>9.9777842642961385</v>
      </c>
    </row>
    <row r="137" spans="2:10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 s="2">
        <v>1.0999999999999999E-2</v>
      </c>
      <c r="J137" s="2">
        <f t="shared" si="3"/>
        <v>0.76260072727272732</v>
      </c>
    </row>
    <row r="138" spans="2:10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1.0999999999999999E-2</v>
      </c>
      <c r="J138" s="2">
        <f t="shared" si="3"/>
        <v>1.5252014545454546</v>
      </c>
    </row>
    <row r="139" spans="2:10">
      <c r="C139" s="1">
        <v>512</v>
      </c>
      <c r="D139">
        <f>1500*16</f>
        <v>24000</v>
      </c>
      <c r="E139" s="1">
        <v>2816</v>
      </c>
      <c r="F139" s="1" t="s">
        <v>15</v>
      </c>
      <c r="G139" s="1" t="s">
        <v>3</v>
      </c>
      <c r="H139" s="1"/>
      <c r="I139" s="2">
        <v>7.3929999999999998</v>
      </c>
      <c r="J139" s="2">
        <f t="shared" si="3"/>
        <v>9.3610193426213986</v>
      </c>
    </row>
    <row r="140" spans="2:10">
      <c r="C140" s="1">
        <v>512</v>
      </c>
      <c r="D140">
        <f t="shared" ref="D140:D146" si="5">1500*16</f>
        <v>24000</v>
      </c>
      <c r="E140" s="1">
        <v>2048</v>
      </c>
      <c r="F140" s="1" t="s">
        <v>15</v>
      </c>
      <c r="G140" s="1" t="s">
        <v>3</v>
      </c>
      <c r="H140" s="1"/>
      <c r="I140" s="2">
        <v>5.2469999999999999</v>
      </c>
      <c r="J140" s="2">
        <f t="shared" si="3"/>
        <v>9.5924619782732989</v>
      </c>
    </row>
    <row r="141" spans="2:10">
      <c r="B141" s="1"/>
      <c r="C141" s="1">
        <v>512</v>
      </c>
      <c r="D141">
        <f t="shared" si="5"/>
        <v>24000</v>
      </c>
      <c r="E141" s="1">
        <v>2560</v>
      </c>
      <c r="F141" s="1" t="s">
        <v>15</v>
      </c>
      <c r="G141" s="1" t="s">
        <v>3</v>
      </c>
      <c r="H141" s="1"/>
      <c r="I141" s="2">
        <v>6.742</v>
      </c>
      <c r="J141" s="2">
        <f t="shared" si="3"/>
        <v>9.3317353900919606</v>
      </c>
    </row>
    <row r="142" spans="2:10">
      <c r="B142" s="1"/>
      <c r="C142" s="1">
        <v>512</v>
      </c>
      <c r="D142">
        <f t="shared" si="5"/>
        <v>24000</v>
      </c>
      <c r="E142" s="1">
        <v>1530</v>
      </c>
      <c r="F142" s="1" t="s">
        <v>15</v>
      </c>
      <c r="G142" s="1" t="s">
        <v>3</v>
      </c>
      <c r="H142" s="1"/>
      <c r="I142" s="2">
        <v>4.0460000000000003</v>
      </c>
      <c r="J142" s="2">
        <f t="shared" si="3"/>
        <v>9.2934453781512598</v>
      </c>
    </row>
    <row r="143" spans="2:10">
      <c r="C143" s="1">
        <v>1024</v>
      </c>
      <c r="D143">
        <f t="shared" si="5"/>
        <v>24000</v>
      </c>
      <c r="E143" s="1">
        <v>2816</v>
      </c>
      <c r="F143" s="1" t="s">
        <v>15</v>
      </c>
      <c r="G143" s="1" t="s">
        <v>3</v>
      </c>
      <c r="H143" s="1"/>
      <c r="I143" s="2">
        <v>14.116</v>
      </c>
      <c r="J143" s="2">
        <f t="shared" si="3"/>
        <v>9.8053295551147635</v>
      </c>
    </row>
    <row r="144" spans="2:10">
      <c r="C144" s="1">
        <v>1024</v>
      </c>
      <c r="D144">
        <f t="shared" si="5"/>
        <v>24000</v>
      </c>
      <c r="E144" s="1">
        <v>2048</v>
      </c>
      <c r="F144" s="1" t="s">
        <v>15</v>
      </c>
      <c r="G144" s="1" t="s">
        <v>3</v>
      </c>
      <c r="H144" s="1"/>
      <c r="I144" s="2">
        <v>10.209</v>
      </c>
      <c r="J144" s="2">
        <f t="shared" si="3"/>
        <v>9.8602503673229513</v>
      </c>
    </row>
    <row r="145" spans="2:10">
      <c r="B145" s="1"/>
      <c r="C145" s="1">
        <v>1024</v>
      </c>
      <c r="D145">
        <f t="shared" si="5"/>
        <v>24000</v>
      </c>
      <c r="E145" s="1">
        <v>2560</v>
      </c>
      <c r="F145" s="1" t="s">
        <v>15</v>
      </c>
      <c r="G145" s="1" t="s">
        <v>3</v>
      </c>
      <c r="H145" s="1"/>
      <c r="I145" s="2">
        <v>12.869</v>
      </c>
      <c r="J145" s="2">
        <f t="shared" si="3"/>
        <v>9.7776921283705018</v>
      </c>
    </row>
    <row r="146" spans="2:10">
      <c r="B146" s="1"/>
      <c r="C146" s="1">
        <v>1024</v>
      </c>
      <c r="D146">
        <f t="shared" si="5"/>
        <v>24000</v>
      </c>
      <c r="E146" s="1">
        <v>1530</v>
      </c>
      <c r="F146" s="1" t="s">
        <v>15</v>
      </c>
      <c r="G146" s="1" t="s">
        <v>3</v>
      </c>
      <c r="H146" s="1"/>
      <c r="I146" s="2">
        <v>7.9050000000000002</v>
      </c>
      <c r="J146" s="2">
        <f t="shared" si="3"/>
        <v>9.5132903225806444</v>
      </c>
    </row>
    <row r="147" spans="2:10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15</v>
      </c>
      <c r="H147" s="1"/>
      <c r="I147" s="2">
        <v>4.5999999999999999E-2</v>
      </c>
      <c r="J147" s="2">
        <f t="shared" si="3"/>
        <v>0.18236104347826088</v>
      </c>
    </row>
    <row r="148" spans="2:10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4.5999999999999999E-2</v>
      </c>
      <c r="J148" s="2">
        <f t="shared" si="3"/>
        <v>0.36472208695652175</v>
      </c>
    </row>
    <row r="149" spans="2:10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 s="2">
        <v>13.782999999999999</v>
      </c>
      <c r="J149" s="2">
        <f t="shared" si="3"/>
        <v>10.042228252194732</v>
      </c>
    </row>
    <row r="150" spans="2:10">
      <c r="C150" s="1">
        <v>512</v>
      </c>
      <c r="D150">
        <f t="shared" ref="D150:D156" si="6">1500*32</f>
        <v>48000</v>
      </c>
      <c r="E150" s="1">
        <v>2048</v>
      </c>
      <c r="F150" s="1" t="s">
        <v>3</v>
      </c>
      <c r="G150" s="1" t="s">
        <v>3</v>
      </c>
      <c r="H150" s="1"/>
      <c r="I150" s="2">
        <v>10.058999999999999</v>
      </c>
      <c r="J150" s="2">
        <f t="shared" si="3"/>
        <v>10.007286609006862</v>
      </c>
    </row>
    <row r="151" spans="2:10">
      <c r="B151" s="1"/>
      <c r="C151" s="1">
        <v>512</v>
      </c>
      <c r="D151">
        <f t="shared" si="6"/>
        <v>48000</v>
      </c>
      <c r="E151" s="1">
        <v>2560</v>
      </c>
      <c r="F151" s="1" t="s">
        <v>3</v>
      </c>
      <c r="G151" s="1" t="s">
        <v>3</v>
      </c>
      <c r="H151" s="1"/>
      <c r="I151" s="2">
        <v>12.474</v>
      </c>
      <c r="J151" s="2">
        <f t="shared" ref="J151:J168" si="7">(2*C151*D151*E151)/(I151/1000)/10^12</f>
        <v>10.087311207311208</v>
      </c>
    </row>
    <row r="152" spans="2:10">
      <c r="B152" s="1"/>
      <c r="C152" s="1">
        <v>512</v>
      </c>
      <c r="D152">
        <f t="shared" si="6"/>
        <v>48000</v>
      </c>
      <c r="E152" s="1">
        <v>1530</v>
      </c>
      <c r="F152" s="1" t="s">
        <v>3</v>
      </c>
      <c r="G152" s="1" t="s">
        <v>3</v>
      </c>
      <c r="H152" s="1"/>
      <c r="I152" s="2">
        <v>7.5970000000000004</v>
      </c>
      <c r="J152" s="2">
        <f t="shared" si="7"/>
        <v>9.8989811767803069</v>
      </c>
    </row>
    <row r="153" spans="2:10">
      <c r="C153" s="1">
        <v>1024</v>
      </c>
      <c r="D153">
        <f t="shared" si="6"/>
        <v>48000</v>
      </c>
      <c r="E153" s="1">
        <v>2816</v>
      </c>
      <c r="F153" s="1" t="s">
        <v>3</v>
      </c>
      <c r="G153" s="1" t="s">
        <v>3</v>
      </c>
      <c r="H153" s="1"/>
      <c r="I153" s="2">
        <v>27.177</v>
      </c>
      <c r="J153" s="2">
        <f t="shared" si="7"/>
        <v>10.185968429186445</v>
      </c>
    </row>
    <row r="154" spans="2:10">
      <c r="C154" s="1">
        <v>1024</v>
      </c>
      <c r="D154">
        <f t="shared" si="6"/>
        <v>48000</v>
      </c>
      <c r="E154" s="1">
        <v>2048</v>
      </c>
      <c r="F154" s="1" t="s">
        <v>3</v>
      </c>
      <c r="G154" s="1" t="s">
        <v>3</v>
      </c>
      <c r="H154" s="1"/>
      <c r="I154" s="2">
        <v>19.724</v>
      </c>
      <c r="J154" s="2">
        <f t="shared" si="7"/>
        <v>10.207188805516124</v>
      </c>
    </row>
    <row r="155" spans="2:10">
      <c r="B155" s="1"/>
      <c r="C155" s="1">
        <v>1024</v>
      </c>
      <c r="D155">
        <f t="shared" si="6"/>
        <v>48000</v>
      </c>
      <c r="E155" s="1">
        <v>2560</v>
      </c>
      <c r="F155" s="1" t="s">
        <v>3</v>
      </c>
      <c r="G155" s="1" t="s">
        <v>3</v>
      </c>
      <c r="H155" s="1"/>
      <c r="I155" s="2">
        <v>24.745999999999999</v>
      </c>
      <c r="J155" s="2">
        <f t="shared" si="7"/>
        <v>10.169653277297341</v>
      </c>
    </row>
    <row r="156" spans="2:10">
      <c r="B156" s="1"/>
      <c r="C156" s="1">
        <v>1024</v>
      </c>
      <c r="D156">
        <f t="shared" si="6"/>
        <v>48000</v>
      </c>
      <c r="E156" s="1">
        <v>1530</v>
      </c>
      <c r="F156" s="1" t="s">
        <v>3</v>
      </c>
      <c r="G156" s="1" t="s">
        <v>3</v>
      </c>
      <c r="H156" s="1"/>
      <c r="I156" s="2">
        <v>15.093</v>
      </c>
      <c r="J156" s="2">
        <f t="shared" si="7"/>
        <v>9.9652236135957075</v>
      </c>
    </row>
    <row r="157" spans="2:10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 s="2">
        <v>0.05</v>
      </c>
      <c r="J157" s="2">
        <f t="shared" si="7"/>
        <v>0.33554432000000001</v>
      </c>
    </row>
    <row r="158" spans="2:10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4.9000000000000002E-2</v>
      </c>
      <c r="J158" s="2">
        <f t="shared" si="7"/>
        <v>0.68478432653061216</v>
      </c>
    </row>
    <row r="159" spans="2:10">
      <c r="C159" s="1">
        <v>512</v>
      </c>
      <c r="D159">
        <f>1500*32</f>
        <v>48000</v>
      </c>
      <c r="E159" s="1">
        <v>2816</v>
      </c>
      <c r="F159" s="1" t="s">
        <v>15</v>
      </c>
      <c r="G159" s="1" t="s">
        <v>3</v>
      </c>
      <c r="H159" s="1"/>
      <c r="I159" s="2">
        <v>14.968999999999999</v>
      </c>
      <c r="J159" s="2">
        <f t="shared" si="7"/>
        <v>9.2465783953503902</v>
      </c>
    </row>
    <row r="160" spans="2:10">
      <c r="C160" s="1">
        <v>512</v>
      </c>
      <c r="D160">
        <f t="shared" ref="D160:D166" si="8">1500*32</f>
        <v>48000</v>
      </c>
      <c r="E160" s="1">
        <v>2048</v>
      </c>
      <c r="F160" s="1" t="s">
        <v>15</v>
      </c>
      <c r="G160" s="1" t="s">
        <v>3</v>
      </c>
      <c r="H160" s="1"/>
      <c r="I160" s="2">
        <v>10.037000000000001</v>
      </c>
      <c r="J160" s="2">
        <f t="shared" si="7"/>
        <v>10.029221480522068</v>
      </c>
    </row>
    <row r="161" spans="1:31">
      <c r="B161" s="1"/>
      <c r="C161" s="1">
        <v>512</v>
      </c>
      <c r="D161">
        <f t="shared" si="8"/>
        <v>48000</v>
      </c>
      <c r="E161" s="1">
        <v>2560</v>
      </c>
      <c r="F161" s="1" t="s">
        <v>15</v>
      </c>
      <c r="G161" s="1" t="s">
        <v>3</v>
      </c>
      <c r="H161" s="1"/>
      <c r="I161" s="2">
        <v>13.629</v>
      </c>
      <c r="J161" s="2">
        <f t="shared" si="7"/>
        <v>9.2324543253356808</v>
      </c>
    </row>
    <row r="162" spans="1:31">
      <c r="B162" s="1"/>
      <c r="C162" s="1">
        <v>512</v>
      </c>
      <c r="D162">
        <f t="shared" si="8"/>
        <v>48000</v>
      </c>
      <c r="E162" s="1">
        <v>1530</v>
      </c>
      <c r="F162" s="1" t="s">
        <v>15</v>
      </c>
      <c r="G162" s="1" t="s">
        <v>3</v>
      </c>
      <c r="H162" s="1"/>
      <c r="I162" s="2">
        <v>7.9619999999999997</v>
      </c>
      <c r="J162" s="2">
        <f t="shared" si="7"/>
        <v>9.445184626978147</v>
      </c>
    </row>
    <row r="163" spans="1:31">
      <c r="C163" s="1">
        <v>1024</v>
      </c>
      <c r="D163">
        <f t="shared" si="8"/>
        <v>48000</v>
      </c>
      <c r="E163" s="1">
        <v>2816</v>
      </c>
      <c r="F163" s="1" t="s">
        <v>15</v>
      </c>
      <c r="G163" s="1" t="s">
        <v>3</v>
      </c>
      <c r="H163" s="1"/>
      <c r="I163" s="2">
        <v>28.268999999999998</v>
      </c>
      <c r="J163" s="2">
        <f t="shared" si="7"/>
        <v>9.792495808129047</v>
      </c>
    </row>
    <row r="164" spans="1:31">
      <c r="C164" s="1">
        <v>1024</v>
      </c>
      <c r="D164">
        <f t="shared" si="8"/>
        <v>48000</v>
      </c>
      <c r="E164" s="1">
        <v>2048</v>
      </c>
      <c r="F164" s="1" t="s">
        <v>15</v>
      </c>
      <c r="G164" s="1" t="s">
        <v>3</v>
      </c>
      <c r="H164" s="1"/>
      <c r="I164" s="2">
        <v>20.347000000000001</v>
      </c>
      <c r="J164" s="2">
        <f t="shared" si="7"/>
        <v>9.8946572959158594</v>
      </c>
    </row>
    <row r="165" spans="1:31">
      <c r="B165" s="1"/>
      <c r="C165" s="1">
        <v>1024</v>
      </c>
      <c r="D165">
        <f t="shared" si="8"/>
        <v>48000</v>
      </c>
      <c r="E165" s="1">
        <v>2560</v>
      </c>
      <c r="F165" s="1" t="s">
        <v>15</v>
      </c>
      <c r="G165" s="1" t="s">
        <v>3</v>
      </c>
      <c r="H165" s="1"/>
      <c r="I165" s="2">
        <v>25.805</v>
      </c>
      <c r="J165" s="2">
        <f t="shared" si="7"/>
        <v>9.7523053671769038</v>
      </c>
    </row>
    <row r="166" spans="1:31">
      <c r="B166" s="1"/>
      <c r="C166" s="1">
        <v>1024</v>
      </c>
      <c r="D166">
        <f t="shared" si="8"/>
        <v>48000</v>
      </c>
      <c r="E166" s="1">
        <v>1530</v>
      </c>
      <c r="F166" s="1" t="s">
        <v>15</v>
      </c>
      <c r="G166" s="1" t="s">
        <v>3</v>
      </c>
      <c r="H166" s="1"/>
      <c r="I166" s="2">
        <v>15.74</v>
      </c>
      <c r="J166" s="2">
        <f t="shared" si="7"/>
        <v>9.5555984752223626</v>
      </c>
    </row>
    <row r="167" spans="1:31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15</v>
      </c>
      <c r="H167" s="1"/>
      <c r="I167" s="2">
        <v>4.7E-2</v>
      </c>
      <c r="J167" s="2">
        <f t="shared" si="7"/>
        <v>0.35696204255319153</v>
      </c>
    </row>
    <row r="168" spans="1:31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4.5999999999999999E-2</v>
      </c>
      <c r="J168" s="2">
        <f t="shared" si="7"/>
        <v>0.7294441739130435</v>
      </c>
    </row>
    <row r="171" spans="1:31">
      <c r="J171" s="3"/>
    </row>
    <row r="173" spans="1:31">
      <c r="A173" t="s">
        <v>1</v>
      </c>
    </row>
    <row r="174" spans="1:31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68</v>
      </c>
      <c r="I174" t="s">
        <v>67</v>
      </c>
      <c r="J174" t="s">
        <v>27</v>
      </c>
      <c r="K174" t="s">
        <v>26</v>
      </c>
      <c r="L174" t="s">
        <v>29</v>
      </c>
      <c r="M174" t="s">
        <v>28</v>
      </c>
      <c r="N174" t="s">
        <v>21</v>
      </c>
      <c r="O174" t="s">
        <v>22</v>
      </c>
      <c r="P174" t="s">
        <v>23</v>
      </c>
      <c r="R174" t="s">
        <v>30</v>
      </c>
      <c r="S174" t="s">
        <v>31</v>
      </c>
      <c r="T174" t="s">
        <v>59</v>
      </c>
      <c r="U174" t="s">
        <v>36</v>
      </c>
      <c r="V174" t="s">
        <v>37</v>
      </c>
      <c r="W174" t="s">
        <v>38</v>
      </c>
      <c r="X174" t="s">
        <v>32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0.13200000000000001</v>
      </c>
      <c r="O175" s="2" t="s">
        <v>57</v>
      </c>
      <c r="P175" s="2">
        <v>0.28000000000000003</v>
      </c>
      <c r="R175" s="4">
        <f>(D175-I175+1+2*K175)/M175</f>
        <v>78.5</v>
      </c>
      <c r="S175" s="4">
        <f>(C175-H175+1+2*J175)/L175</f>
        <v>340.5</v>
      </c>
      <c r="T175" s="2">
        <f>N175+P175</f>
        <v>0.41200000000000003</v>
      </c>
      <c r="U175" s="2">
        <f>(2*$R175*$S175*$F175*$G175*$E175*$I175*$H175)/(N175/1000)/10^12</f>
        <v>5.1838545454545448</v>
      </c>
      <c r="V175" s="2" t="s">
        <v>57</v>
      </c>
      <c r="W175" s="2">
        <f>(2*$R175*$S175*$F175*$G175*$E175*$I175*$H175)/(P175/1000)/10^12</f>
        <v>2.4438171428571427</v>
      </c>
      <c r="X175" s="1" t="s">
        <v>33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0.23100000000000001</v>
      </c>
      <c r="O176" s="2" t="s">
        <v>57</v>
      </c>
      <c r="P176" s="2">
        <v>0.51500000000000001</v>
      </c>
      <c r="R176" s="4">
        <f>(D176-I176+1+2*K176)/M176</f>
        <v>78.5</v>
      </c>
      <c r="S176" s="4">
        <f>(C176-H176+1+2*J176)/L176</f>
        <v>340.5</v>
      </c>
      <c r="T176" s="2">
        <f>N176+P176</f>
        <v>0.746</v>
      </c>
      <c r="U176" s="2">
        <f>(2*$R176*$S176*$F176*$G176*$E176*$I176*$H176)/(N176/1000)/10^12</f>
        <v>5.9244051948051943</v>
      </c>
      <c r="V176" s="2" t="s">
        <v>57</v>
      </c>
      <c r="W176" s="2">
        <f>(2*$R176*$S176*$F176*$G176*$E176*$I176*$H176)/(P176/1000)/10^12</f>
        <v>2.6573545631067961</v>
      </c>
      <c r="X176" s="1" t="s">
        <v>33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0.41</v>
      </c>
      <c r="O177" s="2" t="s">
        <v>57</v>
      </c>
      <c r="P177" s="2">
        <v>0.98699999999999999</v>
      </c>
      <c r="R177" s="4">
        <f>(D177-I177+1+2*K177)/M177</f>
        <v>78.5</v>
      </c>
      <c r="S177" s="4">
        <f>(C177-H177+1+2*J177)/L177</f>
        <v>340.5</v>
      </c>
      <c r="T177" s="2">
        <f>N177+P177</f>
        <v>1.397</v>
      </c>
      <c r="U177" s="2">
        <f>(2*$R177*$S177*$F177*$G177*$E177*$I177*$H177)/(N177/1000)/10^12</f>
        <v>6.6757931707317066</v>
      </c>
      <c r="V177" s="2" t="s">
        <v>57</v>
      </c>
      <c r="W177" s="2">
        <f>(2*$R177*$S177*$F177*$G177*$E177*$I177*$H177)/(P177/1000)/10^12</f>
        <v>2.7731258358662614</v>
      </c>
      <c r="X177" s="1" t="s">
        <v>33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0.82499999999999996</v>
      </c>
      <c r="O178" s="2" t="s">
        <v>57</v>
      </c>
      <c r="P178" s="2">
        <v>2.1349999999999998</v>
      </c>
      <c r="R178" s="4">
        <f>(D178-I178+1+2*K178)/M178</f>
        <v>78.5</v>
      </c>
      <c r="S178" s="4">
        <f>(C178-H178+1+2*J178)/L178</f>
        <v>340.5</v>
      </c>
      <c r="T178" s="2">
        <f>N178+P178</f>
        <v>2.96</v>
      </c>
      <c r="U178" s="2">
        <f>(2*$R178*$S178*$F178*$G178*$E178*$I178*$H178)/(N178/1000)/10^12</f>
        <v>6.6353338181818184</v>
      </c>
      <c r="V178" s="2" t="s">
        <v>57</v>
      </c>
      <c r="W178" s="2">
        <f>(2*$R178*$S178*$F178*$G178*$E178*$I178*$H178)/(P178/1000)/10^12</f>
        <v>2.5640048711943799</v>
      </c>
      <c r="X178" s="1" t="s">
        <v>33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0.378</v>
      </c>
      <c r="O179" s="2">
        <v>1.5229999999999999</v>
      </c>
      <c r="P179" s="2">
        <v>0.45100000000000001</v>
      </c>
      <c r="R179" s="4">
        <f>(D179-I179+1+2*K179)/M179</f>
        <v>37.5</v>
      </c>
      <c r="S179" s="4">
        <f>(C179-H179+1+2*J179)/L179</f>
        <v>166</v>
      </c>
      <c r="T179" s="2">
        <f>N179+O179+P179</f>
        <v>2.3519999999999999</v>
      </c>
      <c r="U179" s="2">
        <f>(2*$R179*$S179*$F179*$G179*$E179*$I179*$H179)/(N179/1000)/10^12</f>
        <v>6.7453968253968251</v>
      </c>
      <c r="V179" s="2">
        <f>(2*$R179*$S179*$F179*$G179*$E179*$I179*$H179)/(O179/1000)/10^12</f>
        <v>1.6741694024950757</v>
      </c>
      <c r="W179" s="2">
        <f>(2*$R179*$S179*$F179*$G179*$E179*$I179*$H179)/(P179/1000)/10^12</f>
        <v>5.6535698447893568</v>
      </c>
      <c r="X179" s="1" t="s">
        <v>33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0.64800000000000002</v>
      </c>
      <c r="O180" s="2">
        <v>2.895</v>
      </c>
      <c r="P180" s="2">
        <v>0.89400000000000002</v>
      </c>
      <c r="R180" s="4">
        <f>(D180-I180+1+2*K180)/M180</f>
        <v>37.5</v>
      </c>
      <c r="S180" s="4">
        <f>(C180-H180+1+2*J180)/L180</f>
        <v>166</v>
      </c>
      <c r="T180" s="2">
        <f t="shared" ref="T180:T182" si="9">N180+O180+P180</f>
        <v>4.4370000000000003</v>
      </c>
      <c r="U180" s="2">
        <f>(2*$R180*$S180*$F180*$G180*$E180*$I180*$H180)/(N180/1000)/10^12</f>
        <v>7.8696296296296291</v>
      </c>
      <c r="V180" s="2">
        <f>(2*$R180*$S180*$F180*$G180*$E180*$I180*$H180)/(O180/1000)/10^12</f>
        <v>1.7614922279792746</v>
      </c>
      <c r="W180" s="2">
        <f>(2*$R180*$S180*$F180*$G180*$E180*$I180*$H180)/(P180/1000)/10^12</f>
        <v>5.7041610738255031</v>
      </c>
      <c r="X180" s="1" t="s">
        <v>33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1.3169999999999999</v>
      </c>
      <c r="O181" s="2">
        <v>5.6870000000000003</v>
      </c>
      <c r="P181" s="2">
        <v>1.726</v>
      </c>
      <c r="R181" s="4">
        <f>(D181-I181+1+2*K181)/M181</f>
        <v>37.5</v>
      </c>
      <c r="S181" s="4">
        <f>(C181-H181+1+2*J181)/L181</f>
        <v>166</v>
      </c>
      <c r="T181" s="2">
        <f t="shared" si="9"/>
        <v>8.73</v>
      </c>
      <c r="U181" s="2">
        <f>(2*$R181*$S181*$F181*$G181*$E181*$I181*$H181)/(N181/1000)/10^12</f>
        <v>7.7441457858769933</v>
      </c>
      <c r="V181" s="2">
        <f>(2*$R181*$S181*$F181*$G181*$E181*$I181*$H181)/(O181/1000)/10^12</f>
        <v>1.7933954633374363</v>
      </c>
      <c r="W181" s="2">
        <f>(2*$R181*$S181*$F181*$G181*$E181*$I181*$H181)/(P181/1000)/10^12</f>
        <v>5.9090614136732338</v>
      </c>
      <c r="X181" s="1" t="s">
        <v>33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2.7389999999999999</v>
      </c>
      <c r="O182" s="2">
        <v>11.247999999999999</v>
      </c>
      <c r="P182" s="2">
        <v>3.4060000000000001</v>
      </c>
      <c r="R182" s="4">
        <f>(D182-I182+1+2*K182)/M182</f>
        <v>37.5</v>
      </c>
      <c r="S182" s="4">
        <f>(C182-H182+1+2*J182)/L182</f>
        <v>166</v>
      </c>
      <c r="T182" s="2">
        <f t="shared" si="9"/>
        <v>17.392999999999997</v>
      </c>
      <c r="U182" s="2">
        <f>(2*$R182*$S182*$F182*$G182*$E182*$I182*$H182)/(N182/1000)/10^12</f>
        <v>7.4472727272727282</v>
      </c>
      <c r="V182" s="2">
        <f>(2*$R182*$S182*$F182*$G182*$E182*$I182*$H182)/(O182/1000)/10^12</f>
        <v>1.81348506401138</v>
      </c>
      <c r="W182" s="2">
        <f>(2*$R182*$S182*$F182*$G182*$E182*$I182*$H182)/(P182/1000)/10^12</f>
        <v>5.9888667058132707</v>
      </c>
      <c r="X182" s="1" t="s">
        <v>33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0.11899999999999999</v>
      </c>
      <c r="O183" s="2" t="s">
        <v>57</v>
      </c>
      <c r="P183" s="2">
        <v>0.40600000000000003</v>
      </c>
      <c r="R183" s="4">
        <f>(D183-I183+1+2*K183)/M183</f>
        <v>48</v>
      </c>
      <c r="S183" s="4">
        <f>(C183-H183+1+2*J183)/L183</f>
        <v>480</v>
      </c>
      <c r="T183" s="2">
        <f>N183+P183</f>
        <v>0.52500000000000002</v>
      </c>
      <c r="U183" s="2">
        <f>(2*$R183*$S183*$F183*$G183*$E183*$I183*$H183)/(N183/1000)/10^12</f>
        <v>0.89217075630252107</v>
      </c>
      <c r="V183" s="2" t="s">
        <v>57</v>
      </c>
      <c r="W183" s="2">
        <f>(2*$R183*$S183*$F183*$G183*$E183*$I183*$H183)/(P183/1000)/10^12</f>
        <v>0.26149832512315269</v>
      </c>
      <c r="X183" s="1" t="s">
        <v>33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0.14000000000000001</v>
      </c>
      <c r="O184" s="2">
        <v>0.16700000000000001</v>
      </c>
      <c r="P184" s="2">
        <v>0.495</v>
      </c>
      <c r="R184" s="4">
        <f>(D184-I184+1+2*K184)/M184</f>
        <v>24</v>
      </c>
      <c r="S184" s="4">
        <f>(C184-H184+1+2*J184)/L184</f>
        <v>240</v>
      </c>
      <c r="T184" s="2">
        <f>N184+O184+P184</f>
        <v>0.80200000000000005</v>
      </c>
      <c r="U184" s="2">
        <f>(2*$R184*$S184*$F184*$G184*$E184*$I184*$H184)/(N184/1000)/10^12</f>
        <v>6.0667611428571426</v>
      </c>
      <c r="V184" s="2">
        <f>(2*$R184*$S184*$F184*$G184*$E184*$I184*$H184)/(O184/1000)/10^12</f>
        <v>5.0859075449101789</v>
      </c>
      <c r="W184" s="2">
        <f>(2*$R184*$S184*$F184*$G184*$E184*$I184*$H184)/(P184/1000)/10^12</f>
        <v>1.7158516363636365</v>
      </c>
      <c r="X184" s="1" t="s">
        <v>33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0.114</v>
      </c>
      <c r="O185" s="2">
        <v>8.5000000000000006E-2</v>
      </c>
      <c r="P185" s="2">
        <v>0.33200000000000002</v>
      </c>
      <c r="R185" s="4">
        <f>(D185-I185+1+2*K185)/M185</f>
        <v>12</v>
      </c>
      <c r="S185" s="4">
        <f>(C185-H185+1+2*J185)/L185</f>
        <v>120</v>
      </c>
      <c r="T185" s="2">
        <f t="shared" ref="T185:T186" si="10">N185+O185+P185</f>
        <v>0.53100000000000003</v>
      </c>
      <c r="U185" s="2">
        <f>(2*$R185*$S185*$F185*$G185*$E185*$I185*$H185)/(N185/1000)/10^12</f>
        <v>7.4504084210526305</v>
      </c>
      <c r="V185" s="2">
        <f>(2*$R185*$S185*$F185*$G185*$E185*$I185*$H185)/(O185/1000)/10^12</f>
        <v>9.9923124705882351</v>
      </c>
      <c r="W185" s="2">
        <f>(2*$R185*$S185*$F185*$G185*$E185*$I185*$H185)/(P185/1000)/10^12</f>
        <v>2.5582727710843374</v>
      </c>
      <c r="X185" s="1" t="s">
        <v>33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8.2000000000000003E-2</v>
      </c>
      <c r="O186" s="2">
        <v>7.0999999999999994E-2</v>
      </c>
      <c r="P186" s="2">
        <v>0.183</v>
      </c>
      <c r="R186" s="4">
        <f>(D186-I186+1+2*K186)/M186</f>
        <v>6</v>
      </c>
      <c r="S186" s="4">
        <f>(C186-H186+1+2*J186)/L186</f>
        <v>60</v>
      </c>
      <c r="T186" s="2">
        <f t="shared" si="10"/>
        <v>0.33599999999999997</v>
      </c>
      <c r="U186" s="2">
        <f>(2*$R186*$S186*$F186*$G186*$E186*$I186*$H186)/(N186/1000)/10^12</f>
        <v>10.357884878048781</v>
      </c>
      <c r="V186" s="2">
        <f>(2*$R186*$S186*$F186*$G186*$E186*$I186*$H186)/(O186/1000)/10^12</f>
        <v>11.962627605633804</v>
      </c>
      <c r="W186" s="2">
        <f>(2*$R186*$S186*$F186*$G186*$E186*$I186*$H186)/(P186/1000)/10^12</f>
        <v>4.6412380327868847</v>
      </c>
      <c r="X186" s="1" t="s">
        <v>34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3.6999999999999998E-2</v>
      </c>
      <c r="O187" s="2" t="s">
        <v>57</v>
      </c>
      <c r="P187" s="2">
        <v>0.10199999999999999</v>
      </c>
      <c r="R187" s="4">
        <f>(D187-I187+1+2*K187)/M187</f>
        <v>54</v>
      </c>
      <c r="S187" s="4">
        <f>(C187-H187+1+2*J187)/L187</f>
        <v>54</v>
      </c>
      <c r="T187" s="2">
        <f>N187+P187</f>
        <v>0.13899999999999998</v>
      </c>
      <c r="U187" s="2">
        <f>(2*$R187*$S187*$F187*$G187*$E187*$I187*$H187)/(N187/1000)/10^12</f>
        <v>2.1789612972972972</v>
      </c>
      <c r="V187" s="2" t="s">
        <v>57</v>
      </c>
      <c r="W187" s="2">
        <f>(2*$R187*$S187*$F187*$G187*$E187*$I187*$H187)/(P187/1000)/10^12</f>
        <v>0.79040752941176473</v>
      </c>
      <c r="X187" s="1" t="s">
        <v>33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0.16</v>
      </c>
      <c r="O188" s="2">
        <v>0.16300000000000001</v>
      </c>
      <c r="P188" s="2">
        <v>0.311</v>
      </c>
      <c r="R188" s="4">
        <f>(D188-I188+1+2*K188)/M188</f>
        <v>54</v>
      </c>
      <c r="S188" s="4">
        <f>(C188-H188+1+2*J188)/L188</f>
        <v>54</v>
      </c>
      <c r="T188" s="2">
        <f>N188+O188+P188</f>
        <v>0.63400000000000001</v>
      </c>
      <c r="U188" s="2">
        <f>(2*$R188*$S188*$F188*$G188*$E188*$I188*$H188)/(N188/1000)/10^12</f>
        <v>10.749542399999999</v>
      </c>
      <c r="V188" s="2">
        <f>(2*$R188*$S188*$F188*$G188*$E188*$I188*$H188)/(O188/1000)/10^12</f>
        <v>10.551698061349693</v>
      </c>
      <c r="W188" s="2">
        <f>(2*$R188*$S188*$F188*$G188*$E188*$I188*$H188)/(P188/1000)/10^12</f>
        <v>5.5303112025723467</v>
      </c>
      <c r="X188" s="1" t="s">
        <v>34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0.13200000000000001</v>
      </c>
      <c r="O189" s="2">
        <v>0.13200000000000001</v>
      </c>
      <c r="P189" s="2">
        <v>0.23300000000000001</v>
      </c>
      <c r="R189" s="4">
        <f>(D189-I189+1+2*K189)/M189</f>
        <v>27</v>
      </c>
      <c r="S189" s="4">
        <f>(C189-H189+1+2*J189)/L189</f>
        <v>27</v>
      </c>
      <c r="T189" s="2">
        <f t="shared" ref="T189:T191" si="11">N189+O189+P189</f>
        <v>0.497</v>
      </c>
      <c r="U189" s="2">
        <f>(2*$R189*$S189*$F189*$G189*$E189*$I189*$H189)/(N189/1000)/10^12</f>
        <v>13.029748363636363</v>
      </c>
      <c r="V189" s="2">
        <f>(2*$R189*$S189*$F189*$G189*$E189*$I189*$H189)/(O189/1000)/10^12</f>
        <v>13.029748363636363</v>
      </c>
      <c r="W189" s="2">
        <f>(2*$R189*$S189*$F189*$G189*$E189*$I189*$H189)/(P189/1000)/10^12</f>
        <v>7.3816600171673805</v>
      </c>
      <c r="X189" s="1" t="s">
        <v>34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7.6999999999999999E-2</v>
      </c>
      <c r="O190" s="2">
        <v>7.2999999999999995E-2</v>
      </c>
      <c r="P190" s="2">
        <v>0.153</v>
      </c>
      <c r="R190" s="4">
        <f>(D190-I190+1+2*K190)/M190</f>
        <v>14</v>
      </c>
      <c r="S190" s="4">
        <f>(C190-H190+1+2*J190)/L190</f>
        <v>14</v>
      </c>
      <c r="T190" s="2">
        <f t="shared" si="11"/>
        <v>0.30299999999999999</v>
      </c>
      <c r="U190" s="2">
        <f>(2*$R190*$S190*$F190*$G190*$E190*$I190*$H190)/(N190/1000)/10^12</f>
        <v>12.010961454545455</v>
      </c>
      <c r="V190" s="2">
        <f>(2*$R190*$S190*$F190*$G190*$E190*$I190*$H190)/(O190/1000)/10^12</f>
        <v>12.669096328767123</v>
      </c>
      <c r="W190" s="2">
        <f>(2*$R190*$S190*$F190*$G190*$E190*$I190*$H190)/(P190/1000)/10^12</f>
        <v>6.0447322352941173</v>
      </c>
      <c r="X190" s="1" t="s">
        <v>34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0.187</v>
      </c>
      <c r="O191" s="2">
        <v>0.19700000000000001</v>
      </c>
      <c r="P191" s="2">
        <v>0.28299999999999997</v>
      </c>
      <c r="R191" s="4">
        <f>(D191-I191+1+2*K191)/M191</f>
        <v>7</v>
      </c>
      <c r="S191" s="4">
        <f>(C191-H191+1+2*J191)/L191</f>
        <v>7</v>
      </c>
      <c r="T191" s="2">
        <f t="shared" si="11"/>
        <v>0.66700000000000004</v>
      </c>
      <c r="U191" s="2">
        <f>(2*$R191*$S191*$F191*$G191*$E191*$I191*$H191)/(N191/1000)/10^12</f>
        <v>4.9456900106951878</v>
      </c>
      <c r="V191" s="2">
        <f>(2*$R191*$S191*$F191*$G191*$E191*$I191*$H191)/(O191/1000)/10^12</f>
        <v>4.6946397563451772</v>
      </c>
      <c r="W191" s="2">
        <f>(2*$R191*$S191*$F191*$G191*$E191*$I191*$H191)/(P191/1000)/10^12</f>
        <v>3.2680001130742049</v>
      </c>
      <c r="X191" s="1" t="s">
        <v>34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0.39800000000000002</v>
      </c>
      <c r="O192" s="2" t="s">
        <v>57</v>
      </c>
      <c r="P192" s="2">
        <v>1.611</v>
      </c>
      <c r="R192" s="4">
        <f>(D192-I192+1+2*K192)/M192</f>
        <v>224</v>
      </c>
      <c r="S192" s="4">
        <f>(C192-H192+1+2*J192)/L192</f>
        <v>224</v>
      </c>
      <c r="T192" s="2">
        <f>N192+P192</f>
        <v>2.0089999999999999</v>
      </c>
      <c r="U192" s="2">
        <f>(2*$R192*$S192*$F192*$G192*$E192*$I192*$H192)/(N192/1000)/10^12</f>
        <v>3.4855930854271353</v>
      </c>
      <c r="V192" s="2" t="s">
        <v>57</v>
      </c>
      <c r="W192" s="2">
        <f>(2*$R192*$S192*$F192*$G192*$E192*$I192*$H192)/(P192/1000)/10^12</f>
        <v>0.86112107262569837</v>
      </c>
      <c r="X192" s="1" t="s">
        <v>33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0.97699999999999998</v>
      </c>
      <c r="O193" s="2">
        <v>0.88900000000000001</v>
      </c>
      <c r="P193" s="2">
        <v>1.847</v>
      </c>
      <c r="R193" s="4">
        <f>(D193-I193+1+2*K193)/M193</f>
        <v>112</v>
      </c>
      <c r="S193" s="4">
        <f>(C193-H193+1+2*J193)/L193</f>
        <v>112</v>
      </c>
      <c r="T193" s="2">
        <f>N193+O193+P193</f>
        <v>3.7130000000000001</v>
      </c>
      <c r="U193" s="2">
        <f>(2*$R193*$S193*$F193*$G193*$E193*$I193*$H193)/(N193/1000)/10^12</f>
        <v>15.145859275332651</v>
      </c>
      <c r="V193" s="2">
        <f>(2*$R193*$S193*$F193*$G193*$E193*$I193*$H193)/(O193/1000)/10^12</f>
        <v>16.645111937007872</v>
      </c>
      <c r="W193" s="2">
        <f>(2*$R193*$S193*$F193*$G193*$E193*$I193*$H193)/(P193/1000)/10^12</f>
        <v>8.0116429409853822</v>
      </c>
      <c r="X193" s="1" t="s">
        <v>34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3.6440000000000001</v>
      </c>
      <c r="O194" s="2">
        <v>0.90200000000000002</v>
      </c>
      <c r="P194" s="2">
        <v>1.6439999999999999</v>
      </c>
      <c r="R194" s="4">
        <f>(D194-I194+1+2*K194)/M194</f>
        <v>56</v>
      </c>
      <c r="S194" s="4">
        <f>(C194-H194+1+2*J194)/L194</f>
        <v>56</v>
      </c>
      <c r="T194" s="2">
        <f t="shared" ref="T194:T197" si="12">N194+O194+P194</f>
        <v>6.19</v>
      </c>
      <c r="U194" s="2">
        <f>(2*$R194*$S194*$F194*$G194*$E194*$I194*$H194)/(N194/1000)/10^12</f>
        <v>4.0607860900109767</v>
      </c>
      <c r="V194" s="2">
        <f>(2*$R194*$S194*$F194*$G194*$E194*$I194*$H194)/(O194/1000)/10^12</f>
        <v>16.405215645232815</v>
      </c>
      <c r="W194" s="2">
        <f>(2*$R194*$S194*$F194*$G194*$E194*$I194*$H194)/(P194/1000)/10^12</f>
        <v>9.0009151532846712</v>
      </c>
      <c r="X194" s="1" t="s">
        <v>35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0.98499999999999999</v>
      </c>
      <c r="O195" s="2">
        <v>0.89700000000000002</v>
      </c>
      <c r="P195" s="2">
        <v>1.8819999999999999</v>
      </c>
      <c r="R195" s="4">
        <f>(D195-I195+1+2*K195)/M195</f>
        <v>28</v>
      </c>
      <c r="S195" s="4">
        <f>(C195-H195+1+2*J195)/L195</f>
        <v>28</v>
      </c>
      <c r="T195" s="2">
        <f t="shared" si="12"/>
        <v>3.7640000000000002</v>
      </c>
      <c r="U195" s="2">
        <f>(2*$R195*$S195*$F195*$G195*$E195*$I195*$H195)/(N195/1000)/10^12</f>
        <v>15.022847220304568</v>
      </c>
      <c r="V195" s="2">
        <f>(2*$R195*$S195*$F195*$G195*$E195*$I195*$H195)/(O195/1000)/10^12</f>
        <v>16.496660548494983</v>
      </c>
      <c r="W195" s="2">
        <f>(2*$R195*$S195*$F195*$G195*$E195*$I195*$H195)/(P195/1000)/10^12</f>
        <v>7.8626485185972372</v>
      </c>
      <c r="X195" s="1" t="s">
        <v>34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0.51800000000000002</v>
      </c>
      <c r="O196" s="2">
        <v>0.48899999999999999</v>
      </c>
      <c r="P196" s="2">
        <v>1.232</v>
      </c>
      <c r="R196" s="4">
        <f>(D196-I196+1+2*K196)/M196</f>
        <v>14</v>
      </c>
      <c r="S196" s="4">
        <f>(C196-H196+1+2*J196)/L196</f>
        <v>14</v>
      </c>
      <c r="T196" s="2">
        <f t="shared" si="12"/>
        <v>2.2389999999999999</v>
      </c>
      <c r="U196" s="2">
        <f>(2*$R196*$S196*$F196*$G196*$E196*$I196*$H196)/(N196/1000)/10^12</f>
        <v>14.283305513513513</v>
      </c>
      <c r="V196" s="2">
        <f>(2*$R196*$S196*$F196*$G196*$E196*$I196*$H196)/(O196/1000)/10^12</f>
        <v>15.130372711656443</v>
      </c>
      <c r="W196" s="2">
        <f>(2*$R196*$S196*$F196*$G196*$E196*$I196*$H196)/(P196/1000)/10^12</f>
        <v>6.0054807272727277</v>
      </c>
      <c r="X196" s="1" t="s">
        <v>34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0.38100000000000001</v>
      </c>
      <c r="O197" s="2">
        <v>0.36799999999999999</v>
      </c>
      <c r="P197" s="2">
        <v>0.55300000000000005</v>
      </c>
      <c r="R197" s="4">
        <f>(D197-I197+1+2*K197)/M197</f>
        <v>7</v>
      </c>
      <c r="S197" s="4">
        <f>(C197-H197+1+2*J197)/L197</f>
        <v>7</v>
      </c>
      <c r="T197" s="2">
        <f t="shared" si="12"/>
        <v>1.302</v>
      </c>
      <c r="U197" s="2">
        <f>(2*$R197*$S197*$F197*$G197*$E197*$I197*$H197)/(N197/1000)/10^12</f>
        <v>4.8548243149606298</v>
      </c>
      <c r="V197" s="2">
        <f>(2*$R197*$S197*$F197*$G197*$E197*$I197*$H197)/(O197/1000)/10^12</f>
        <v>5.0263262608695651</v>
      </c>
      <c r="W197" s="2">
        <f>(2*$R197*$S197*$F197*$G197*$E197*$I197*$H197)/(P197/1000)/10^12</f>
        <v>3.3448247088607594</v>
      </c>
      <c r="X197" s="1" t="s">
        <v>34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0.77400000000000002</v>
      </c>
      <c r="O198" s="2" t="s">
        <v>57</v>
      </c>
      <c r="P198" s="2">
        <v>3.198</v>
      </c>
      <c r="R198" s="4">
        <f>(D198-I198+1+2*K198)/M198</f>
        <v>224</v>
      </c>
      <c r="S198" s="4">
        <f>(C198-H198+1+2*J198)/L198</f>
        <v>224</v>
      </c>
      <c r="T198" s="2">
        <f>N198+P198</f>
        <v>3.972</v>
      </c>
      <c r="U198" s="2">
        <f>(2*$R198*$S198*$F198*$G198*$E198*$I198*$H198)/(N198/1000)/10^12</f>
        <v>3.5846667906976744</v>
      </c>
      <c r="V198" s="2" t="s">
        <v>57</v>
      </c>
      <c r="W198" s="2">
        <f>(2*$R198*$S198*$F198*$G198*$E198*$I198*$H198)/(P198/1000)/10^12</f>
        <v>0.8675835196998124</v>
      </c>
      <c r="X198" s="1" t="s">
        <v>33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1.958</v>
      </c>
      <c r="O199" s="2">
        <v>1.7829999999999999</v>
      </c>
      <c r="P199" s="2">
        <v>3.4529999999999998</v>
      </c>
      <c r="R199" s="4">
        <f>(D199-I199+1+2*K199)/M199</f>
        <v>112</v>
      </c>
      <c r="S199" s="4">
        <f>(C199-H199+1+2*J199)/L199</f>
        <v>112</v>
      </c>
      <c r="T199" s="2">
        <f>N199+O199+P199</f>
        <v>7.1939999999999991</v>
      </c>
      <c r="U199" s="2">
        <f>(2*$R199*$S199*$F199*$G199*$E199*$I199*$H199)/(N199/1000)/10^12</f>
        <v>15.114917785495402</v>
      </c>
      <c r="V199" s="2">
        <f>(2*$R199*$S199*$F199*$G199*$E199*$I199*$H199)/(O199/1000)/10^12</f>
        <v>16.598434674144702</v>
      </c>
      <c r="W199" s="2">
        <f>(2*$R199*$S199*$F199*$G199*$E199*$I199*$H199)/(P199/1000)/10^12</f>
        <v>8.5708106064291929</v>
      </c>
      <c r="X199" s="1" t="s">
        <v>34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5.82</v>
      </c>
      <c r="O200" s="2">
        <v>5.9859999999999998</v>
      </c>
      <c r="P200" s="2">
        <v>3.149</v>
      </c>
      <c r="R200" s="4">
        <f>(D200-I200+1+2*K200)/M200</f>
        <v>56</v>
      </c>
      <c r="S200" s="4">
        <f>(C200-H200+1+2*J200)/L200</f>
        <v>56</v>
      </c>
      <c r="T200" s="2">
        <f t="shared" ref="T200:T203" si="13">N200+O200+P200</f>
        <v>14.955000000000002</v>
      </c>
      <c r="U200" s="2">
        <f>(2*$R200*$S200*$F200*$G200*$E200*$I200*$H200)/(N200/1000)/10^12</f>
        <v>5.0850530969072159</v>
      </c>
      <c r="V200" s="2">
        <f>(2*$R200*$S200*$F200*$G200*$E200*$I200*$H200)/(O200/1000)/10^12</f>
        <v>4.9440375917139994</v>
      </c>
      <c r="W200" s="2">
        <f>(2*$R200*$S200*$F200*$G200*$E200*$I200*$H200)/(P200/1000)/10^12</f>
        <v>9.398224523340744</v>
      </c>
      <c r="X200" s="1" t="s">
        <v>35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2.0169999999999999</v>
      </c>
      <c r="O201" s="2">
        <v>1.825</v>
      </c>
      <c r="P201" s="2">
        <v>3.5550000000000002</v>
      </c>
      <c r="R201" s="4">
        <f>(D201-I201+1+2*K201)/M201</f>
        <v>28</v>
      </c>
      <c r="S201" s="4">
        <f>(C201-H201+1+2*J201)/L201</f>
        <v>28</v>
      </c>
      <c r="T201" s="2">
        <f t="shared" si="13"/>
        <v>7.3970000000000002</v>
      </c>
      <c r="U201" s="2">
        <f>(2*$R201*$S201*$F201*$G201*$E201*$I201*$H201)/(N201/1000)/10^12</f>
        <v>14.672785832424395</v>
      </c>
      <c r="V201" s="2">
        <f>(2*$R201*$S201*$F201*$G201*$E201*$I201*$H201)/(O201/1000)/10^12</f>
        <v>16.216443300821918</v>
      </c>
      <c r="W201" s="2">
        <f>(2*$R201*$S201*$F201*$G201*$E201*$I201*$H201)/(P201/1000)/10^12</f>
        <v>8.3248970531645572</v>
      </c>
      <c r="X201" s="1" t="s">
        <v>34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0.97399999999999998</v>
      </c>
      <c r="O202" s="2">
        <v>0.94899999999999995</v>
      </c>
      <c r="P202" s="2">
        <v>1.883</v>
      </c>
      <c r="R202" s="4">
        <f>(D202-I202+1+2*K202)/M202</f>
        <v>14</v>
      </c>
      <c r="S202" s="4">
        <f>(C202-H202+1+2*J202)/L202</f>
        <v>14</v>
      </c>
      <c r="T202" s="2">
        <f t="shared" si="13"/>
        <v>3.806</v>
      </c>
      <c r="U202" s="2">
        <f>(2*$R202*$S202*$F202*$G202*$E202*$I202*$H202)/(N202/1000)/10^12</f>
        <v>15.192509765913758</v>
      </c>
      <c r="V202" s="2">
        <f>(2*$R202*$S202*$F202*$G202*$E202*$I202*$H202)/(O202/1000)/10^12</f>
        <v>15.592733943097999</v>
      </c>
      <c r="W202" s="2">
        <f>(2*$R202*$S202*$F202*$G202*$E202*$I202*$H202)/(P202/1000)/10^12</f>
        <v>7.8584729219330862</v>
      </c>
      <c r="X202" s="1" t="s">
        <v>34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0.63400000000000001</v>
      </c>
      <c r="O203" s="2">
        <v>0.57399999999999995</v>
      </c>
      <c r="P203" s="2">
        <v>1.7230000000000001</v>
      </c>
      <c r="R203" s="4">
        <f>(D203-I203+1+2*K203)/M203</f>
        <v>7</v>
      </c>
      <c r="S203" s="4">
        <f>(C203-H203+1+2*J203)/L203</f>
        <v>7</v>
      </c>
      <c r="T203" s="2">
        <f t="shared" si="13"/>
        <v>2.931</v>
      </c>
      <c r="U203" s="2">
        <f>(2*$R203*$S203*$F203*$G203*$E203*$I203*$H203)/(N203/1000)/10^12</f>
        <v>5.8349781198738171</v>
      </c>
      <c r="V203" s="2">
        <f>(2*$R203*$S203*$F203*$G203*$E203*$I203*$H203)/(O203/1000)/10^12</f>
        <v>6.4449061463414639</v>
      </c>
      <c r="W203" s="2">
        <f>(2*$R203*$S203*$F203*$G203*$E203*$I203*$H203)/(P203/1000)/10^12</f>
        <v>2.1470552106790479</v>
      </c>
      <c r="X203" s="1" t="s">
        <v>34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0.498</v>
      </c>
      <c r="O204" s="2" t="s">
        <v>57</v>
      </c>
      <c r="P204" s="2">
        <v>1.1020000000000001</v>
      </c>
      <c r="R204" s="4">
        <f>(D204-I204+1+2*K204)/M204</f>
        <v>112</v>
      </c>
      <c r="S204" s="4">
        <f>(C204-H204+1+2*J204)/L204</f>
        <v>112</v>
      </c>
      <c r="T204" s="2">
        <f>N204+P204</f>
        <v>1.6</v>
      </c>
      <c r="U204" s="2">
        <f>(2*$R204*$S204*$F204*$G204*$E204*$I204*$H204)/(N204/1000)/10^12</f>
        <v>7.5832258313253016</v>
      </c>
      <c r="V204" s="2" t="s">
        <v>57</v>
      </c>
      <c r="W204" s="2">
        <f>(2*$R204*$S204*$F204*$G204*$E204*$I204*$H204)/(P204/1000)/10^12</f>
        <v>3.4269024174228671</v>
      </c>
      <c r="X204" s="1" t="s">
        <v>33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0.59699999999999998</v>
      </c>
      <c r="O205" s="2">
        <v>0.38900000000000001</v>
      </c>
      <c r="P205" s="2">
        <v>0.59399999999999997</v>
      </c>
      <c r="R205" s="4">
        <f>(D205-I205+1+2*K205)/M205</f>
        <v>28</v>
      </c>
      <c r="S205" s="4">
        <f>(C205-H205+1+2*J205)/L205</f>
        <v>28</v>
      </c>
      <c r="T205" s="2">
        <f>N205+O205+P205</f>
        <v>1.58</v>
      </c>
      <c r="U205" s="2">
        <f>(2*$R205*$S205*$F205*$G205*$E205*$I205*$H205)/(N205/1000)/10^12</f>
        <v>6.4548020100502512</v>
      </c>
      <c r="V205" s="2">
        <f>(2*$R205*$S205*$F205*$G205*$E205*$I205*$H205)/(O205/1000)/10^12</f>
        <v>9.9062128534704357</v>
      </c>
      <c r="W205" s="2">
        <f>(2*$R205*$S205*$F205*$G205*$E205*$I205*$H205)/(P205/1000)/10^12</f>
        <v>6.4874020202020199</v>
      </c>
      <c r="X205" s="1" t="s">
        <v>33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5.8999999999999997E-2</v>
      </c>
      <c r="O206" s="2">
        <v>8.2000000000000003E-2</v>
      </c>
      <c r="P206" s="2">
        <v>0.14699999999999999</v>
      </c>
      <c r="R206" s="4">
        <f>(D206-I206+1+2*K206)/M206</f>
        <v>28</v>
      </c>
      <c r="S206" s="4">
        <f>(C206-H206+1+2*J206)/L206</f>
        <v>28</v>
      </c>
      <c r="T206" s="2">
        <f t="shared" ref="T206:T228" si="14">N206+O206+P206</f>
        <v>0.28800000000000003</v>
      </c>
      <c r="U206" s="2">
        <f>(2*$R206*$S206*$F206*$G206*$E206*$I206*$H206)/(N206/1000)/10^12</f>
        <v>5.2251075254237298</v>
      </c>
      <c r="V206" s="2">
        <f>(2*$R206*$S206*$F206*$G206*$E206*$I206*$H206)/(O206/1000)/10^12</f>
        <v>3.7595285853658535</v>
      </c>
      <c r="W206" s="2">
        <f>(2*$R206*$S206*$F206*$G206*$E206*$I206*$H206)/(P206/1000)/10^12</f>
        <v>2.0971519999999999</v>
      </c>
      <c r="X206" s="1" t="s">
        <v>33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1.4570000000000001</v>
      </c>
      <c r="O207" s="2">
        <v>1.246</v>
      </c>
      <c r="P207" s="2">
        <v>1.2529999999999999</v>
      </c>
      <c r="R207" s="4">
        <f>(D207-I207+1+2*K207)/M207</f>
        <v>14</v>
      </c>
      <c r="S207" s="4">
        <f>(C207-H207+1+2*J207)/L207</f>
        <v>14</v>
      </c>
      <c r="T207" s="2">
        <f t="shared" si="14"/>
        <v>3.9560000000000004</v>
      </c>
      <c r="U207" s="2">
        <f>(2*$R207*$S207*$F207*$G207*$E207*$I207*$H207)/(N207/1000)/10^12</f>
        <v>2.6448296499656827</v>
      </c>
      <c r="V207" s="2">
        <f>(2*$R207*$S207*$F207*$G207*$E207*$I207*$H207)/(O207/1000)/10^12</f>
        <v>3.0927101123595508</v>
      </c>
      <c r="W207" s="2">
        <f>(2*$R207*$S207*$F207*$G207*$E207*$I207*$H207)/(P207/1000)/10^12</f>
        <v>3.0754324022346369</v>
      </c>
      <c r="X207" s="1" t="s">
        <v>33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9.0999999999999998E-2</v>
      </c>
      <c r="O208" s="2">
        <v>0.09</v>
      </c>
      <c r="P208" s="2">
        <v>0.16400000000000001</v>
      </c>
      <c r="R208" s="4">
        <f>(D208-I208+1+2*K208)/M208</f>
        <v>14</v>
      </c>
      <c r="S208" s="4">
        <f>(C208-H208+1+2*J208)/L208</f>
        <v>14</v>
      </c>
      <c r="T208" s="2">
        <f t="shared" si="14"/>
        <v>0.34499999999999997</v>
      </c>
      <c r="U208" s="2">
        <f>(2*$R208*$S208*$F208*$G208*$E208*$I208*$H208)/(N208/1000)/10^12</f>
        <v>6.7754141538461532</v>
      </c>
      <c r="V208" s="2">
        <f>(2*$R208*$S208*$F208*$G208*$E208*$I208*$H208)/(O208/1000)/10^12</f>
        <v>6.8506965333333341</v>
      </c>
      <c r="W208" s="2">
        <f>(2*$R208*$S208*$F208*$G208*$E208*$I208*$H208)/(P208/1000)/10^12</f>
        <v>3.7595285853658535</v>
      </c>
      <c r="X208" s="1" t="s">
        <v>33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0.10199999999999999</v>
      </c>
      <c r="O209" s="2">
        <v>6.2E-2</v>
      </c>
      <c r="P209" s="2">
        <v>9.9000000000000005E-2</v>
      </c>
      <c r="R209" s="4">
        <f>(D209-I209+1+2*K209)/M209</f>
        <v>7</v>
      </c>
      <c r="S209" s="4">
        <f>(C209-H209+1+2*J209)/L209</f>
        <v>7</v>
      </c>
      <c r="T209" s="2">
        <f t="shared" si="14"/>
        <v>0.26300000000000001</v>
      </c>
      <c r="U209" s="2">
        <f>(2*$R209*$S209*$F209*$G209*$E209*$I209*$H209)/(N209/1000)/10^12</f>
        <v>3.2742299607843139</v>
      </c>
      <c r="V209" s="2">
        <f>(2*$R209*$S209*$F209*$G209*$E209*$I209*$H209)/(O209/1000)/10^12</f>
        <v>5.3866363870967744</v>
      </c>
      <c r="W209" s="2">
        <f>(2*$R209*$S209*$F209*$G209*$E209*$I209*$H209)/(P209/1000)/10^12</f>
        <v>3.3734490505050503</v>
      </c>
      <c r="X209" s="1" t="s">
        <v>33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0.55500000000000005</v>
      </c>
      <c r="O210" s="2">
        <v>1.1459999999999999</v>
      </c>
      <c r="P210" s="2">
        <v>0.78400000000000003</v>
      </c>
      <c r="R210" s="4">
        <f>(D210-I210+1+2*K210)/M210</f>
        <v>7</v>
      </c>
      <c r="S210" s="4">
        <f>(C210-H210+1+2*J210)/L210</f>
        <v>7</v>
      </c>
      <c r="T210" s="2">
        <f t="shared" si="14"/>
        <v>2.4850000000000003</v>
      </c>
      <c r="U210" s="2">
        <f>(2*$R210*$S210*$F210*$G210*$E210*$I210*$H210)/(N210/1000)/10^12</f>
        <v>7.5218796396396383</v>
      </c>
      <c r="V210" s="2">
        <f>(2*$R210*$S210*$F210*$G210*$E210*$I210*$H210)/(O210/1000)/10^12</f>
        <v>3.6427951134380461</v>
      </c>
      <c r="W210" s="2">
        <f>(2*$R210*$S210*$F210*$G210*$E210*$I210*$H210)/(P210/1000)/10^12</f>
        <v>5.3247999999999989</v>
      </c>
      <c r="X210" s="1" t="s">
        <v>33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0.156</v>
      </c>
      <c r="O211" s="2">
        <v>0.157</v>
      </c>
      <c r="P211" s="2">
        <v>0.32400000000000001</v>
      </c>
      <c r="R211" s="4">
        <f>(D211-I211+1+2*K211)/M211</f>
        <v>56</v>
      </c>
      <c r="S211" s="4">
        <f>(C211-H211+1+2*J211)/L211</f>
        <v>56</v>
      </c>
      <c r="T211" s="2">
        <f t="shared" si="14"/>
        <v>0.63700000000000001</v>
      </c>
      <c r="U211" s="2">
        <f>(2*$R211*$S211*$F211*$G211*$E211*$I211*$H211)/(N211/1000)/10^12</f>
        <v>11.856974769230769</v>
      </c>
      <c r="V211" s="2">
        <f>(2*$R211*$S211*$F211*$G211*$E211*$I211*$H211)/(O211/1000)/10^12</f>
        <v>11.781452636942676</v>
      </c>
      <c r="W211" s="2">
        <f>(2*$R211*$S211*$F211*$G211*$E211*$I211*$H211)/(P211/1000)/10^12</f>
        <v>5.7089137777777772</v>
      </c>
      <c r="X211" t="s">
        <v>33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5.6000000000000001E-2</v>
      </c>
      <c r="O212" s="2">
        <v>9.5000000000000001E-2</v>
      </c>
      <c r="P212" s="2">
        <v>0.08</v>
      </c>
      <c r="R212" s="4">
        <f>(D212-I212+1+2*K212)/M212</f>
        <v>28</v>
      </c>
      <c r="S212" s="4">
        <f>(C212-H212+1+2*J212)/L212</f>
        <v>28</v>
      </c>
      <c r="T212" s="2">
        <f t="shared" si="14"/>
        <v>0.23099999999999998</v>
      </c>
      <c r="U212" s="2">
        <f>(2*$R212*$S212*$F212*$G212*$E212*$I212*$H212)/(N212/1000)/10^12</f>
        <v>3.6700159999999999</v>
      </c>
      <c r="V212" s="2">
        <f>(2*$R212*$S212*$F212*$G212*$E212*$I212*$H212)/(O212/1000)/10^12</f>
        <v>2.1633778526315788</v>
      </c>
      <c r="W212" s="2">
        <f>(2*$R212*$S212*$F212*$G212*$E212*$I212*$H212)/(P212/1000)/10^12</f>
        <v>2.5690111999999998</v>
      </c>
      <c r="X212" t="s">
        <v>33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0.13900000000000001</v>
      </c>
      <c r="O213" s="2">
        <v>0.13700000000000001</v>
      </c>
      <c r="P213" s="2">
        <v>0.17199999999999999</v>
      </c>
      <c r="R213" s="4">
        <f>(D213-I213+1+2*K213)/M213</f>
        <v>28</v>
      </c>
      <c r="S213" s="4">
        <f>(C213-H213+1+2*J213)/L213</f>
        <v>28</v>
      </c>
      <c r="T213" s="2">
        <f t="shared" si="14"/>
        <v>0.44800000000000001</v>
      </c>
      <c r="U213" s="2">
        <f>(2*$R213*$S213*$F213*$G213*$E213*$I213*$H213)/(N213/1000)/10^12</f>
        <v>13.307108374100716</v>
      </c>
      <c r="V213" s="2">
        <f>(2*$R213*$S213*$F213*$G213*$E213*$I213*$H213)/(O213/1000)/10^12</f>
        <v>13.501372729927006</v>
      </c>
      <c r="W213" s="2">
        <f>(2*$R213*$S213*$F213*$G213*$E213*$I213*$H213)/(P213/1000)/10^12</f>
        <v>10.754000372093026</v>
      </c>
      <c r="X213" t="s">
        <v>61</v>
      </c>
    </row>
    <row r="214" spans="2:31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4.1000000000000002E-2</v>
      </c>
      <c r="O214" s="2">
        <v>0.13100000000000001</v>
      </c>
      <c r="P214" s="2">
        <v>7.9000000000000001E-2</v>
      </c>
      <c r="R214" s="4">
        <f>(D214-I214+1+2*K214)/M214</f>
        <v>14</v>
      </c>
      <c r="S214" s="4">
        <f>(C214-H214+1+2*J214)/L214</f>
        <v>14</v>
      </c>
      <c r="T214" s="2">
        <f t="shared" si="14"/>
        <v>0.251</v>
      </c>
      <c r="U214" s="2">
        <f>(2*$R214*$S214*$F214*$G214*$E214*$I214*$H214)/(N214/1000)/10^12</f>
        <v>5.0127047804878044</v>
      </c>
      <c r="V214" s="2">
        <f>(2*$R214*$S214*$F214*$G214*$E214*$I214*$H214)/(O214/1000)/10^12</f>
        <v>1.5688618015267173</v>
      </c>
      <c r="W214" s="2">
        <f>(2*$R214*$S214*$F214*$G214*$E214*$I214*$H214)/(P214/1000)/10^12</f>
        <v>2.6015303291139245</v>
      </c>
      <c r="X214" t="s">
        <v>33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6.0999999999999999E-2</v>
      </c>
      <c r="O215" s="2">
        <v>0.05</v>
      </c>
      <c r="P215" s="2">
        <v>7.6999999999999999E-2</v>
      </c>
      <c r="R215" s="4">
        <f>(D215-I215+1+2*K215)/M215</f>
        <v>14</v>
      </c>
      <c r="S215" s="4">
        <f>(C215-H215+1+2*J215)/L215</f>
        <v>14</v>
      </c>
      <c r="T215" s="2">
        <f t="shared" si="14"/>
        <v>0.188</v>
      </c>
      <c r="U215" s="2">
        <f>(2*$R215*$S215*$F215*$G215*$E215*$I215*$H215)/(N215/1000)/10^12</f>
        <v>3.369195016393443</v>
      </c>
      <c r="V215" s="2">
        <f>(2*$R215*$S215*$F215*$G215*$E215*$I215*$H215)/(O215/1000)/10^12</f>
        <v>4.1104179199999997</v>
      </c>
      <c r="W215" s="2">
        <f>(2*$R215*$S215*$F215*$G215*$E215*$I215*$H215)/(P215/1000)/10^12</f>
        <v>2.6691025454545456</v>
      </c>
      <c r="X215" t="s">
        <v>33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0.14199999999999999</v>
      </c>
      <c r="O216" s="2">
        <v>0.14099999999999999</v>
      </c>
      <c r="P216" s="2">
        <v>0.222</v>
      </c>
      <c r="R216" s="4">
        <f>(D216-I216+1+2*K216)/M216</f>
        <v>14</v>
      </c>
      <c r="S216" s="4">
        <f>(C216-H216+1+2*J216)/L216</f>
        <v>14</v>
      </c>
      <c r="T216" s="2">
        <f t="shared" si="14"/>
        <v>0.505</v>
      </c>
      <c r="U216" s="2">
        <f>(2*$R216*$S216*$F216*$G216*$E216*$I216*$H216)/(N216/1000)/10^12</f>
        <v>13.025972281690143</v>
      </c>
      <c r="V216" s="2">
        <f>(2*$R216*$S216*$F216*$G216*$E216*$I216*$H216)/(O216/1000)/10^12</f>
        <v>13.118355063829789</v>
      </c>
      <c r="W216" s="2">
        <f>(2*$R216*$S216*$F216*$G216*$E216*$I216*$H216)/(P216/1000)/10^12</f>
        <v>8.331928216216216</v>
      </c>
      <c r="X216" t="s">
        <v>61</v>
      </c>
    </row>
    <row r="217" spans="2:31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7.2999999999999995E-2</v>
      </c>
      <c r="O217" s="2">
        <v>0.112</v>
      </c>
      <c r="P217" s="2">
        <v>9.6000000000000002E-2</v>
      </c>
      <c r="R217" s="4">
        <f>(D217-I217+1+2*K217)/M217</f>
        <v>7</v>
      </c>
      <c r="S217" s="4">
        <f>(C217-H217+1+2*J217)/L217</f>
        <v>7</v>
      </c>
      <c r="T217" s="2">
        <f t="shared" si="14"/>
        <v>0.28100000000000003</v>
      </c>
      <c r="U217" s="2">
        <f>(2*$R217*$S217*$F217*$G217*$E217*$I217*$H217)/(N217/1000)/10^12</f>
        <v>2.8153547397260272</v>
      </c>
      <c r="V217" s="2">
        <f>(2*$R217*$S217*$F217*$G217*$E217*$I217*$H217)/(O217/1000)/10^12</f>
        <v>1.835008</v>
      </c>
      <c r="W217" s="2">
        <f>(2*$R217*$S217*$F217*$G217*$E217*$I217*$H217)/(P217/1000)/10^12</f>
        <v>2.1408426666666664</v>
      </c>
      <c r="X217" t="s">
        <v>33</v>
      </c>
    </row>
    <row r="218" spans="2:31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7.0000000000000007E-2</v>
      </c>
      <c r="O218" s="2">
        <v>5.6000000000000001E-2</v>
      </c>
      <c r="P218" s="2">
        <v>8.5999999999999993E-2</v>
      </c>
      <c r="R218" s="4">
        <f>(D218-I218+1+2*K218)/M218</f>
        <v>7</v>
      </c>
      <c r="S218" s="4">
        <f>(C218-H218+1+2*J218)/L218</f>
        <v>7</v>
      </c>
      <c r="T218" s="2">
        <f t="shared" si="14"/>
        <v>0.21199999999999999</v>
      </c>
      <c r="U218" s="2">
        <f>(2*$R218*$S218*$F218*$G218*$E218*$I218*$H218)/(N218/1000)/10^12</f>
        <v>2.9360127999999994</v>
      </c>
      <c r="V218" s="2">
        <f>(2*$R218*$S218*$F218*$G218*$E218*$I218*$H218)/(O218/1000)/10^12</f>
        <v>3.6700159999999999</v>
      </c>
      <c r="W218" s="2">
        <f>(2*$R218*$S218*$F218*$G218*$E218*$I218*$H218)/(P218/1000)/10^12</f>
        <v>2.3897778604651165</v>
      </c>
      <c r="X218" t="s">
        <v>33</v>
      </c>
    </row>
    <row r="219" spans="2:31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0.21199999999999999</v>
      </c>
      <c r="O219" s="2">
        <v>0.22600000000000001</v>
      </c>
      <c r="P219" s="2">
        <v>0.21199999999999999</v>
      </c>
      <c r="R219" s="4">
        <f>(D219-I219+1+2*K219)/M219</f>
        <v>6.5</v>
      </c>
      <c r="S219" s="4">
        <f>(C219-H219+1+2*J219)/L219</f>
        <v>6.5</v>
      </c>
      <c r="T219" s="2">
        <f t="shared" si="14"/>
        <v>0.65</v>
      </c>
      <c r="U219" s="2">
        <f>(2*$R219*$S219*$F219*$G219*$E219*$I219*$H219)/(N219/1000)/10^12</f>
        <v>3.3435725283018867</v>
      </c>
      <c r="V219" s="2">
        <f>(2*$R219*$S219*$F219*$G219*$E219*$I219*$H219)/(O219/1000)/10^12</f>
        <v>3.1364485663716812</v>
      </c>
      <c r="W219" s="2">
        <f>(2*$R219*$S219*$F219*$G219*$E219*$I219*$H219)/(P219/1000)/10^12</f>
        <v>3.3435725283018867</v>
      </c>
      <c r="X219" t="s">
        <v>33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0.3</v>
      </c>
      <c r="O220" s="2">
        <v>0.29899999999999999</v>
      </c>
      <c r="P220" s="2">
        <v>0.60299999999999998</v>
      </c>
      <c r="R220" s="4">
        <f>(D220-I220+1+2*K220)/M220</f>
        <v>56</v>
      </c>
      <c r="S220" s="4">
        <f>(C220-H220+1+2*J220)/L220</f>
        <v>56</v>
      </c>
      <c r="T220" s="2">
        <f t="shared" si="14"/>
        <v>1.202</v>
      </c>
      <c r="U220" s="2">
        <f>(2*$R220*$S220*$F220*$G220*$E220*$I220*$H220)/(N220/1000)/10^12</f>
        <v>12.331253760000003</v>
      </c>
      <c r="V220" s="2">
        <f>(2*$R220*$S220*$F220*$G220*$E220*$I220*$H220)/(O220/1000)/10^12</f>
        <v>12.372495411371238</v>
      </c>
      <c r="W220" s="2">
        <f>(2*$R220*$S220*$F220*$G220*$E220*$I220*$H220)/(P220/1000)/10^12</f>
        <v>6.1349521194029855</v>
      </c>
      <c r="X220" t="s">
        <v>33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0.107</v>
      </c>
      <c r="O221" s="2">
        <v>0.20799999999999999</v>
      </c>
      <c r="P221" s="2">
        <v>0.127</v>
      </c>
      <c r="R221" s="4">
        <f>(D221-I221+1+2*K221)/M221</f>
        <v>28</v>
      </c>
      <c r="S221" s="4">
        <f>(C221-H221+1+2*J221)/L221</f>
        <v>28</v>
      </c>
      <c r="T221" s="2">
        <f t="shared" si="14"/>
        <v>0.442</v>
      </c>
      <c r="U221" s="2">
        <f>(2*$R221*$S221*$F221*$G221*$E221*$I221*$H221)/(N221/1000)/10^12</f>
        <v>3.8415120747663551</v>
      </c>
      <c r="V221" s="2">
        <f>(2*$R221*$S221*$F221*$G221*$E221*$I221*$H221)/(O221/1000)/10^12</f>
        <v>1.9761624615384616</v>
      </c>
      <c r="W221" s="2">
        <f>(2*$R221*$S221*$F221*$G221*$E221*$I221*$H221)/(P221/1000)/10^12</f>
        <v>3.236549543307087</v>
      </c>
      <c r="X221" t="s">
        <v>33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0.26500000000000001</v>
      </c>
      <c r="O222" s="2">
        <v>0.26200000000000001</v>
      </c>
      <c r="P222" s="2">
        <v>0.29399999999999998</v>
      </c>
      <c r="R222" s="4">
        <f>(D222-I222+1+2*K222)/M222</f>
        <v>28</v>
      </c>
      <c r="S222" s="4">
        <f>(C222-H222+1+2*J222)/L222</f>
        <v>28</v>
      </c>
      <c r="T222" s="2">
        <f t="shared" si="14"/>
        <v>0.82099999999999995</v>
      </c>
      <c r="U222" s="2">
        <f>(2*$R222*$S222*$F222*$G222*$E222*$I222*$H222)/(N222/1000)/10^12</f>
        <v>13.959909916981132</v>
      </c>
      <c r="V222" s="2">
        <f>(2*$R222*$S222*$F222*$G222*$E222*$I222*$H222)/(O222/1000)/10^12</f>
        <v>14.119756213740457</v>
      </c>
      <c r="W222" s="2">
        <f>(2*$R222*$S222*$F222*$G222*$E222*$I222*$H222)/(P222/1000)/10^12</f>
        <v>12.582912</v>
      </c>
      <c r="X222" t="s">
        <v>33</v>
      </c>
    </row>
    <row r="223" spans="2:31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7.8E-2</v>
      </c>
      <c r="O223" s="2">
        <v>0.158</v>
      </c>
      <c r="P223" s="2">
        <v>0.106</v>
      </c>
      <c r="R223" s="4">
        <f>(D223-I223+1+2*K223)/M223</f>
        <v>14</v>
      </c>
      <c r="S223" s="4">
        <f>(C223-H223+1+2*J223)/L223</f>
        <v>14</v>
      </c>
      <c r="T223" s="2">
        <f t="shared" si="14"/>
        <v>0.34199999999999997</v>
      </c>
      <c r="U223" s="2">
        <f>(2*$R223*$S223*$F223*$G223*$E223*$I223*$H223)/(N223/1000)/10^12</f>
        <v>5.2697665641025644</v>
      </c>
      <c r="V223" s="2">
        <f>(2*$R223*$S223*$F223*$G223*$E223*$I223*$H223)/(O223/1000)/10^12</f>
        <v>2.6015303291139245</v>
      </c>
      <c r="W223" s="2">
        <f>(2*$R223*$S223*$F223*$G223*$E223*$I223*$H223)/(P223/1000)/10^12</f>
        <v>3.877752754716981</v>
      </c>
      <c r="X223" t="s">
        <v>61</v>
      </c>
    </row>
    <row r="224" spans="2:31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5.7000000000000002E-2</v>
      </c>
      <c r="O224" s="2">
        <v>6.2E-2</v>
      </c>
      <c r="P224" s="2">
        <v>8.5000000000000006E-2</v>
      </c>
      <c r="R224" s="4">
        <f>(D224-I224+1+2*K224)/M224</f>
        <v>14</v>
      </c>
      <c r="S224" s="4">
        <f>(C224-H224+1+2*J224)/L224</f>
        <v>14</v>
      </c>
      <c r="T224" s="2">
        <f t="shared" si="14"/>
        <v>0.20400000000000001</v>
      </c>
      <c r="U224" s="2">
        <f>(2*$R224*$S224*$F224*$G224*$E224*$I224*$H224)/(N224/1000)/10^12</f>
        <v>7.2112595087719296</v>
      </c>
      <c r="V224" s="2">
        <f>(2*$R224*$S224*$F224*$G224*$E224*$I224*$H224)/(O224/1000)/10^12</f>
        <v>6.6297063225806445</v>
      </c>
      <c r="W224" s="2">
        <f>(2*$R224*$S224*$F224*$G224*$E224*$I224*$H224)/(P224/1000)/10^12</f>
        <v>4.8357857882352944</v>
      </c>
      <c r="X224" t="s">
        <v>33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0.26</v>
      </c>
      <c r="O225" s="2">
        <v>0.27300000000000002</v>
      </c>
      <c r="P225" s="2">
        <v>0.317</v>
      </c>
      <c r="R225" s="4">
        <f>(D225-I225+1+2*K225)/M225</f>
        <v>14</v>
      </c>
      <c r="S225" s="4">
        <f>(C225-H225+1+2*J225)/L225</f>
        <v>14</v>
      </c>
      <c r="T225" s="2">
        <f t="shared" si="14"/>
        <v>0.85000000000000009</v>
      </c>
      <c r="U225" s="2">
        <f>(2*$R225*$S225*$F225*$G225*$E225*$I225*$H225)/(N225/1000)/10^12</f>
        <v>14.228369723076922</v>
      </c>
      <c r="V225" s="2">
        <f>(2*$R225*$S225*$F225*$G225*$E225*$I225*$H225)/(O225/1000)/10^12</f>
        <v>13.550828307692306</v>
      </c>
      <c r="W225" s="2">
        <f>(2*$R225*$S225*$F225*$G225*$E225*$I225*$H225)/(P225/1000)/10^12</f>
        <v>11.669956239747634</v>
      </c>
      <c r="X225" t="s">
        <v>33</v>
      </c>
    </row>
    <row r="226" spans="2:24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6.0999999999999999E-2</v>
      </c>
      <c r="O226" s="2">
        <v>0.13300000000000001</v>
      </c>
      <c r="P226" s="2">
        <v>0.122</v>
      </c>
      <c r="R226" s="4">
        <f>(D226-I226+1+2*K226)/M226</f>
        <v>7</v>
      </c>
      <c r="S226" s="4">
        <f>(C226-H226+1+2*J226)/L226</f>
        <v>7</v>
      </c>
      <c r="T226" s="2">
        <f t="shared" si="14"/>
        <v>0.316</v>
      </c>
      <c r="U226" s="2">
        <f>(2*$R226*$S226*$F226*$G226*$E226*$I226*$H226)/(N226/1000)/10^12</f>
        <v>6.738390032786886</v>
      </c>
      <c r="V226" s="2">
        <f>(2*$R226*$S226*$F226*$G226*$E226*$I226*$H226)/(O226/1000)/10^12</f>
        <v>3.0905397894736839</v>
      </c>
      <c r="W226" s="2">
        <f>(2*$R226*$S226*$F226*$G226*$E226*$I226*$H226)/(P226/1000)/10^12</f>
        <v>3.369195016393443</v>
      </c>
      <c r="X226" t="s">
        <v>61</v>
      </c>
    </row>
    <row r="227" spans="2:24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9.9000000000000005E-2</v>
      </c>
      <c r="O227" s="2">
        <v>7.5999999999999998E-2</v>
      </c>
      <c r="P227" s="2">
        <v>0.11</v>
      </c>
      <c r="R227" s="4">
        <f>(D227-I227+1+2*K227)/M227</f>
        <v>7</v>
      </c>
      <c r="S227" s="4">
        <f>(C227-H227+1+2*J227)/L227</f>
        <v>7</v>
      </c>
      <c r="T227" s="2">
        <f t="shared" si="14"/>
        <v>0.28499999999999998</v>
      </c>
      <c r="U227" s="2">
        <f>(2*$R227*$S227*$F227*$G227*$E227*$I227*$H227)/(N227/1000)/10^12</f>
        <v>4.1519372929292926</v>
      </c>
      <c r="V227" s="2">
        <f>(2*$R227*$S227*$F227*$G227*$E227*$I227*$H227)/(O227/1000)/10^12</f>
        <v>5.4084446315789476</v>
      </c>
      <c r="W227" s="2">
        <f>(2*$R227*$S227*$F227*$G227*$E227*$I227*$H227)/(P227/1000)/10^12</f>
        <v>3.7367435636363631</v>
      </c>
      <c r="X227" t="s">
        <v>33</v>
      </c>
    </row>
    <row r="228" spans="2:24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0.22</v>
      </c>
      <c r="O228" s="2">
        <v>0.43099999999999999</v>
      </c>
      <c r="P228" s="2">
        <v>0.38100000000000001</v>
      </c>
      <c r="R228" s="4">
        <f>(D228-I228+1+2*K228)/M228</f>
        <v>6.5</v>
      </c>
      <c r="S228" s="4">
        <f>(C228-H228+1+2*J228)/L228</f>
        <v>6.5</v>
      </c>
      <c r="T228" s="2">
        <f t="shared" si="14"/>
        <v>1.032</v>
      </c>
      <c r="U228" s="2">
        <f>(2*$R228*$S228*$F228*$G228*$E228*$I228*$H228)/(N228/1000)/10^12</f>
        <v>6.4439761454545446</v>
      </c>
      <c r="V228" s="2">
        <f>(2*$R228*$S228*$F228*$G228*$E228*$I228*$H228)/(O228/1000)/10^12</f>
        <v>3.2892685661252901</v>
      </c>
      <c r="W228" s="2">
        <f>(2*$R228*$S228*$F228*$G228*$E228*$I228*$H228)/(P228/1000)/10^12</f>
        <v>3.7209311076115488</v>
      </c>
      <c r="X228" t="s">
        <v>33</v>
      </c>
    </row>
    <row r="229" spans="2:24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0.438</v>
      </c>
      <c r="O229" s="2">
        <v>0.8</v>
      </c>
      <c r="P229" s="2">
        <v>1.7430000000000001</v>
      </c>
      <c r="R229" s="4">
        <f>(D229-I229+1+2*K229)/M229</f>
        <v>79.5</v>
      </c>
      <c r="S229" s="4">
        <f>(C229-H229+1+2*J229)/L229</f>
        <v>349</v>
      </c>
      <c r="T229" s="2">
        <f>N229+O229+P229</f>
        <v>2.9809999999999999</v>
      </c>
      <c r="U229" s="2">
        <f>(2*$R229*$S229*$F229*$G229*$E229*$I229*$H229)/(N229/1000)/10^12</f>
        <v>3.2433095890410959</v>
      </c>
      <c r="V229" s="2">
        <f>(2*$R229*$S229*$F229*$G229*$E229*$I229*$H229)/(O229/1000)/10^12</f>
        <v>1.775712</v>
      </c>
      <c r="W229" s="2">
        <f>(2*$R229*$S229*$F229*$G229*$E229*$I229*$H229)/(P229/1000)/10^12</f>
        <v>0.81501411359724607</v>
      </c>
      <c r="X229" t="s">
        <v>33</v>
      </c>
    </row>
    <row r="230" spans="2:24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2.9460000000000002</v>
      </c>
      <c r="O230" s="2">
        <v>2.9489999999999998</v>
      </c>
      <c r="P230" s="2">
        <v>5.3029999999999999</v>
      </c>
      <c r="R230" s="4">
        <f>(D230-I230+1+2*K230)/M230</f>
        <v>80</v>
      </c>
      <c r="S230" s="4">
        <f>(C230-H230+1+2*J230)/L230</f>
        <v>350</v>
      </c>
      <c r="T230" s="2">
        <f t="shared" ref="T230:T268" si="15">N230+O230+P230</f>
        <v>11.198</v>
      </c>
      <c r="U230" s="2">
        <f>(2*$R230*$S230*$F230*$G230*$E230*$I230*$H230)/(N230/1000)/10^12</f>
        <v>11.211861507128308</v>
      </c>
      <c r="V230" s="2">
        <f>(2*$R230*$S230*$F230*$G230*$E230*$I230*$H230)/(O230/1000)/10^12</f>
        <v>11.200455747711089</v>
      </c>
      <c r="W230" s="2">
        <f>(2*$R230*$S230*$F230*$G230*$E230*$I230*$H230)/(P230/1000)/10^12</f>
        <v>6.2285770318687543</v>
      </c>
      <c r="X230" t="s">
        <v>34</v>
      </c>
    </row>
    <row r="231" spans="2:24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4.5179999999999998</v>
      </c>
      <c r="O231" s="2">
        <v>9.7469999999999999</v>
      </c>
      <c r="P231" s="2">
        <v>5.117</v>
      </c>
      <c r="R231" s="4">
        <f>(D231-I231+1+2*K231)/M231</f>
        <v>39</v>
      </c>
      <c r="S231" s="4">
        <f>(C231-H231+1+2*J231)/L231</f>
        <v>174</v>
      </c>
      <c r="T231" s="2">
        <f t="shared" si="15"/>
        <v>19.382000000000001</v>
      </c>
      <c r="U231" s="2">
        <f>(2*$R231*$S231*$F231*$G231*$E231*$I231*$H231)/(N231/1000)/10^12</f>
        <v>9.8434549800796809</v>
      </c>
      <c r="V231" s="2">
        <f>(2*$R231*$S231*$F231*$G231*$E231*$I231*$H231)/(O231/1000)/10^12</f>
        <v>4.5627095106186513</v>
      </c>
      <c r="W231" s="2">
        <f>(2*$R231*$S231*$F231*$G231*$E231*$I231*$H231)/(P231/1000)/10^12</f>
        <v>8.6911724838772724</v>
      </c>
      <c r="X231" t="s">
        <v>33</v>
      </c>
    </row>
    <row r="232" spans="2:24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2.0489999999999999</v>
      </c>
      <c r="O232" s="2">
        <v>2.0499999999999998</v>
      </c>
      <c r="P232" s="2">
        <v>2.347</v>
      </c>
      <c r="R232" s="4">
        <f>(D232-I232+1+2*K232)/M232</f>
        <v>40</v>
      </c>
      <c r="S232" s="4">
        <f>(C232-H232+1+2*J232)/L232</f>
        <v>175</v>
      </c>
      <c r="T232" s="2">
        <f t="shared" si="15"/>
        <v>6.4459999999999997</v>
      </c>
      <c r="U232" s="2">
        <f>(2*$R232*$S232*$F232*$G232*$E232*$I232*$H232)/(N232/1000)/10^12</f>
        <v>16.120128843338215</v>
      </c>
      <c r="V232" s="2">
        <f>(2*$R232*$S232*$F232*$G232*$E232*$I232*$H232)/(O232/1000)/10^12</f>
        <v>16.112265365853659</v>
      </c>
      <c r="W232" s="2">
        <f>(2*$R232*$S232*$F232*$G232*$E232*$I232*$H232)/(P232/1000)/10^12</f>
        <v>14.073346399659139</v>
      </c>
      <c r="X232" t="s">
        <v>34</v>
      </c>
    </row>
    <row r="233" spans="2:24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4.5599999999999996</v>
      </c>
      <c r="O233" s="2">
        <v>8.5830000000000002</v>
      </c>
      <c r="P233" s="2">
        <v>4.7789999999999999</v>
      </c>
      <c r="R233" s="4">
        <f>(D233-I233+1+2*K233)/M233</f>
        <v>19</v>
      </c>
      <c r="S233" s="4">
        <f>(C233-H233+1+2*J233)/L233</f>
        <v>86.5</v>
      </c>
      <c r="T233" s="2">
        <f t="shared" si="15"/>
        <v>17.922000000000001</v>
      </c>
      <c r="U233" s="2">
        <f>(2*$R233*$S233*$F233*$G233*$E233*$I233*$H233)/(N233/1000)/10^12</f>
        <v>9.4481066666666678</v>
      </c>
      <c r="V233" s="2">
        <f>(2*$R233*$S233*$F233*$G233*$E233*$I233*$H233)/(O233/1000)/10^12</f>
        <v>5.0196162647093088</v>
      </c>
      <c r="W233" s="2">
        <f>(2*$R233*$S233*$F233*$G233*$E233*$I233*$H233)/(P233/1000)/10^12</f>
        <v>9.015142582130153</v>
      </c>
      <c r="X233" t="s">
        <v>33</v>
      </c>
    </row>
    <row r="234" spans="2:24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1.552</v>
      </c>
      <c r="O234" s="2">
        <v>1.512</v>
      </c>
      <c r="P234" s="2">
        <v>1.5620000000000001</v>
      </c>
      <c r="R234" s="4">
        <f>(D234-I234+1+2*K234)/M234</f>
        <v>20</v>
      </c>
      <c r="S234" s="4">
        <f>(C234-H234+1+2*J234)/L234</f>
        <v>84</v>
      </c>
      <c r="T234" s="2">
        <f t="shared" si="15"/>
        <v>4.6260000000000003</v>
      </c>
      <c r="U234" s="2">
        <f>(2*$R234*$S234*$F234*$G234*$E234*$I234*$H234)/(N234/1000)/10^12</f>
        <v>20.431016907216495</v>
      </c>
      <c r="V234" s="2">
        <f>(2*$R234*$S234*$F234*$G234*$E234*$I234*$H234)/(O234/1000)/10^12</f>
        <v>20.971520000000002</v>
      </c>
      <c r="W234" s="2">
        <f>(2*$R234*$S234*$F234*$G234*$E234*$I234*$H234)/(P234/1000)/10^12</f>
        <v>20.300216542893725</v>
      </c>
      <c r="X234" t="s">
        <v>61</v>
      </c>
    </row>
    <row r="235" spans="2:24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4.4189999999999996</v>
      </c>
      <c r="O235" s="2">
        <v>6.8620000000000001</v>
      </c>
      <c r="P235" s="2">
        <v>4.3849999999999998</v>
      </c>
      <c r="R235" s="4">
        <f>(D235-I235+1+2*K235)/M235</f>
        <v>9</v>
      </c>
      <c r="S235" s="4">
        <f>(C235-H235+1+2*J235)/L235</f>
        <v>41</v>
      </c>
      <c r="T235" s="2">
        <f t="shared" si="15"/>
        <v>15.665999999999999</v>
      </c>
      <c r="U235" s="2">
        <f>(2*$R235*$S235*$F235*$G235*$E235*$I235*$H235)/(N235/1000)/10^12</f>
        <v>8.7559299389002057</v>
      </c>
      <c r="V235" s="2">
        <f>(2*$R235*$S235*$F235*$G235*$E235*$I235*$H235)/(O235/1000)/10^12</f>
        <v>5.6386555523171085</v>
      </c>
      <c r="W235" s="2">
        <f>(2*$R235*$S235*$F235*$G235*$E235*$I235*$H235)/(P235/1000)/10^12</f>
        <v>8.8238208437856329</v>
      </c>
      <c r="X235" t="s">
        <v>33</v>
      </c>
    </row>
    <row r="236" spans="2:24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1.6970000000000001</v>
      </c>
      <c r="O236" s="2">
        <v>1.651</v>
      </c>
      <c r="P236" s="2">
        <v>1.6279999999999999</v>
      </c>
      <c r="R236" s="4">
        <f>(D236-I236+1+2*K236)/M236</f>
        <v>10</v>
      </c>
      <c r="S236" s="4">
        <f>(C236-H236+1+2*J236)/L236</f>
        <v>42</v>
      </c>
      <c r="T236" s="2">
        <f t="shared" si="15"/>
        <v>4.976</v>
      </c>
      <c r="U236" s="2">
        <f>(2*$R236*$S236*$F236*$G236*$E236*$I236*$H236)/(N236/1000)/10^12</f>
        <v>18.685290654095461</v>
      </c>
      <c r="V236" s="2">
        <f>(2*$R236*$S236*$F236*$G236*$E236*$I236*$H236)/(O236/1000)/10^12</f>
        <v>19.205898388855239</v>
      </c>
      <c r="W236" s="2">
        <f>(2*$R236*$S236*$F236*$G236*$E236*$I236*$H236)/(P236/1000)/10^12</f>
        <v>19.477234791154793</v>
      </c>
      <c r="X236" t="s">
        <v>61</v>
      </c>
    </row>
    <row r="237" spans="2:24"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0.17599999999999999</v>
      </c>
      <c r="O237" s="2">
        <v>0.17899999999999999</v>
      </c>
      <c r="P237" s="2">
        <v>0.56799999999999995</v>
      </c>
      <c r="R237" s="4">
        <f>(D237-I237+1+2*K237)/M237</f>
        <v>112</v>
      </c>
      <c r="S237" s="4">
        <f>(C237-H237+1+2*J237)/L237</f>
        <v>112</v>
      </c>
      <c r="T237" s="2">
        <f t="shared" si="15"/>
        <v>0.92299999999999993</v>
      </c>
      <c r="U237" s="2">
        <f>(2*$R237*$S237*$F237*$G237*$E237*$I237*$H237)/(N237/1000)/10^12</f>
        <v>4.6709294545454547</v>
      </c>
      <c r="V237" s="2">
        <f>(2*$R237*$S237*$F237*$G237*$E237*$I237*$H237)/(O237/1000)/10^12</f>
        <v>4.5926457206703919</v>
      </c>
      <c r="W237" s="2">
        <f>(2*$R237*$S237*$F237*$G237*$E237*$I237*$H237)/(P237/1000)/10^12</f>
        <v>1.447330253521127</v>
      </c>
      <c r="X237" t="s">
        <v>33</v>
      </c>
    </row>
    <row r="238" spans="2:24"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0.156</v>
      </c>
      <c r="O238" s="2">
        <v>0.13400000000000001</v>
      </c>
      <c r="P238" s="2">
        <v>0.26600000000000001</v>
      </c>
      <c r="R238" s="4">
        <f>(D238-I238+1+2*K238)/M238</f>
        <v>56</v>
      </c>
      <c r="S238" s="4">
        <f>(C238-H238+1+2*J238)/L238</f>
        <v>56</v>
      </c>
      <c r="T238" s="2">
        <f t="shared" si="15"/>
        <v>0.55600000000000005</v>
      </c>
      <c r="U238" s="2">
        <f>(2*$R238*$S238*$F238*$G238*$E238*$I238*$H238)/(N238/1000)/10^12</f>
        <v>5.2697665641025644</v>
      </c>
      <c r="V238" s="2">
        <f>(2*$R238*$S238*$F238*$G238*$E238*$I238*$H238)/(O238/1000)/10^12</f>
        <v>6.1349521194029855</v>
      </c>
      <c r="W238" s="2">
        <f>(2*$R238*$S238*$F238*$G238*$E238*$I238*$H238)/(P238/1000)/10^12</f>
        <v>3.0905397894736839</v>
      </c>
      <c r="X238" t="s">
        <v>33</v>
      </c>
    </row>
    <row r="239" spans="2:24"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0.13</v>
      </c>
      <c r="O239" s="2">
        <v>0.16200000000000001</v>
      </c>
      <c r="P239" s="2">
        <v>0.35899999999999999</v>
      </c>
      <c r="R239" s="4">
        <f>(D239-I239+1+2*K239)/M239</f>
        <v>56</v>
      </c>
      <c r="S239" s="4">
        <f>(C239-H239+1+2*J239)/L239</f>
        <v>56</v>
      </c>
      <c r="T239" s="2">
        <f t="shared" si="15"/>
        <v>0.65100000000000002</v>
      </c>
      <c r="U239" s="2">
        <f>(2*$R239*$S239*$F239*$G239*$E239*$I239*$H239)/(N239/1000)/10^12</f>
        <v>6.323719876923076</v>
      </c>
      <c r="V239" s="2">
        <f>(2*$R239*$S239*$F239*$G239*$E239*$I239*$H239)/(O239/1000)/10^12</f>
        <v>5.0745900246913571</v>
      </c>
      <c r="W239" s="2">
        <f>(2*$R239*$S239*$F239*$G239*$E239*$I239*$H239)/(P239/1000)/10^12</f>
        <v>2.289926417827298</v>
      </c>
      <c r="X239" t="s">
        <v>33</v>
      </c>
    </row>
    <row r="240" spans="2:24"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9.1999999999999998E-2</v>
      </c>
      <c r="O240" s="2">
        <v>0.27</v>
      </c>
      <c r="P240" s="2">
        <v>0.14499999999999999</v>
      </c>
      <c r="R240" s="4">
        <f>(D240-I240+1+2*K240)/M240</f>
        <v>28</v>
      </c>
      <c r="S240" s="4">
        <f>(C240-H240+1+2*J240)/L240</f>
        <v>28</v>
      </c>
      <c r="T240" s="2">
        <f t="shared" si="15"/>
        <v>0.50700000000000001</v>
      </c>
      <c r="U240" s="2">
        <f>(2*$R240*$S240*$F240*$G240*$E240*$I240*$H240)/(N240/1000)/10^12</f>
        <v>4.4678455652173916</v>
      </c>
      <c r="V240" s="2">
        <f>(2*$R240*$S240*$F240*$G240*$E240*$I240*$H240)/(O240/1000)/10^12</f>
        <v>1.5223770074074074</v>
      </c>
      <c r="W240" s="2">
        <f>(2*$R240*$S240*$F240*$G240*$E240*$I240*$H240)/(P240/1000)/10^12</f>
        <v>2.8347709793103446</v>
      </c>
      <c r="X240" t="s">
        <v>33</v>
      </c>
    </row>
    <row r="241" spans="2:24"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0.128</v>
      </c>
      <c r="O241" s="2">
        <v>0.108</v>
      </c>
      <c r="P241" s="2">
        <v>0.189</v>
      </c>
      <c r="R241" s="4">
        <f>(D241-I241+1+2*K241)/M241</f>
        <v>28</v>
      </c>
      <c r="S241" s="4">
        <f>(C241-H241+1+2*J241)/L241</f>
        <v>28</v>
      </c>
      <c r="T241" s="2">
        <f t="shared" si="15"/>
        <v>0.42499999999999999</v>
      </c>
      <c r="U241" s="2">
        <f>(2*$R241*$S241*$F241*$G241*$E241*$I241*$H241)/(N241/1000)/10^12</f>
        <v>6.4225279999999998</v>
      </c>
      <c r="V241" s="2">
        <f>(2*$R241*$S241*$F241*$G241*$E241*$I241*$H241)/(O241/1000)/10^12</f>
        <v>7.6118850370370374</v>
      </c>
      <c r="W241" s="2">
        <f>(2*$R241*$S241*$F241*$G241*$E241*$I241*$H241)/(P241/1000)/10^12</f>
        <v>4.3496485925925921</v>
      </c>
      <c r="X241" t="s">
        <v>33</v>
      </c>
    </row>
    <row r="242" spans="2:24"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0.104</v>
      </c>
      <c r="O242" s="2">
        <v>0.13</v>
      </c>
      <c r="P242" s="2">
        <v>0.186</v>
      </c>
      <c r="R242" s="4">
        <f>(D242-I242+1+2*K242)/M242</f>
        <v>28</v>
      </c>
      <c r="S242" s="4">
        <f>(C242-H242+1+2*J242)/L242</f>
        <v>28</v>
      </c>
      <c r="T242" s="2">
        <f t="shared" si="15"/>
        <v>0.42</v>
      </c>
      <c r="U242" s="2">
        <f>(2*$R242*$S242*$F242*$G242*$E242*$I242*$H242)/(N242/1000)/10^12</f>
        <v>7.9046498461538466</v>
      </c>
      <c r="V242" s="2">
        <f>(2*$R242*$S242*$F242*$G242*$E242*$I242*$H242)/(O242/1000)/10^12</f>
        <v>6.323719876923076</v>
      </c>
      <c r="W242" s="2">
        <f>(2*$R242*$S242*$F242*$G242*$E242*$I242*$H242)/(P242/1000)/10^12</f>
        <v>4.4198042150537633</v>
      </c>
      <c r="X242" t="s">
        <v>33</v>
      </c>
    </row>
    <row r="243" spans="2:24"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0.106</v>
      </c>
      <c r="O243" s="2">
        <v>0.23699999999999999</v>
      </c>
      <c r="P243" s="2">
        <v>0.13100000000000001</v>
      </c>
      <c r="R243" s="4">
        <f>(D243-I243+1+2*K243)/M243</f>
        <v>14</v>
      </c>
      <c r="S243" s="4">
        <f>(C243-H243+1+2*J243)/L243</f>
        <v>14</v>
      </c>
      <c r="T243" s="2">
        <f t="shared" si="15"/>
        <v>0.47399999999999998</v>
      </c>
      <c r="U243" s="2">
        <f>(2*$R243*$S243*$F243*$G243*$E243*$I243*$H243)/(N243/1000)/10^12</f>
        <v>3.877752754716981</v>
      </c>
      <c r="V243" s="2">
        <f>(2*$R243*$S243*$F243*$G243*$E243*$I243*$H243)/(O243/1000)/10^12</f>
        <v>1.7343535527426162</v>
      </c>
      <c r="W243" s="2">
        <f>(2*$R243*$S243*$F243*$G243*$E243*$I243*$H243)/(P243/1000)/10^12</f>
        <v>3.1377236030534346</v>
      </c>
      <c r="X243" t="s">
        <v>33</v>
      </c>
    </row>
    <row r="244" spans="2:24"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0.112</v>
      </c>
      <c r="O244" s="2">
        <v>0.13</v>
      </c>
      <c r="P244" s="2">
        <v>0.17699999999999999</v>
      </c>
      <c r="R244" s="4">
        <f>(D244-I244+1+2*K244)/M244</f>
        <v>14</v>
      </c>
      <c r="S244" s="4">
        <f>(C244-H244+1+2*J244)/L244</f>
        <v>14</v>
      </c>
      <c r="T244" s="2">
        <f t="shared" si="15"/>
        <v>0.41899999999999998</v>
      </c>
      <c r="U244" s="2">
        <f>(2*$R244*$S244*$F244*$G244*$E244*$I244*$H244)/(N244/1000)/10^12</f>
        <v>7.3400319999999999</v>
      </c>
      <c r="V244" s="2">
        <f>(2*$R244*$S244*$F244*$G244*$E244*$I244*$H244)/(O244/1000)/10^12</f>
        <v>6.323719876923076</v>
      </c>
      <c r="W244" s="2">
        <f>(2*$R244*$S244*$F244*$G244*$E244*$I244*$H244)/(P244/1000)/10^12</f>
        <v>4.6445400225988704</v>
      </c>
      <c r="X244" t="s">
        <v>33</v>
      </c>
    </row>
    <row r="245" spans="2:24"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0.21</v>
      </c>
      <c r="O245" s="2">
        <v>0.54500000000000004</v>
      </c>
      <c r="P245" s="2">
        <v>0.379</v>
      </c>
      <c r="R245" s="4">
        <f>(D245-I245+1+2*K245)/M245</f>
        <v>14</v>
      </c>
      <c r="S245" s="4">
        <f>(C245-H245+1+2*J245)/L245</f>
        <v>14</v>
      </c>
      <c r="T245" s="2">
        <f t="shared" si="15"/>
        <v>1.1339999999999999</v>
      </c>
      <c r="U245" s="2">
        <f>(2*$R245*$S245*$F245*$G245*$E245*$I245*$H245)/(N245/1000)/10^12</f>
        <v>7.8293674666666666</v>
      </c>
      <c r="V245" s="2">
        <f>(2*$R245*$S245*$F245*$G245*$E245*$I245*$H245)/(O245/1000)/10^12</f>
        <v>3.0168204917431192</v>
      </c>
      <c r="W245" s="2">
        <f>(2*$R245*$S245*$F245*$G245*$E245*$I245*$H245)/(P245/1000)/10^12</f>
        <v>4.3381719472295517</v>
      </c>
      <c r="X245" t="s">
        <v>33</v>
      </c>
    </row>
    <row r="246" spans="2:24"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0.129</v>
      </c>
      <c r="O246" s="2">
        <v>0.115</v>
      </c>
      <c r="P246" s="2">
        <v>0.18099999999999999</v>
      </c>
      <c r="R246" s="4">
        <f>(D246-I246+1+2*K246)/M246</f>
        <v>14</v>
      </c>
      <c r="S246" s="4">
        <f>(C246-H246+1+2*J246)/L246</f>
        <v>14</v>
      </c>
      <c r="T246" s="2">
        <f t="shared" si="15"/>
        <v>0.42499999999999999</v>
      </c>
      <c r="U246" s="2">
        <f>(2*$R246*$S246*$F246*$G246*$E246*$I246*$H246)/(N246/1000)/10^12</f>
        <v>6.3727409612403108</v>
      </c>
      <c r="V246" s="2">
        <f>(2*$R246*$S246*$F246*$G246*$E246*$I246*$H246)/(O246/1000)/10^12</f>
        <v>7.1485529043478264</v>
      </c>
      <c r="W246" s="2">
        <f>(2*$R246*$S246*$F246*$G246*$E246*$I246*$H246)/(P246/1000)/10^12</f>
        <v>4.5418982541436463</v>
      </c>
      <c r="X246" t="s">
        <v>33</v>
      </c>
    </row>
    <row r="247" spans="2:24"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0.112</v>
      </c>
      <c r="O247" s="2">
        <v>0.13</v>
      </c>
      <c r="P247" s="2">
        <v>0.17599999999999999</v>
      </c>
      <c r="R247" s="4">
        <f>(D247-I247+1+2*K247)/M247</f>
        <v>14</v>
      </c>
      <c r="S247" s="4">
        <f>(C247-H247+1+2*J247)/L247</f>
        <v>14</v>
      </c>
      <c r="T247" s="2">
        <f t="shared" si="15"/>
        <v>0.41799999999999998</v>
      </c>
      <c r="U247" s="2">
        <f>(2*$R247*$S247*$F247*$G247*$E247*$I247*$H247)/(N247/1000)/10^12</f>
        <v>7.3400319999999999</v>
      </c>
      <c r="V247" s="2">
        <f>(2*$R247*$S247*$F247*$G247*$E247*$I247*$H247)/(O247/1000)/10^12</f>
        <v>6.323719876923076</v>
      </c>
      <c r="W247" s="2">
        <f>(2*$R247*$S247*$F247*$G247*$E247*$I247*$H247)/(P247/1000)/10^12</f>
        <v>4.6709294545454547</v>
      </c>
      <c r="X247" t="s">
        <v>33</v>
      </c>
    </row>
    <row r="248" spans="2:24"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0.121</v>
      </c>
      <c r="O248" s="2">
        <v>0.14499999999999999</v>
      </c>
      <c r="P248" s="2">
        <v>0.16500000000000001</v>
      </c>
      <c r="R248" s="4">
        <f>(D248-I248+1+2*K248)/M248</f>
        <v>7</v>
      </c>
      <c r="S248" s="4">
        <f>(C248-H248+1+2*J248)/L248</f>
        <v>7</v>
      </c>
      <c r="T248" s="2">
        <f t="shared" si="15"/>
        <v>0.43100000000000005</v>
      </c>
      <c r="U248" s="2">
        <f>(2*$R248*$S248*$F248*$G248*$E248*$I248*$H248)/(N248/1000)/10^12</f>
        <v>3.3970396033057852</v>
      </c>
      <c r="V248" s="2">
        <f>(2*$R248*$S248*$F248*$G248*$E248*$I248*$H248)/(O248/1000)/10^12</f>
        <v>2.8347709793103446</v>
      </c>
      <c r="W248" s="2">
        <f>(2*$R248*$S248*$F248*$G248*$E248*$I248*$H248)/(P248/1000)/10^12</f>
        <v>2.4911623757575758</v>
      </c>
      <c r="X248" t="s">
        <v>33</v>
      </c>
    </row>
    <row r="249" spans="2:24"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0.35899999999999999</v>
      </c>
      <c r="O249" s="2">
        <v>0.438</v>
      </c>
      <c r="P249" s="2">
        <v>0.39300000000000002</v>
      </c>
      <c r="R249" s="4">
        <f>(D249-I249+1+2*K249)/M249</f>
        <v>7</v>
      </c>
      <c r="S249" s="4">
        <f>(C249-H249+1+2*J249)/L249</f>
        <v>7</v>
      </c>
      <c r="T249" s="2">
        <f t="shared" si="15"/>
        <v>1.19</v>
      </c>
      <c r="U249" s="2">
        <f>(2*$R249*$S249*$F249*$G249*$E249*$I249*$H249)/(N249/1000)/10^12</f>
        <v>5.1523344401114208</v>
      </c>
      <c r="V249" s="2">
        <f>(2*$R249*$S249*$F249*$G249*$E249*$I249*$H249)/(O249/1000)/10^12</f>
        <v>4.2230321095890409</v>
      </c>
      <c r="W249" s="2">
        <f>(2*$R249*$S249*$F249*$G249*$E249*$I249*$H249)/(P249/1000)/10^12</f>
        <v>4.7065854045801521</v>
      </c>
      <c r="X249" t="s">
        <v>34</v>
      </c>
    </row>
    <row r="250" spans="2:24"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0.182</v>
      </c>
      <c r="O250" s="2">
        <v>0.22</v>
      </c>
      <c r="P250" s="2">
        <v>0.28100000000000003</v>
      </c>
      <c r="R250" s="4">
        <f>(D250-I250+1+2*K250)/M250</f>
        <v>7</v>
      </c>
      <c r="S250" s="4">
        <f>(C250-H250+1+2*J250)/L250</f>
        <v>7</v>
      </c>
      <c r="T250" s="2">
        <f t="shared" si="15"/>
        <v>0.68300000000000005</v>
      </c>
      <c r="U250" s="2">
        <f>(2*$R250*$S250*$F250*$G250*$E250*$I250*$H250)/(N250/1000)/10^12</f>
        <v>4.5169427692307691</v>
      </c>
      <c r="V250" s="2">
        <f>(2*$R250*$S250*$F250*$G250*$E250*$I250*$H250)/(O250/1000)/10^12</f>
        <v>3.7367435636363631</v>
      </c>
      <c r="W250" s="2">
        <f>(2*$R250*$S250*$F250*$G250*$E250*$I250*$H250)/(P250/1000)/10^12</f>
        <v>2.9255643558718858</v>
      </c>
      <c r="X250" t="s">
        <v>33</v>
      </c>
    </row>
    <row r="251" spans="2:24"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0.314</v>
      </c>
      <c r="O251" s="2">
        <v>0.378</v>
      </c>
      <c r="P251" s="2">
        <v>0.59199999999999997</v>
      </c>
      <c r="R251" s="4">
        <f>(D251-I251+1+2*K251)/M251</f>
        <v>7</v>
      </c>
      <c r="S251" s="4">
        <f>(C251-H251+1+2*J251)/L251</f>
        <v>7</v>
      </c>
      <c r="T251" s="2">
        <f t="shared" si="15"/>
        <v>1.2839999999999998</v>
      </c>
      <c r="U251" s="2">
        <f>(2*$R251*$S251*$F251*$G251*$E251*$I251*$H251)/(N251/1000)/10^12</f>
        <v>5.2362011719745221</v>
      </c>
      <c r="V251" s="2">
        <f>(2*$R251*$S251*$F251*$G251*$E251*$I251*$H251)/(O251/1000)/10^12</f>
        <v>4.3496485925925921</v>
      </c>
      <c r="W251" s="2">
        <f>(2*$R251*$S251*$F251*$G251*$E251*$I251*$H251)/(P251/1000)/10^12</f>
        <v>2.7773094054054059</v>
      </c>
      <c r="X251" t="s">
        <v>64</v>
      </c>
    </row>
    <row r="252" spans="2:24"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0.218</v>
      </c>
      <c r="O252" s="2">
        <v>0.16700000000000001</v>
      </c>
      <c r="P252" s="2">
        <v>0.29499999999999998</v>
      </c>
      <c r="R252" s="4">
        <f>(D252-I252+1+2*K252)/M252</f>
        <v>7</v>
      </c>
      <c r="S252" s="4">
        <f>(C252-H252+1+2*J252)/L252</f>
        <v>7</v>
      </c>
      <c r="T252" s="2">
        <f t="shared" si="15"/>
        <v>0.67999999999999994</v>
      </c>
      <c r="U252" s="2">
        <f>(2*$R252*$S252*$F252*$G252*$E252*$I252*$H252)/(N252/1000)/10^12</f>
        <v>3.7710256146788996</v>
      </c>
      <c r="V252" s="2">
        <f>(2*$R252*$S252*$F252*$G252*$E252*$I252*$H252)/(O252/1000)/10^12</f>
        <v>4.9226561916167659</v>
      </c>
      <c r="W252" s="2">
        <f>(2*$R252*$S252*$F252*$G252*$E252*$I252*$H252)/(P252/1000)/10^12</f>
        <v>2.7867240135593221</v>
      </c>
      <c r="X252" t="s">
        <v>33</v>
      </c>
    </row>
    <row r="253" spans="2:24"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0.34300000000000003</v>
      </c>
      <c r="O253" s="2">
        <v>0.35099999999999998</v>
      </c>
      <c r="P253" s="2">
        <v>1.127</v>
      </c>
      <c r="R253" s="4">
        <f>(D253-I253+1+2*K253)/M253</f>
        <v>112</v>
      </c>
      <c r="S253" s="4">
        <f>(C253-H253+1+2*J253)/L253</f>
        <v>112</v>
      </c>
      <c r="T253" s="2">
        <f t="shared" si="15"/>
        <v>1.821</v>
      </c>
      <c r="U253" s="2">
        <f>(2*$R253*$S253*$F253*$G253*$E253*$I253*$H253)/(N253/1000)/10^12</f>
        <v>4.7934902857142854</v>
      </c>
      <c r="V253" s="2">
        <f>(2*$R253*$S253*$F253*$G253*$E253*$I253*$H253)/(O253/1000)/10^12</f>
        <v>4.6842369458689461</v>
      </c>
      <c r="W253" s="2">
        <f>(2*$R253*$S253*$F253*$G253*$E253*$I253*$H253)/(P253/1000)/10^12</f>
        <v>1.458888347826087</v>
      </c>
      <c r="X253" t="s">
        <v>33</v>
      </c>
    </row>
    <row r="254" spans="2:24"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0.29599999999999999</v>
      </c>
      <c r="O254" s="2">
        <v>0.25800000000000001</v>
      </c>
      <c r="P254" s="2">
        <v>0.53100000000000003</v>
      </c>
      <c r="R254" s="4">
        <f>(D254-I254+1+2*K254)/M254</f>
        <v>56</v>
      </c>
      <c r="S254" s="4">
        <f>(C254-H254+1+2*J254)/L254</f>
        <v>56</v>
      </c>
      <c r="T254" s="2">
        <f t="shared" si="15"/>
        <v>1.085</v>
      </c>
      <c r="U254" s="2">
        <f>(2*$R254*$S254*$F254*$G254*$E254*$I254*$H254)/(N254/1000)/10^12</f>
        <v>5.5546188108108119</v>
      </c>
      <c r="V254" s="2">
        <f>(2*$R254*$S254*$F254*$G254*$E254*$I254*$H254)/(O254/1000)/10^12</f>
        <v>6.3727409612403108</v>
      </c>
      <c r="W254" s="2">
        <f>(2*$R254*$S254*$F254*$G254*$E254*$I254*$H254)/(P254/1000)/10^12</f>
        <v>3.0963600150659136</v>
      </c>
      <c r="X254" t="s">
        <v>33</v>
      </c>
    </row>
    <row r="255" spans="2:24"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0.249</v>
      </c>
      <c r="O255" s="2">
        <v>0.30499999999999999</v>
      </c>
      <c r="P255" s="2">
        <v>0.69799999999999995</v>
      </c>
      <c r="R255" s="4">
        <f>(D255-I255+1+2*K255)/M255</f>
        <v>56</v>
      </c>
      <c r="S255" s="4">
        <f>(C255-H255+1+2*J255)/L255</f>
        <v>56</v>
      </c>
      <c r="T255" s="2">
        <f t="shared" si="15"/>
        <v>1.252</v>
      </c>
      <c r="U255" s="2">
        <f>(2*$R255*$S255*$F255*$G255*$E255*$I255*$H255)/(N255/1000)/10^12</f>
        <v>6.6030809959839365</v>
      </c>
      <c r="V255" s="2">
        <f>(2*$R255*$S255*$F255*$G255*$E255*$I255*$H255)/(O255/1000)/10^12</f>
        <v>5.390712026229509</v>
      </c>
      <c r="W255" s="2">
        <f>(2*$R255*$S255*$F255*$G255*$E255*$I255*$H255)/(P255/1000)/10^12</f>
        <v>2.3555403553008598</v>
      </c>
      <c r="X255" t="s">
        <v>33</v>
      </c>
    </row>
    <row r="256" spans="2:24"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0.13100000000000001</v>
      </c>
      <c r="O256" s="2">
        <v>0.48699999999999999</v>
      </c>
      <c r="P256" s="2">
        <v>0.26400000000000001</v>
      </c>
      <c r="R256" s="4">
        <f>(D256-I256+1+2*K256)/M256</f>
        <v>28</v>
      </c>
      <c r="S256" s="4">
        <f>(C256-H256+1+2*J256)/L256</f>
        <v>28</v>
      </c>
      <c r="T256" s="2">
        <f t="shared" si="15"/>
        <v>0.88200000000000001</v>
      </c>
      <c r="U256" s="2">
        <f>(2*$R256*$S256*$F256*$G256*$E256*$I256*$H256)/(N256/1000)/10^12</f>
        <v>6.2754472061068691</v>
      </c>
      <c r="V256" s="2">
        <f>(2*$R256*$S256*$F256*$G256*$E256*$I256*$H256)/(O256/1000)/10^12</f>
        <v>1.6880566406570843</v>
      </c>
      <c r="W256" s="2">
        <f>(2*$R256*$S256*$F256*$G256*$E256*$I256*$H256)/(P256/1000)/10^12</f>
        <v>3.1139529696969692</v>
      </c>
      <c r="X256" t="s">
        <v>33</v>
      </c>
    </row>
    <row r="257" spans="2:24"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0.22900000000000001</v>
      </c>
      <c r="O257" s="2">
        <v>0.20699999999999999</v>
      </c>
      <c r="P257" s="2">
        <v>0.315</v>
      </c>
      <c r="R257" s="4">
        <f>(D257-I257+1+2*K257)/M257</f>
        <v>28</v>
      </c>
      <c r="S257" s="4">
        <f>(C257-H257+1+2*J257)/L257</f>
        <v>28</v>
      </c>
      <c r="T257" s="2">
        <f t="shared" si="15"/>
        <v>0.751</v>
      </c>
      <c r="U257" s="2">
        <f>(2*$R257*$S257*$F257*$G257*$E257*$I257*$H257)/(N257/1000)/10^12</f>
        <v>7.1797692925764194</v>
      </c>
      <c r="V257" s="2">
        <f>(2*$R257*$S257*$F257*$G257*$E257*$I257*$H257)/(O257/1000)/10^12</f>
        <v>7.9428365603864739</v>
      </c>
      <c r="W257" s="2">
        <f>(2*$R257*$S257*$F257*$G257*$E257*$I257*$H257)/(P257/1000)/10^12</f>
        <v>5.2195783111111114</v>
      </c>
      <c r="X257" t="s">
        <v>33</v>
      </c>
    </row>
    <row r="258" spans="2:24"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0.20399999999999999</v>
      </c>
      <c r="O258" s="2">
        <v>0.23300000000000001</v>
      </c>
      <c r="P258" s="2">
        <v>0.31</v>
      </c>
      <c r="R258" s="4">
        <f>(D258-I258+1+2*K258)/M258</f>
        <v>28</v>
      </c>
      <c r="S258" s="4">
        <f>(C258-H258+1+2*J258)/L258</f>
        <v>28</v>
      </c>
      <c r="T258" s="2">
        <f t="shared" si="15"/>
        <v>0.747</v>
      </c>
      <c r="U258" s="2">
        <f>(2*$R258*$S258*$F258*$G258*$E258*$I258*$H258)/(N258/1000)/10^12</f>
        <v>8.059642980392157</v>
      </c>
      <c r="V258" s="2">
        <f>(2*$R258*$S258*$F258*$G258*$E258*$I258*$H258)/(O258/1000)/10^12</f>
        <v>7.0565114506437761</v>
      </c>
      <c r="W258" s="2">
        <f>(2*$R258*$S258*$F258*$G258*$E258*$I258*$H258)/(P258/1000)/10^12</f>
        <v>5.303765058064517</v>
      </c>
      <c r="X258" t="s">
        <v>33</v>
      </c>
    </row>
    <row r="259" spans="2:24"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0.114</v>
      </c>
      <c r="O259" s="2">
        <v>0.38700000000000001</v>
      </c>
      <c r="P259" s="2">
        <v>0.20200000000000001</v>
      </c>
      <c r="R259" s="4">
        <f>(D259-I259+1+2*K259)/M259</f>
        <v>14</v>
      </c>
      <c r="S259" s="4">
        <f>(C259-H259+1+2*J259)/L259</f>
        <v>14</v>
      </c>
      <c r="T259" s="2">
        <f t="shared" si="15"/>
        <v>0.70300000000000007</v>
      </c>
      <c r="U259" s="2">
        <f>(2*$R259*$S259*$F259*$G259*$E259*$I259*$H259)/(N259/1000)/10^12</f>
        <v>7.2112595087719296</v>
      </c>
      <c r="V259" s="2">
        <f>(2*$R259*$S259*$F259*$G259*$E259*$I259*$H259)/(O259/1000)/10^12</f>
        <v>2.1242469870801033</v>
      </c>
      <c r="W259" s="2">
        <f>(2*$R259*$S259*$F259*$G259*$E259*$I259*$H259)/(P259/1000)/10^12</f>
        <v>4.0697207128712867</v>
      </c>
      <c r="X259" t="s">
        <v>33</v>
      </c>
    </row>
    <row r="260" spans="2:24"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0.218</v>
      </c>
      <c r="O260" s="2">
        <v>0.19800000000000001</v>
      </c>
      <c r="P260" s="2">
        <v>0.28699999999999998</v>
      </c>
      <c r="R260" s="4">
        <f>(D260-I260+1+2*K260)/M260</f>
        <v>14</v>
      </c>
      <c r="S260" s="4">
        <f>(C260-H260+1+2*J260)/L260</f>
        <v>14</v>
      </c>
      <c r="T260" s="2">
        <f t="shared" si="15"/>
        <v>0.70300000000000007</v>
      </c>
      <c r="U260" s="2">
        <f>(2*$R260*$S260*$F260*$G260*$E260*$I260*$H260)/(N260/1000)/10^12</f>
        <v>7.5420512293577993</v>
      </c>
      <c r="V260" s="2">
        <f>(2*$R260*$S260*$F260*$G260*$E260*$I260*$H260)/(O260/1000)/10^12</f>
        <v>8.3038745858585852</v>
      </c>
      <c r="W260" s="2">
        <f>(2*$R260*$S260*$F260*$G260*$E260*$I260*$H260)/(P260/1000)/10^12</f>
        <v>5.728805463414635</v>
      </c>
      <c r="X260" t="s">
        <v>33</v>
      </c>
    </row>
    <row r="261" spans="2:24"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0.42699999999999999</v>
      </c>
      <c r="O261" s="2">
        <v>0.84799999999999998</v>
      </c>
      <c r="P261" s="2">
        <v>0.64900000000000002</v>
      </c>
      <c r="R261" s="4">
        <f>(D261-I261+1+2*K261)/M261</f>
        <v>14</v>
      </c>
      <c r="S261" s="4">
        <f>(C261-H261+1+2*J261)/L261</f>
        <v>14</v>
      </c>
      <c r="T261" s="2">
        <f t="shared" si="15"/>
        <v>1.9239999999999999</v>
      </c>
      <c r="U261" s="2">
        <f>(2*$R261*$S261*$F261*$G261*$E261*$I261*$H261)/(N261/1000)/10^12</f>
        <v>7.7010171803278693</v>
      </c>
      <c r="V261" s="2">
        <f>(2*$R261*$S261*$F261*$G261*$E261*$I261*$H261)/(O261/1000)/10^12</f>
        <v>3.877752754716981</v>
      </c>
      <c r="W261" s="2">
        <f>(2*$R261*$S261*$F261*$G261*$E261*$I261*$H261)/(P261/1000)/10^12</f>
        <v>5.0667709337442215</v>
      </c>
      <c r="X261" t="s">
        <v>33</v>
      </c>
    </row>
    <row r="262" spans="2:24"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0.19600000000000001</v>
      </c>
      <c r="O262" s="2">
        <v>0.223</v>
      </c>
      <c r="P262" s="2">
        <v>0.30499999999999999</v>
      </c>
      <c r="R262" s="4">
        <f>(D262-I262+1+2*K262)/M262</f>
        <v>14</v>
      </c>
      <c r="S262" s="4">
        <f>(C262-H262+1+2*J262)/L262</f>
        <v>14</v>
      </c>
      <c r="T262" s="2">
        <f t="shared" si="15"/>
        <v>0.72399999999999998</v>
      </c>
      <c r="U262" s="2">
        <f>(2*$R262*$S262*$F262*$G262*$E262*$I262*$H262)/(N262/1000)/10^12</f>
        <v>8.3886079999999996</v>
      </c>
      <c r="V262" s="2">
        <f>(2*$R262*$S262*$F262*$G262*$E262*$I262*$H262)/(O262/1000)/10^12</f>
        <v>7.3729469417040363</v>
      </c>
      <c r="W262" s="2">
        <f>(2*$R262*$S262*$F262*$G262*$E262*$I262*$H262)/(P262/1000)/10^12</f>
        <v>5.390712026229509</v>
      </c>
      <c r="X262" t="s">
        <v>33</v>
      </c>
    </row>
    <row r="263" spans="2:24"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0.218</v>
      </c>
      <c r="O263" s="2">
        <v>0.19800000000000001</v>
      </c>
      <c r="P263" s="2">
        <v>0.28799999999999998</v>
      </c>
      <c r="R263" s="4">
        <f>(D263-I263+1+2*K263)/M263</f>
        <v>14</v>
      </c>
      <c r="S263" s="4">
        <f>(C263-H263+1+2*J263)/L263</f>
        <v>14</v>
      </c>
      <c r="T263" s="2">
        <f t="shared" si="15"/>
        <v>0.70399999999999996</v>
      </c>
      <c r="U263" s="2">
        <f>(2*$R263*$S263*$F263*$G263*$E263*$I263*$H263)/(N263/1000)/10^12</f>
        <v>7.5420512293577993</v>
      </c>
      <c r="V263" s="2">
        <f>(2*$R263*$S263*$F263*$G263*$E263*$I263*$H263)/(O263/1000)/10^12</f>
        <v>8.3038745858585852</v>
      </c>
      <c r="W263" s="2">
        <f>(2*$R263*$S263*$F263*$G263*$E263*$I263*$H263)/(P263/1000)/10^12</f>
        <v>5.7089137777777781</v>
      </c>
      <c r="X263" t="s">
        <v>33</v>
      </c>
    </row>
    <row r="264" spans="2:24"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0.13500000000000001</v>
      </c>
      <c r="O264" s="2">
        <v>0.29299999999999998</v>
      </c>
      <c r="P264" s="2">
        <v>0.246</v>
      </c>
      <c r="R264" s="4">
        <f>(D264-I264+1+2*K264)/M264</f>
        <v>7</v>
      </c>
      <c r="S264" s="4">
        <f>(C264-H264+1+2*J264)/L264</f>
        <v>7</v>
      </c>
      <c r="T264" s="2">
        <f t="shared" si="15"/>
        <v>0.67399999999999993</v>
      </c>
      <c r="U264" s="2">
        <f>(2*$R264*$S264*$F264*$G264*$E264*$I264*$H264)/(N264/1000)/10^12</f>
        <v>6.0895080296296298</v>
      </c>
      <c r="V264" s="2">
        <f>(2*$R264*$S264*$F264*$G264*$E264*$I264*$H264)/(O264/1000)/10^12</f>
        <v>2.805746020477816</v>
      </c>
      <c r="W264" s="2">
        <f>(2*$R264*$S264*$F264*$G264*$E264*$I264*$H264)/(P264/1000)/10^12</f>
        <v>3.3418031869918696</v>
      </c>
      <c r="X264" t="s">
        <v>33</v>
      </c>
    </row>
    <row r="265" spans="2:24"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0.5</v>
      </c>
      <c r="O265" s="2">
        <v>0.45500000000000002</v>
      </c>
      <c r="P265" s="2">
        <v>0.44900000000000001</v>
      </c>
      <c r="R265" s="4">
        <f>(D265-I265+1+2*K265)/M265</f>
        <v>7</v>
      </c>
      <c r="S265" s="4">
        <f>(C265-H265+1+2*J265)/L265</f>
        <v>7</v>
      </c>
      <c r="T265" s="2">
        <f t="shared" si="15"/>
        <v>1.4040000000000001</v>
      </c>
      <c r="U265" s="2">
        <f>(2*$R265*$S265*$F265*$G265*$E265*$I265*$H265)/(N265/1000)/10^12</f>
        <v>7.3987522559999999</v>
      </c>
      <c r="V265" s="2">
        <f>(2*$R265*$S265*$F265*$G265*$E265*$I265*$H265)/(O265/1000)/10^12</f>
        <v>8.1304969846153856</v>
      </c>
      <c r="W265" s="2">
        <f>(2*$R265*$S265*$F265*$G265*$E265*$I265*$H265)/(P265/1000)/10^12</f>
        <v>8.2391450512249449</v>
      </c>
      <c r="X265" t="s">
        <v>33</v>
      </c>
    </row>
    <row r="266" spans="2:24"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0.20899999999999999</v>
      </c>
      <c r="O266" s="2">
        <v>0.24</v>
      </c>
      <c r="P266" s="2">
        <v>0.375</v>
      </c>
      <c r="R266" s="4">
        <f>(D266-I266+1+2*K266)/M266</f>
        <v>7</v>
      </c>
      <c r="S266" s="4">
        <f>(C266-H266+1+2*J266)/L266</f>
        <v>7</v>
      </c>
      <c r="T266" s="2">
        <f t="shared" si="15"/>
        <v>0.82399999999999995</v>
      </c>
      <c r="U266" s="2">
        <f>(2*$R266*$S266*$F266*$G266*$E266*$I266*$H266)/(N266/1000)/10^12</f>
        <v>7.8668285550239236</v>
      </c>
      <c r="V266" s="2">
        <f>(2*$R266*$S266*$F266*$G266*$E266*$I266*$H266)/(O266/1000)/10^12</f>
        <v>6.8506965333333341</v>
      </c>
      <c r="W266" s="2">
        <f>(2*$R266*$S266*$F266*$G266*$E266*$I266*$H266)/(P266/1000)/10^12</f>
        <v>4.3844457813333326</v>
      </c>
      <c r="X266" t="s">
        <v>33</v>
      </c>
    </row>
    <row r="267" spans="2:24"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0.40500000000000003</v>
      </c>
      <c r="O267" s="2">
        <v>0.84299999999999997</v>
      </c>
      <c r="P267" s="2">
        <v>0.83299999999999996</v>
      </c>
      <c r="R267" s="4">
        <f>(D267-I267+1+2*K267)/M267</f>
        <v>7</v>
      </c>
      <c r="S267" s="4">
        <f>(C267-H267+1+2*J267)/L267</f>
        <v>7</v>
      </c>
      <c r="T267" s="2">
        <f t="shared" si="15"/>
        <v>2.081</v>
      </c>
      <c r="U267" s="2">
        <f>(2*$R267*$S267*$F267*$G267*$E267*$I267*$H267)/(N267/1000)/10^12</f>
        <v>8.1193440395061725</v>
      </c>
      <c r="V267" s="2">
        <f>(2*$R267*$S267*$F267*$G267*$E267*$I267*$H267)/(O267/1000)/10^12</f>
        <v>3.9007524744958482</v>
      </c>
      <c r="W267" s="2">
        <f>(2*$R267*$S267*$F267*$G267*$E267*$I267*$H267)/(P267/1000)/10^12</f>
        <v>3.9475802352941178</v>
      </c>
      <c r="X267" t="s">
        <v>33</v>
      </c>
    </row>
    <row r="268" spans="2:24"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0.23499999999999999</v>
      </c>
      <c r="O268" s="2">
        <v>0.21199999999999999</v>
      </c>
      <c r="P268" s="2">
        <v>0.40400000000000003</v>
      </c>
      <c r="R268" s="4">
        <f>(D268-I268+1+2*K268)/M268</f>
        <v>7</v>
      </c>
      <c r="S268" s="4">
        <f>(C268-H268+1+2*J268)/L268</f>
        <v>7</v>
      </c>
      <c r="T268" s="2">
        <f t="shared" si="15"/>
        <v>0.85099999999999998</v>
      </c>
      <c r="U268" s="2">
        <f>(2*$R268*$S268*$F268*$G268*$E268*$I268*$H268)/(N268/1000)/10^12</f>
        <v>6.9964560340425539</v>
      </c>
      <c r="V268" s="2">
        <f>(2*$R268*$S268*$F268*$G268*$E268*$I268*$H268)/(O268/1000)/10^12</f>
        <v>7.755505509433962</v>
      </c>
      <c r="W268" s="2">
        <f>(2*$R268*$S268*$F268*$G268*$E268*$I268*$H268)/(P268/1000)/10^12</f>
        <v>4.0697207128712867</v>
      </c>
      <c r="X268" t="s">
        <v>33</v>
      </c>
    </row>
    <row r="271" spans="2:24">
      <c r="D271" t="s">
        <v>58</v>
      </c>
    </row>
    <row r="277" spans="1:12">
      <c r="L277" s="3"/>
    </row>
    <row r="278" spans="1:12">
      <c r="A278" t="s">
        <v>11</v>
      </c>
      <c r="C278" t="s">
        <v>13</v>
      </c>
      <c r="D278" t="s">
        <v>3</v>
      </c>
      <c r="E278" t="s">
        <v>14</v>
      </c>
      <c r="G278" t="s">
        <v>17</v>
      </c>
      <c r="H278" t="s">
        <v>18</v>
      </c>
      <c r="I278" t="s">
        <v>39</v>
      </c>
      <c r="J278" t="s">
        <v>40</v>
      </c>
    </row>
    <row r="280" spans="1:12">
      <c r="C280">
        <v>1760</v>
      </c>
      <c r="D280">
        <v>16</v>
      </c>
      <c r="E280">
        <v>50</v>
      </c>
      <c r="G280" s="2">
        <v>4.32</v>
      </c>
      <c r="H280" s="2">
        <v>4.0960000000000001</v>
      </c>
      <c r="I280" s="2">
        <f>(2*$E280*$D280*$C280*$C280+$E280*$D280*$C280)/(G280/1000)/10^12</f>
        <v>1.147585185185185</v>
      </c>
      <c r="J280" s="2">
        <f>(2*$E280*$D280*$C280*$C280+$E280*$D280*$C280)/(H280/1000)/10^12</f>
        <v>1.2103437500000001</v>
      </c>
    </row>
    <row r="281" spans="1:12">
      <c r="C281">
        <v>1760</v>
      </c>
      <c r="D281">
        <v>32</v>
      </c>
      <c r="E281">
        <v>50</v>
      </c>
      <c r="G281" s="2">
        <v>8.7520000000000007</v>
      </c>
      <c r="H281" s="2">
        <v>9.3390000000000004</v>
      </c>
      <c r="I281" s="2">
        <f t="shared" ref="I281:J291" si="16">(2*$E281*$D281*$C281*$C281+$E281*$D281*$C281)/(G281/1000)/10^12</f>
        <v>1.1328994515539303</v>
      </c>
      <c r="J281" s="2">
        <f t="shared" si="16"/>
        <v>1.0616914016489989</v>
      </c>
    </row>
    <row r="282" spans="1:12">
      <c r="C282">
        <v>1760</v>
      </c>
      <c r="D282">
        <v>64</v>
      </c>
      <c r="E282">
        <v>50</v>
      </c>
      <c r="G282" s="2">
        <v>11.506</v>
      </c>
      <c r="H282" s="2">
        <v>11.461</v>
      </c>
      <c r="I282" s="2">
        <f t="shared" si="16"/>
        <v>1.7234722753346079</v>
      </c>
      <c r="J282" s="2">
        <f t="shared" si="16"/>
        <v>1.7302392461390803</v>
      </c>
    </row>
    <row r="283" spans="1:1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v>12.007999999999999</v>
      </c>
      <c r="H283" s="2">
        <v>10.028</v>
      </c>
      <c r="I283" s="2">
        <f t="shared" si="16"/>
        <v>3.3028434377081948</v>
      </c>
      <c r="J283" s="2">
        <f t="shared" si="16"/>
        <v>3.9549804547267646</v>
      </c>
    </row>
    <row r="284" spans="1:12">
      <c r="C284">
        <v>2048</v>
      </c>
      <c r="D284">
        <v>16</v>
      </c>
      <c r="E284">
        <v>50</v>
      </c>
      <c r="G284" s="2">
        <v>6.7720000000000002</v>
      </c>
      <c r="H284" s="2">
        <v>6.7670000000000003</v>
      </c>
      <c r="I284" s="2">
        <f t="shared" si="16"/>
        <v>0.99121748375664498</v>
      </c>
      <c r="J284" s="2">
        <f t="shared" si="16"/>
        <v>0.99194987439042404</v>
      </c>
    </row>
    <row r="285" spans="1:12">
      <c r="C285">
        <v>2048</v>
      </c>
      <c r="D285">
        <v>32</v>
      </c>
      <c r="E285">
        <v>50</v>
      </c>
      <c r="G285" s="2">
        <v>10.119</v>
      </c>
      <c r="H285" s="2">
        <v>9.9939999999999998</v>
      </c>
      <c r="I285" s="2">
        <f t="shared" si="16"/>
        <v>1.3267170273742466</v>
      </c>
      <c r="J285" s="2">
        <f t="shared" si="16"/>
        <v>1.3433109465679409</v>
      </c>
    </row>
    <row r="286" spans="1:12">
      <c r="C286">
        <v>2048</v>
      </c>
      <c r="D286">
        <v>64</v>
      </c>
      <c r="E286">
        <v>50</v>
      </c>
      <c r="G286" s="2">
        <v>15.912000000000001</v>
      </c>
      <c r="H286" s="2">
        <v>15.396000000000001</v>
      </c>
      <c r="I286" s="2">
        <f t="shared" si="16"/>
        <v>1.6874119658119655</v>
      </c>
      <c r="J286" s="2">
        <f t="shared" si="16"/>
        <v>1.743965913224214</v>
      </c>
    </row>
    <row r="287" spans="1:12">
      <c r="A287">
        <f>2560*2560/2048/2048</f>
        <v>1.5625</v>
      </c>
      <c r="C287">
        <v>2048</v>
      </c>
      <c r="D287">
        <v>128</v>
      </c>
      <c r="E287">
        <v>50</v>
      </c>
      <c r="G287" s="2">
        <v>14.18</v>
      </c>
      <c r="H287" s="2">
        <v>11.316000000000001</v>
      </c>
      <c r="I287" s="2">
        <f t="shared" si="16"/>
        <v>3.787037968970381</v>
      </c>
      <c r="J287" s="2">
        <f t="shared" si="16"/>
        <v>4.7455106398020499</v>
      </c>
    </row>
    <row r="288" spans="1:12">
      <c r="C288">
        <v>2560</v>
      </c>
      <c r="D288">
        <v>16</v>
      </c>
      <c r="E288">
        <v>50</v>
      </c>
      <c r="G288" s="2">
        <v>10.563000000000001</v>
      </c>
      <c r="H288" s="2">
        <v>10.288</v>
      </c>
      <c r="I288" s="2">
        <f t="shared" si="16"/>
        <v>0.99288156773643832</v>
      </c>
      <c r="J288" s="2">
        <f t="shared" si="16"/>
        <v>1.0194214618973561</v>
      </c>
    </row>
    <row r="289" spans="1:10">
      <c r="C289">
        <v>2560</v>
      </c>
      <c r="D289">
        <v>32</v>
      </c>
      <c r="E289">
        <v>50</v>
      </c>
      <c r="G289" s="2">
        <v>12.906000000000001</v>
      </c>
      <c r="H289" s="2">
        <v>12.74</v>
      </c>
      <c r="I289" s="2">
        <f t="shared" si="16"/>
        <v>1.6252608089260807</v>
      </c>
      <c r="J289" s="2">
        <f t="shared" si="16"/>
        <v>1.6464376766091051</v>
      </c>
    </row>
    <row r="290" spans="1:10">
      <c r="C290">
        <v>2560</v>
      </c>
      <c r="D290">
        <v>64</v>
      </c>
      <c r="E290">
        <v>50</v>
      </c>
      <c r="G290" s="2">
        <v>18.486999999999998</v>
      </c>
      <c r="H290" s="2">
        <v>18.085000000000001</v>
      </c>
      <c r="I290" s="2">
        <f t="shared" si="16"/>
        <v>2.2692287553415915</v>
      </c>
      <c r="J290" s="2">
        <f t="shared" si="16"/>
        <v>2.3196700027647221</v>
      </c>
    </row>
    <row r="291" spans="1:10">
      <c r="C291">
        <v>2560</v>
      </c>
      <c r="D291">
        <v>128</v>
      </c>
      <c r="E291">
        <v>50</v>
      </c>
      <c r="G291" s="2">
        <v>16.983000000000001</v>
      </c>
      <c r="H291" s="2">
        <v>14.29</v>
      </c>
      <c r="I291" s="2">
        <f t="shared" si="16"/>
        <v>4.9403794382617914</v>
      </c>
      <c r="J291" s="2">
        <f t="shared" si="16"/>
        <v>5.8714110566829953</v>
      </c>
    </row>
    <row r="295" spans="1:10">
      <c r="A295" t="s">
        <v>12</v>
      </c>
      <c r="C295" t="s">
        <v>13</v>
      </c>
      <c r="D295" t="s">
        <v>3</v>
      </c>
      <c r="E295" t="s">
        <v>14</v>
      </c>
      <c r="G295" t="s">
        <v>19</v>
      </c>
      <c r="H295" t="s">
        <v>20</v>
      </c>
      <c r="I295" t="s">
        <v>39</v>
      </c>
      <c r="J295" t="s">
        <v>40</v>
      </c>
    </row>
    <row r="296" spans="1:10">
      <c r="C296">
        <v>512</v>
      </c>
      <c r="D296">
        <v>16</v>
      </c>
      <c r="E296">
        <v>25</v>
      </c>
      <c r="G296" s="2">
        <v>1.5589999999999999</v>
      </c>
      <c r="H296" s="2">
        <v>1.9359999999999999</v>
      </c>
      <c r="I296" s="2">
        <f t="shared" ref="I296:J312" si="17">(8*$E296*$D296*$C296*$C296)/(G296/1000)/10^12</f>
        <v>0.53807620269403467</v>
      </c>
      <c r="J296" s="2">
        <f t="shared" ref="J296:J311" si="18">(8*$E296*$D296*$C296*$C296)/(H296/1000)/10^12</f>
        <v>0.43329586776859502</v>
      </c>
    </row>
    <row r="297" spans="1:10">
      <c r="C297">
        <v>512</v>
      </c>
      <c r="D297">
        <v>32</v>
      </c>
      <c r="E297">
        <v>25</v>
      </c>
      <c r="G297" s="2">
        <v>2.7610000000000001</v>
      </c>
      <c r="H297" s="2">
        <v>3.9689999999999999</v>
      </c>
      <c r="I297" s="2">
        <f t="shared" si="17"/>
        <v>0.60764998189061936</v>
      </c>
      <c r="J297" s="2">
        <f t="shared" si="18"/>
        <v>0.42270637440161257</v>
      </c>
    </row>
    <row r="298" spans="1:10">
      <c r="C298">
        <v>512</v>
      </c>
      <c r="D298">
        <v>64</v>
      </c>
      <c r="E298">
        <v>25</v>
      </c>
      <c r="G298" s="2">
        <v>2.347</v>
      </c>
      <c r="H298" s="2">
        <v>3.992</v>
      </c>
      <c r="I298" s="2">
        <f t="shared" si="17"/>
        <v>1.4296732850447378</v>
      </c>
      <c r="J298" s="2">
        <f t="shared" si="18"/>
        <v>0.84054188376753503</v>
      </c>
    </row>
    <row r="299" spans="1:10">
      <c r="C299">
        <v>512</v>
      </c>
      <c r="D299">
        <v>128</v>
      </c>
      <c r="E299">
        <v>25</v>
      </c>
      <c r="G299" s="2">
        <v>2.67</v>
      </c>
      <c r="H299" s="2">
        <v>4.9889999999999999</v>
      </c>
      <c r="I299" s="2">
        <f t="shared" si="17"/>
        <v>2.5134405992509361</v>
      </c>
      <c r="J299" s="2">
        <f t="shared" si="18"/>
        <v>1.3451365804770496</v>
      </c>
    </row>
    <row r="300" spans="1:10">
      <c r="C300">
        <v>1024</v>
      </c>
      <c r="D300">
        <v>16</v>
      </c>
      <c r="E300">
        <v>25</v>
      </c>
      <c r="G300" s="2">
        <v>4.6369999999999996</v>
      </c>
      <c r="H300" s="2">
        <v>2.855</v>
      </c>
      <c r="I300" s="2">
        <f t="shared" si="17"/>
        <v>0.72362372223420324</v>
      </c>
      <c r="J300" s="2">
        <f t="shared" si="18"/>
        <v>1.1752865849387042</v>
      </c>
    </row>
    <row r="301" spans="1:10">
      <c r="C301">
        <v>1024</v>
      </c>
      <c r="D301">
        <v>32</v>
      </c>
      <c r="E301">
        <v>25</v>
      </c>
      <c r="G301" s="2">
        <v>4.5620000000000003</v>
      </c>
      <c r="H301" s="2">
        <v>5.173</v>
      </c>
      <c r="I301" s="2">
        <f t="shared" si="17"/>
        <v>1.4710404208680403</v>
      </c>
      <c r="J301" s="2">
        <f t="shared" si="18"/>
        <v>1.2972910110187512</v>
      </c>
    </row>
    <row r="302" spans="1:10">
      <c r="C302">
        <v>1024</v>
      </c>
      <c r="D302">
        <v>64</v>
      </c>
      <c r="E302">
        <v>25</v>
      </c>
      <c r="G302" s="2">
        <v>4.359</v>
      </c>
      <c r="H302" s="2">
        <v>8.1389999999999993</v>
      </c>
      <c r="I302" s="2">
        <f t="shared" si="17"/>
        <v>3.0790944712089927</v>
      </c>
      <c r="J302" s="2">
        <f t="shared" si="18"/>
        <v>1.6490690256788305</v>
      </c>
    </row>
    <row r="303" spans="1:10">
      <c r="C303">
        <v>1024</v>
      </c>
      <c r="D303">
        <v>128</v>
      </c>
      <c r="E303">
        <v>25</v>
      </c>
      <c r="G303" s="2">
        <v>5.1719999999999997</v>
      </c>
      <c r="H303" s="2">
        <v>11.946999999999999</v>
      </c>
      <c r="I303" s="2">
        <f t="shared" si="17"/>
        <v>5.1901673627223515</v>
      </c>
      <c r="J303" s="2">
        <f t="shared" si="18"/>
        <v>2.2468858793002426</v>
      </c>
    </row>
    <row r="304" spans="1:10">
      <c r="C304">
        <v>2048</v>
      </c>
      <c r="D304">
        <v>16</v>
      </c>
      <c r="E304">
        <v>25</v>
      </c>
      <c r="G304" s="2">
        <v>20.658000000000001</v>
      </c>
      <c r="H304" s="2">
        <v>9.8409999999999993</v>
      </c>
      <c r="I304" s="2">
        <f t="shared" si="17"/>
        <v>0.64971307967857483</v>
      </c>
      <c r="J304" s="2">
        <f t="shared" si="18"/>
        <v>1.3638626968803984</v>
      </c>
    </row>
    <row r="305" spans="1:10">
      <c r="C305">
        <v>2048</v>
      </c>
      <c r="D305">
        <v>32</v>
      </c>
      <c r="E305">
        <v>25</v>
      </c>
      <c r="G305" s="2">
        <v>13.087999999999999</v>
      </c>
      <c r="H305" s="2">
        <v>11.788</v>
      </c>
      <c r="I305" s="2">
        <f t="shared" si="17"/>
        <v>2.0510044009779955</v>
      </c>
      <c r="J305" s="2">
        <f t="shared" si="18"/>
        <v>2.2771925347811335</v>
      </c>
    </row>
    <row r="306" spans="1:10">
      <c r="C306">
        <v>2048</v>
      </c>
      <c r="D306">
        <v>64</v>
      </c>
      <c r="E306">
        <v>25</v>
      </c>
      <c r="G306" s="2">
        <v>10.186999999999999</v>
      </c>
      <c r="H306" s="2">
        <v>19.222999999999999</v>
      </c>
      <c r="I306" s="2">
        <f t="shared" si="17"/>
        <v>5.2701571807205267</v>
      </c>
      <c r="J306" s="2">
        <f t="shared" si="18"/>
        <v>2.7928570566508868</v>
      </c>
    </row>
    <row r="307" spans="1:10">
      <c r="C307">
        <v>2048</v>
      </c>
      <c r="D307">
        <v>128</v>
      </c>
      <c r="E307">
        <v>25</v>
      </c>
      <c r="G307" s="2">
        <v>16.128</v>
      </c>
      <c r="H307" s="2">
        <v>19.62</v>
      </c>
      <c r="I307" s="2">
        <f t="shared" si="17"/>
        <v>6.6576253968253969</v>
      </c>
      <c r="J307" s="2">
        <f t="shared" si="18"/>
        <v>5.472690234454638</v>
      </c>
    </row>
    <row r="308" spans="1:10">
      <c r="C308">
        <v>4096</v>
      </c>
      <c r="D308">
        <v>16</v>
      </c>
      <c r="E308">
        <v>25</v>
      </c>
      <c r="G308" s="2">
        <v>80.944999999999993</v>
      </c>
      <c r="H308" s="2">
        <v>57.247999999999998</v>
      </c>
      <c r="I308" s="2">
        <f t="shared" si="17"/>
        <v>0.66325395268392129</v>
      </c>
      <c r="J308" s="2">
        <f t="shared" si="18"/>
        <v>0.93779854667411966</v>
      </c>
    </row>
    <row r="309" spans="1:10">
      <c r="C309">
        <v>4096</v>
      </c>
      <c r="D309">
        <v>32</v>
      </c>
      <c r="E309">
        <v>25</v>
      </c>
      <c r="G309" s="2">
        <v>39.863</v>
      </c>
      <c r="H309" s="2">
        <v>36.305</v>
      </c>
      <c r="I309" s="2">
        <f t="shared" si="17"/>
        <v>2.6935800717457292</v>
      </c>
      <c r="J309" s="2">
        <f t="shared" si="18"/>
        <v>2.957559080016527</v>
      </c>
    </row>
    <row r="310" spans="1:10">
      <c r="C310">
        <v>4096</v>
      </c>
      <c r="D310">
        <v>64</v>
      </c>
      <c r="E310">
        <v>25</v>
      </c>
      <c r="G310" s="2">
        <v>32.213999999999999</v>
      </c>
      <c r="H310" s="2">
        <v>46.113</v>
      </c>
      <c r="I310" s="2">
        <f t="shared" si="17"/>
        <v>6.666305482088533</v>
      </c>
      <c r="J310" s="2">
        <f t="shared" si="18"/>
        <v>4.6570026847093011</v>
      </c>
    </row>
    <row r="311" spans="1:10">
      <c r="C311">
        <v>4096</v>
      </c>
      <c r="D311">
        <v>128</v>
      </c>
      <c r="E311">
        <v>25</v>
      </c>
      <c r="G311" s="2">
        <v>54.881999999999998</v>
      </c>
      <c r="H311" s="2">
        <v>59.124000000000002</v>
      </c>
      <c r="I311" s="2">
        <f t="shared" si="17"/>
        <v>7.825821391348712</v>
      </c>
      <c r="J311" s="2">
        <f t="shared" si="18"/>
        <v>7.2643381638590077</v>
      </c>
    </row>
    <row r="312" spans="1:10">
      <c r="C312">
        <v>1536</v>
      </c>
      <c r="D312">
        <v>8</v>
      </c>
      <c r="E312">
        <v>50</v>
      </c>
      <c r="G312" s="2">
        <v>11.853999999999999</v>
      </c>
      <c r="H312" s="2">
        <v>7.2690000000000001</v>
      </c>
      <c r="I312" s="2">
        <f t="shared" si="17"/>
        <v>0.63689448287497885</v>
      </c>
      <c r="J312" s="2">
        <f t="shared" si="17"/>
        <v>1.0386225340486999</v>
      </c>
    </row>
    <row r="313" spans="1:10">
      <c r="C313">
        <v>1536</v>
      </c>
      <c r="D313">
        <v>16</v>
      </c>
      <c r="E313">
        <v>50</v>
      </c>
      <c r="G313" s="2">
        <v>22.073</v>
      </c>
      <c r="H313" s="2">
        <v>9.3620000000000001</v>
      </c>
      <c r="I313" s="2">
        <f t="shared" ref="I313:J317" si="19">(8*$E313*$D313*$C313*$C313)/(G313/1000)/10^12</f>
        <v>0.6840707833099261</v>
      </c>
      <c r="J313" s="2">
        <f t="shared" si="19"/>
        <v>1.6128492202520828</v>
      </c>
    </row>
    <row r="314" spans="1:10">
      <c r="C314">
        <v>1536</v>
      </c>
      <c r="D314">
        <v>32</v>
      </c>
      <c r="E314">
        <v>50</v>
      </c>
      <c r="G314" s="2">
        <v>11.577</v>
      </c>
      <c r="H314" s="2">
        <v>31.28</v>
      </c>
      <c r="I314" s="2">
        <f t="shared" si="19"/>
        <v>2.6085331951282713</v>
      </c>
      <c r="J314" s="2">
        <f t="shared" si="19"/>
        <v>0.96544081841432217</v>
      </c>
    </row>
    <row r="315" spans="1:10">
      <c r="C315">
        <v>256</v>
      </c>
      <c r="D315">
        <v>16</v>
      </c>
      <c r="E315">
        <v>150</v>
      </c>
      <c r="G315" s="2">
        <v>1.962</v>
      </c>
      <c r="H315" s="2">
        <v>3.6819999999999999</v>
      </c>
      <c r="I315" s="2">
        <f t="shared" si="19"/>
        <v>0.64133088685015294</v>
      </c>
      <c r="J315" s="2">
        <f t="shared" si="19"/>
        <v>0.34174122759369907</v>
      </c>
    </row>
    <row r="316" spans="1:10">
      <c r="C316">
        <v>256</v>
      </c>
      <c r="D316">
        <v>32</v>
      </c>
      <c r="E316">
        <v>150</v>
      </c>
      <c r="G316" s="2">
        <v>6.6989999999999998</v>
      </c>
      <c r="H316" s="2">
        <v>15.285</v>
      </c>
      <c r="I316" s="2">
        <f t="shared" si="19"/>
        <v>0.37566538289296914</v>
      </c>
      <c r="J316" s="2">
        <f t="shared" si="19"/>
        <v>0.16464392541707557</v>
      </c>
    </row>
    <row r="317" spans="1:10">
      <c r="C317">
        <v>256</v>
      </c>
      <c r="D317">
        <v>64</v>
      </c>
      <c r="E317">
        <v>150</v>
      </c>
      <c r="G317" s="2">
        <v>6.51</v>
      </c>
      <c r="H317" s="2">
        <v>9.0909999999999993</v>
      </c>
      <c r="I317" s="2">
        <f t="shared" si="19"/>
        <v>0.77314359447004599</v>
      </c>
      <c r="J317" s="2">
        <f t="shared" si="19"/>
        <v>0.55364259157408424</v>
      </c>
    </row>
    <row r="318" spans="1:10">
      <c r="G318" s="2"/>
      <c r="H318" s="2"/>
    </row>
    <row r="319" spans="1:10">
      <c r="G319" s="2"/>
      <c r="H319" s="2"/>
    </row>
    <row r="320" spans="1:10">
      <c r="A320" t="s">
        <v>62</v>
      </c>
      <c r="C320" t="s">
        <v>63</v>
      </c>
      <c r="D320" t="s">
        <v>3</v>
      </c>
      <c r="E320" t="s">
        <v>14</v>
      </c>
      <c r="G320" s="2" t="s">
        <v>19</v>
      </c>
      <c r="H320" s="2" t="s">
        <v>20</v>
      </c>
      <c r="I320" t="s">
        <v>39</v>
      </c>
      <c r="J320" t="s">
        <v>40</v>
      </c>
    </row>
    <row r="321" spans="3:10">
      <c r="C321">
        <v>2816</v>
      </c>
      <c r="D321">
        <v>32</v>
      </c>
      <c r="E321">
        <v>1500</v>
      </c>
      <c r="G321" s="2">
        <v>592.91800000000001</v>
      </c>
      <c r="H321" s="2">
        <v>1272.1690000000001</v>
      </c>
      <c r="I321" s="2">
        <f>(6*$E321*$D321*$C321*$C321)/(G321/1000)/10^12</f>
        <v>3.8517948991260171</v>
      </c>
      <c r="J321" s="2">
        <f>(6*$E321*$D321*$C321*$C321)/(H321/1000)/10^12</f>
        <v>1.7952005810548755</v>
      </c>
    </row>
    <row r="322" spans="3:10">
      <c r="C322">
        <v>2816</v>
      </c>
      <c r="D322">
        <v>32</v>
      </c>
      <c r="E322">
        <v>750</v>
      </c>
      <c r="G322" s="2">
        <v>298.53500000000003</v>
      </c>
      <c r="H322" s="2">
        <v>638.21500000000003</v>
      </c>
      <c r="I322" s="2">
        <f t="shared" ref="I322:I339" si="20">(6*$E322*$D322*$C322*$C322)/(G322/1000)/10^12</f>
        <v>3.8250096772572726</v>
      </c>
      <c r="J322" s="2">
        <f t="shared" ref="J322:J339" si="21">(6*$E322*$D322*$C322*$C322)/(H322/1000)/10^12</f>
        <v>1.7892078124143118</v>
      </c>
    </row>
    <row r="323" spans="3:10">
      <c r="C323">
        <v>2816</v>
      </c>
      <c r="D323">
        <v>32</v>
      </c>
      <c r="E323">
        <v>375</v>
      </c>
      <c r="G323" s="2">
        <v>150.70599999999999</v>
      </c>
      <c r="H323" s="2">
        <v>319.88</v>
      </c>
      <c r="I323" s="2">
        <f t="shared" si="20"/>
        <v>3.7884996748636421</v>
      </c>
      <c r="J323" s="2">
        <f t="shared" si="21"/>
        <v>1.7848869325997248</v>
      </c>
    </row>
    <row r="324" spans="3:10">
      <c r="C324">
        <v>2816</v>
      </c>
      <c r="D324">
        <v>32</v>
      </c>
      <c r="E324">
        <v>187</v>
      </c>
      <c r="G324" s="2">
        <v>76.058999999999997</v>
      </c>
      <c r="H324" s="2">
        <v>160.09399999999999</v>
      </c>
      <c r="I324" s="2">
        <f t="shared" si="20"/>
        <v>3.7433249164990339</v>
      </c>
      <c r="J324" s="2">
        <f t="shared" si="21"/>
        <v>1.7784148676652469</v>
      </c>
    </row>
    <row r="325" spans="3:10">
      <c r="C325">
        <v>2048</v>
      </c>
      <c r="D325">
        <v>32</v>
      </c>
      <c r="E325">
        <v>1500</v>
      </c>
      <c r="G325" s="2">
        <v>396.38499999999999</v>
      </c>
      <c r="H325" s="2">
        <v>927.20399999999995</v>
      </c>
      <c r="I325" s="2">
        <f t="shared" si="20"/>
        <v>3.0474401200852705</v>
      </c>
      <c r="J325" s="2">
        <f t="shared" si="21"/>
        <v>1.3027980379722264</v>
      </c>
    </row>
    <row r="326" spans="3:10">
      <c r="C326">
        <v>2048</v>
      </c>
      <c r="D326">
        <v>32</v>
      </c>
      <c r="E326">
        <v>750</v>
      </c>
      <c r="G326" s="2">
        <v>198.95500000000001</v>
      </c>
      <c r="H326" s="2">
        <v>464.83199999999999</v>
      </c>
      <c r="I326" s="2">
        <f t="shared" si="20"/>
        <v>3.0357607298132741</v>
      </c>
      <c r="J326" s="2">
        <f t="shared" si="21"/>
        <v>1.2993506815365552</v>
      </c>
    </row>
    <row r="327" spans="3:10">
      <c r="C327">
        <v>2048</v>
      </c>
      <c r="D327">
        <v>32</v>
      </c>
      <c r="E327">
        <v>375</v>
      </c>
      <c r="G327" s="2">
        <v>100.9</v>
      </c>
      <c r="H327" s="2">
        <v>233.09200000000001</v>
      </c>
      <c r="I327" s="2">
        <f t="shared" si="20"/>
        <v>2.9929622200198214</v>
      </c>
      <c r="J327" s="2">
        <f t="shared" si="21"/>
        <v>1.2955823794896435</v>
      </c>
    </row>
    <row r="328" spans="3:10">
      <c r="C328">
        <v>2048</v>
      </c>
      <c r="D328">
        <v>32</v>
      </c>
      <c r="E328">
        <v>187</v>
      </c>
      <c r="G328" s="2">
        <v>51.545000000000002</v>
      </c>
      <c r="H328" s="2">
        <v>116.374</v>
      </c>
      <c r="I328" s="2">
        <f t="shared" si="20"/>
        <v>2.9215693242021534</v>
      </c>
      <c r="J328" s="2">
        <f t="shared" si="21"/>
        <v>1.2940372490075103</v>
      </c>
    </row>
    <row r="329" spans="3:10">
      <c r="C329">
        <v>1536</v>
      </c>
      <c r="D329">
        <v>32</v>
      </c>
      <c r="E329">
        <v>1500</v>
      </c>
      <c r="G329" s="2">
        <v>296.66699999999997</v>
      </c>
      <c r="H329" s="2">
        <v>694.33199999999999</v>
      </c>
      <c r="I329" s="2">
        <f t="shared" si="20"/>
        <v>2.2903701726177839</v>
      </c>
      <c r="J329" s="2">
        <f t="shared" si="21"/>
        <v>0.97860569295380306</v>
      </c>
    </row>
    <row r="330" spans="3:10">
      <c r="C330">
        <v>1536</v>
      </c>
      <c r="D330">
        <v>32</v>
      </c>
      <c r="E330">
        <v>750</v>
      </c>
      <c r="G330" s="2">
        <v>149.95599999999999</v>
      </c>
      <c r="H330" s="2">
        <v>348.52300000000002</v>
      </c>
      <c r="I330" s="2">
        <f t="shared" si="20"/>
        <v>2.2655887326949244</v>
      </c>
      <c r="J330" s="2">
        <f t="shared" si="21"/>
        <v>0.97479541952754911</v>
      </c>
    </row>
    <row r="331" spans="3:10">
      <c r="C331">
        <v>1536</v>
      </c>
      <c r="D331">
        <v>32</v>
      </c>
      <c r="E331">
        <v>375</v>
      </c>
      <c r="G331" s="2">
        <v>76.866</v>
      </c>
      <c r="H331" s="2">
        <v>175.45500000000001</v>
      </c>
      <c r="I331" s="2">
        <f t="shared" si="20"/>
        <v>2.2099408320974159</v>
      </c>
      <c r="J331" s="2">
        <f t="shared" si="21"/>
        <v>0.96816455501410625</v>
      </c>
    </row>
    <row r="332" spans="3:10">
      <c r="C332">
        <v>1536</v>
      </c>
      <c r="D332">
        <v>32</v>
      </c>
      <c r="E332">
        <v>187</v>
      </c>
      <c r="G332" s="2">
        <v>39.563000000000002</v>
      </c>
      <c r="H332" s="2">
        <v>88.668000000000006</v>
      </c>
      <c r="I332" s="2">
        <f t="shared" si="20"/>
        <v>2.1410955585774589</v>
      </c>
      <c r="J332" s="2">
        <f t="shared" si="21"/>
        <v>0.95534086236297189</v>
      </c>
    </row>
    <row r="333" spans="3:10">
      <c r="C333">
        <v>2560</v>
      </c>
      <c r="D333" s="1">
        <v>32</v>
      </c>
      <c r="E333" s="1">
        <v>1500</v>
      </c>
      <c r="G333" s="2">
        <v>522.601</v>
      </c>
      <c r="H333" s="2">
        <v>1154.9090000000001</v>
      </c>
      <c r="I333" s="2">
        <f t="shared" si="20"/>
        <v>3.6116211029064238</v>
      </c>
      <c r="J333" s="2">
        <f t="shared" si="21"/>
        <v>1.6342731765013518</v>
      </c>
    </row>
    <row r="334" spans="3:10">
      <c r="C334">
        <v>2560</v>
      </c>
      <c r="D334" s="1">
        <v>32</v>
      </c>
      <c r="E334" s="1">
        <v>750</v>
      </c>
      <c r="G334" s="2">
        <v>263.452</v>
      </c>
      <c r="H334" s="2">
        <v>579.39599999999996</v>
      </c>
      <c r="I334" s="2">
        <f t="shared" si="20"/>
        <v>3.5821265353840546</v>
      </c>
      <c r="J334" s="2">
        <f t="shared" si="21"/>
        <v>1.6287968850319989</v>
      </c>
    </row>
    <row r="335" spans="3:10">
      <c r="C335">
        <v>2560</v>
      </c>
      <c r="D335" s="1">
        <v>32</v>
      </c>
      <c r="E335" s="1">
        <v>375</v>
      </c>
      <c r="G335" s="2">
        <v>132.929</v>
      </c>
      <c r="H335" s="2">
        <v>290.43200000000002</v>
      </c>
      <c r="I335" s="2">
        <f t="shared" si="20"/>
        <v>3.5497084909989547</v>
      </c>
      <c r="J335" s="2">
        <f t="shared" si="21"/>
        <v>1.6246804759806082</v>
      </c>
    </row>
    <row r="336" spans="3:10">
      <c r="C336">
        <v>2560</v>
      </c>
      <c r="D336" s="1">
        <v>32</v>
      </c>
      <c r="E336" s="1">
        <v>187</v>
      </c>
      <c r="G336" s="2">
        <v>67.132000000000005</v>
      </c>
      <c r="H336" s="2">
        <v>145.24199999999999</v>
      </c>
      <c r="I336" s="2">
        <f t="shared" si="20"/>
        <v>3.5050416254543282</v>
      </c>
      <c r="J336" s="2">
        <f t="shared" si="21"/>
        <v>1.6200579336555545</v>
      </c>
    </row>
    <row r="337" spans="3:10">
      <c r="C337">
        <v>512</v>
      </c>
      <c r="D337" s="1">
        <v>32</v>
      </c>
      <c r="E337" s="1">
        <v>1</v>
      </c>
      <c r="G337" s="2">
        <v>0.11600000000000001</v>
      </c>
      <c r="H337" s="2">
        <v>0.17599999999999999</v>
      </c>
      <c r="I337" s="2">
        <f t="shared" si="20"/>
        <v>0.43389351724137931</v>
      </c>
      <c r="J337" s="2">
        <f t="shared" si="21"/>
        <v>0.28597527272727269</v>
      </c>
    </row>
    <row r="338" spans="3:10">
      <c r="C338">
        <v>1024</v>
      </c>
      <c r="D338" s="1">
        <v>32</v>
      </c>
      <c r="E338" s="1">
        <v>1500</v>
      </c>
      <c r="G338" s="2">
        <v>179.69399999999999</v>
      </c>
      <c r="H338" s="2">
        <v>469.43200000000002</v>
      </c>
      <c r="I338" s="2">
        <f t="shared" si="20"/>
        <v>1.6805785835921068</v>
      </c>
      <c r="J338" s="2">
        <f t="shared" si="21"/>
        <v>0.64330912251401695</v>
      </c>
    </row>
    <row r="339" spans="3:10">
      <c r="C339">
        <v>1024</v>
      </c>
      <c r="D339" s="1">
        <v>64</v>
      </c>
      <c r="E339" s="1">
        <v>1500</v>
      </c>
      <c r="G339" s="2">
        <v>210.16399999999999</v>
      </c>
      <c r="H339" s="2">
        <v>175.30799999999999</v>
      </c>
      <c r="I339" s="2">
        <f t="shared" si="20"/>
        <v>2.8738498315601153</v>
      </c>
      <c r="J339" s="2">
        <f t="shared" si="21"/>
        <v>3.4452493668286674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41</v>
      </c>
      <c r="B1" s="6" t="s">
        <v>56</v>
      </c>
    </row>
    <row r="2" spans="1:2">
      <c r="A2" s="5" t="s">
        <v>42</v>
      </c>
      <c r="B2" s="7" t="s">
        <v>60</v>
      </c>
    </row>
    <row r="3" spans="1:2">
      <c r="A3" s="5" t="s">
        <v>43</v>
      </c>
      <c r="B3" s="7" t="s">
        <v>44</v>
      </c>
    </row>
    <row r="4" spans="1:2">
      <c r="A4" s="5" t="s">
        <v>45</v>
      </c>
      <c r="B4" s="8">
        <v>8</v>
      </c>
    </row>
    <row r="5" spans="1:2">
      <c r="A5" s="5" t="s">
        <v>46</v>
      </c>
      <c r="B5" s="8">
        <v>5</v>
      </c>
    </row>
    <row r="6" spans="1:2">
      <c r="A6" s="5" t="s">
        <v>47</v>
      </c>
      <c r="B6" s="7" t="s">
        <v>48</v>
      </c>
    </row>
    <row r="7" spans="1:2">
      <c r="A7" s="5" t="s">
        <v>49</v>
      </c>
      <c r="B7" s="9">
        <v>367.48</v>
      </c>
    </row>
    <row r="8" spans="1:2">
      <c r="A8" s="5" t="s">
        <v>50</v>
      </c>
      <c r="B8" s="7" t="s">
        <v>51</v>
      </c>
    </row>
    <row r="9" spans="1:2">
      <c r="A9" s="5" t="s">
        <v>52</v>
      </c>
      <c r="B9" t="s">
        <v>53</v>
      </c>
    </row>
    <row r="10" spans="1:2">
      <c r="A10" s="5" t="s">
        <v>54</v>
      </c>
      <c r="B10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2017-07-14T02:35:12Z</dcterms:modified>
</cp:coreProperties>
</file>