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P33" i="2"/>
  <c r="O33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34" i="2"/>
  <c r="Q33" i="2"/>
  <c r="M22" i="2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<sst xmlns="http://schemas.openxmlformats.org/spreadsheetml/2006/main" count="102" uniqueCount="51">
  <si>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</si>
  <si>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</si>
  <si>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</si>
  <si>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</si>
  <si>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</si>
  <si>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</si>
  <si>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</si>
  <si>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</si>
  <si>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</si>
  <si>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</si>
  <si>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</si>
  <si>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</si>
  <si>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</si>
  <si>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</si>
  <si>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</si>
  <si>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</si>
  <si>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</si>
  <si>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</si>
  <si>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</si>
  <si>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</si>
  <si>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</si>
  <si>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</si>
  <si>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</si>
  <si>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</si>
  <si>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</si>
  <si>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</si>
  <si>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</si>
  <si>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</si>
  <si>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</si>
  <si>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Precision</t>
  </si>
  <si>
    <t>Convolution results are still in float, since int8 isn't supported</t>
  </si>
  <si>
    <t>Sparse Time (msec)</t>
  </si>
  <si>
    <t>Dense Time (msec)</t>
  </si>
  <si>
    <t>Sparse GIGAFLOPS</t>
  </si>
  <si>
    <t>Speedup wrt dense</t>
  </si>
  <si>
    <t>Not Supported</t>
  </si>
  <si>
    <t>Forward (msec)</t>
  </si>
  <si>
    <t>3.3.3</t>
  </si>
  <si>
    <t>CPU</t>
  </si>
  <si>
    <t>Eigen Version</t>
  </si>
  <si>
    <t>Gemmlowp version</t>
  </si>
  <si>
    <t>Latest code from github repo</t>
  </si>
  <si>
    <t>ARM Compute Lib version</t>
  </si>
  <si>
    <t>1.2 GHZ quad-core ARM Cortex A53</t>
  </si>
  <si>
    <t>OS 32 bit</t>
  </si>
  <si>
    <t>OS 64 bit</t>
  </si>
  <si>
    <t>Raspbian GNU/Linux 8.0 (jessie) - used for GEMM and Sparse GEMMs</t>
  </si>
  <si>
    <t>https://github.com/bamarni/pi64/releases - used for Convolutions</t>
  </si>
  <si>
    <t>Int8 inputs 32 bit math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</si>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</sst>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2" fontId="6" fillId="0" borderId="0" xfId="1" applyNumberFormat="1" applyFont="1" applyFill="1"/>
    <xf numFmtId="0" fontId="1" fillId="0" borderId="0" xfId="1" applyFill="1"/>
    <xf numFmtId="0" fontId="7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8.6640625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4" t="s">
        <v>29</v>
      </c>
      <c r="B1" s="4" t="s">
        <v>48</v>
      </c>
      <c r="D1" s="4" t="s">
        <v>30</v>
      </c>
    </row>
    <row r="3" spans="1:10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815.30499999999995</v>
      </c>
      <c r="J4" s="3">
        <f>(2*C4*D4*E4)/(I4/1000)/10^9</f>
        <v>18.019677053372664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7.8566399999999996</v>
      </c>
      <c r="J5" s="3">
        <f t="shared" ref="J5:J16" si="0">(2*C5*D5*E5)/(I5/1000)/10^9</f>
        <v>12.772890192245031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14.939500000000001</v>
      </c>
      <c r="J6" s="3">
        <f t="shared" si="0"/>
        <v>0.42112895344556373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0.96673799999999999</v>
      </c>
      <c r="J7" s="3">
        <f t="shared" si="0"/>
        <v>0.16100329148124934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516.62300000000005</v>
      </c>
      <c r="J8" s="3">
        <f t="shared" si="0"/>
        <v>18.267061280663075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26.02</v>
      </c>
      <c r="J9" s="3">
        <f t="shared" si="0"/>
        <v>18.89008455034589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97.400599999999997</v>
      </c>
      <c r="J10" s="3">
        <f t="shared" si="0"/>
        <v>12.111301162415836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0.75218200000000002</v>
      </c>
      <c r="J11" s="3">
        <f t="shared" si="0"/>
        <v>0.34851139750751814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1.3654500000000001</v>
      </c>
      <c r="J12" s="3">
        <f t="shared" si="0"/>
        <v>0.57595078545534428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6"/>
      <c r="I13" s="3">
        <v>44.303600000000003</v>
      </c>
      <c r="J13" s="3">
        <f t="shared" si="0"/>
        <v>16.780216506107852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181.15100000000001</v>
      </c>
      <c r="J14" s="3">
        <f t="shared" si="0"/>
        <v>12.311673686592952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1.0350999999999999</v>
      </c>
      <c r="J15" s="3">
        <f t="shared" si="0"/>
        <v>0.34822529224229543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2.0710999999999999</v>
      </c>
      <c r="J16" s="3">
        <f t="shared" si="0"/>
        <v>0.52211095553087739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23</v>
      </c>
      <c r="C20" t="s">
        <v>22</v>
      </c>
      <c r="D20" t="s">
        <v>2</v>
      </c>
      <c r="E20" t="s">
        <v>21</v>
      </c>
      <c r="F20" t="s">
        <v>20</v>
      </c>
      <c r="G20" t="s">
        <v>19</v>
      </c>
      <c r="H20" t="s">
        <v>18</v>
      </c>
      <c r="J20" t="s">
        <v>31</v>
      </c>
      <c r="K20" t="s">
        <v>32</v>
      </c>
      <c r="L20" t="s">
        <v>33</v>
      </c>
      <c r="M20" t="s">
        <v>34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8.4550000000000001</v>
      </c>
      <c r="K21" s="3">
        <v>15.427</v>
      </c>
      <c r="L21" s="5">
        <f>(2*C21*D21*E21*H21)/(J21/1000)/10^9</f>
        <v>4.4181573033707853</v>
      </c>
      <c r="M21" s="3">
        <f>K21/J21</f>
        <v>1.8246008279124777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15212.072</v>
      </c>
      <c r="K22" s="3">
        <v>93155.392999999996</v>
      </c>
      <c r="L22" s="5">
        <f t="shared" ref="L22:L28" si="1">(2*C22*D22*E22*H22)/(J22/1000)/10^9</f>
        <v>3.6834745457423548</v>
      </c>
      <c r="M22" s="3">
        <f t="shared" ref="M22:M28" si="2">K22/J22</f>
        <v>6.1237807052188549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16.605</v>
      </c>
      <c r="K23" s="3">
        <v>30.283000000000001</v>
      </c>
      <c r="L23" s="5">
        <f t="shared" si="1"/>
        <v>4.4093236495031611</v>
      </c>
      <c r="M23" s="3">
        <f t="shared" si="2"/>
        <v>1.8237277928334839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29799.64</v>
      </c>
      <c r="K24" s="3">
        <v>182348.46400000001</v>
      </c>
      <c r="L24" s="5">
        <f t="shared" si="1"/>
        <v>3.6854548846898822</v>
      </c>
      <c r="M24" s="3">
        <f t="shared" si="2"/>
        <v>6.119149895770553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16.626999999999999</v>
      </c>
      <c r="K25" s="3">
        <v>15.433999999999999</v>
      </c>
      <c r="L25" s="5">
        <f t="shared" si="1"/>
        <v>2.1284320683226081</v>
      </c>
      <c r="M25" s="3">
        <f t="shared" si="2"/>
        <v>0.92824923317495645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29953.258000000002</v>
      </c>
      <c r="K26" s="3">
        <v>93647.222999999998</v>
      </c>
      <c r="L26" s="5">
        <f t="shared" si="1"/>
        <v>1.7722332575641686</v>
      </c>
      <c r="M26" s="3">
        <f t="shared" si="2"/>
        <v>3.1264453102230148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32.805999999999997</v>
      </c>
      <c r="K27" s="3">
        <v>30.350999999999999</v>
      </c>
      <c r="L27" s="5">
        <f t="shared" si="1"/>
        <v>2.114348058282022</v>
      </c>
      <c r="M27" s="3">
        <f t="shared" si="2"/>
        <v>0.92516612814729016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58827.565000000002</v>
      </c>
      <c r="K28" s="3">
        <v>182499.571</v>
      </c>
      <c r="L28" s="5">
        <f t="shared" si="1"/>
        <v>1.7686428734556665</v>
      </c>
      <c r="M28" s="3">
        <f t="shared" si="2"/>
        <v>3.1022798750891694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16</v>
      </c>
    </row>
    <row r="32" spans="1:17">
      <c r="C32" t="s">
        <v>15</v>
      </c>
      <c r="D32" t="s">
        <v>14</v>
      </c>
      <c r="E32" t="s">
        <v>13</v>
      </c>
      <c r="F32" t="s">
        <v>12</v>
      </c>
      <c r="G32" t="s">
        <v>11</v>
      </c>
      <c r="H32" t="s">
        <v>49</v>
      </c>
      <c r="I32" t="s">
        <v>50</v>
      </c>
      <c r="J32" t="s">
        <v>10</v>
      </c>
      <c r="K32" t="s">
        <v>9</v>
      </c>
      <c r="L32" t="s">
        <v>8</v>
      </c>
      <c r="M32" t="s">
        <v>7</v>
      </c>
      <c r="N32" t="s">
        <v>36</v>
      </c>
      <c r="O32" t="s">
        <v>26</v>
      </c>
      <c r="P32" t="s">
        <v>27</v>
      </c>
      <c r="Q32" t="s">
        <v>28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20</v>
      </c>
      <c r="I33">
        <v>5</v>
      </c>
      <c r="J33">
        <v>8</v>
      </c>
      <c r="K33">
        <v>8</v>
      </c>
      <c r="L33" s="2">
        <v>2</v>
      </c>
      <c r="M33">
        <v>8</v>
      </c>
      <c r="N33" t="s">
        <v>35</v>
      </c>
      <c r="O33" s="2">
        <f>(C33-I33+1+2*K33)/M33</f>
        <v>20.375</v>
      </c>
      <c r="P33" s="2">
        <f>(D33-H33+1+2*J33)/L33</f>
        <v>18.5</v>
      </c>
      <c r="Q33" s="3" t="e">
        <f>(2*O33*P33*F33*G33*E33*H33*I33)/(N33/1000)/10^9</f>
        <v>#VALUE!</v>
      </c>
    </row>
    <row r="34" spans="1:17">
      <c r="A34" s="1"/>
      <c r="B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 s="3">
        <v>670.75300000000004</v>
      </c>
      <c r="O34" s="2">
        <f t="shared" ref="O34:O49" si="3">(C34-I34+1+2*K34)/M34</f>
        <v>112</v>
      </c>
      <c r="P34" s="2">
        <f t="shared" ref="P34:P49" si="4">(D34-H34+1+2*J34)/L34</f>
        <v>112</v>
      </c>
      <c r="Q34" s="3">
        <f>(2*O34*P34*F34*G34*E34*H34*I34)/(N34/1000)/10^9</f>
        <v>0.15320162265394263</v>
      </c>
    </row>
    <row r="35" spans="1:17">
      <c r="A35" s="1"/>
      <c r="B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 s="3">
        <v>601.14700000000005</v>
      </c>
      <c r="O35" s="2">
        <f t="shared" si="3"/>
        <v>56</v>
      </c>
      <c r="P35" s="2">
        <f t="shared" si="4"/>
        <v>56</v>
      </c>
      <c r="Q35" s="3">
        <f t="shared" ref="Q35:Q49" si="5">(2*O35*P35*F35*G35*E35*H35*I35)/(N35/1000)/10^9</f>
        <v>0.17094063182549357</v>
      </c>
    </row>
    <row r="36" spans="1:17">
      <c r="A36" s="1"/>
      <c r="B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 s="3">
        <v>577.96799999999996</v>
      </c>
      <c r="O36" s="2">
        <f t="shared" si="3"/>
        <v>56</v>
      </c>
      <c r="P36" s="2">
        <f t="shared" si="4"/>
        <v>56</v>
      </c>
      <c r="Q36" s="3">
        <f t="shared" si="5"/>
        <v>0.17779608559643442</v>
      </c>
    </row>
    <row r="37" spans="1:17">
      <c r="A37" s="1"/>
      <c r="B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N37" s="3">
        <v>185.87200000000001</v>
      </c>
      <c r="O37" s="2">
        <f t="shared" si="3"/>
        <v>28</v>
      </c>
      <c r="P37" s="2">
        <f t="shared" si="4"/>
        <v>28</v>
      </c>
      <c r="Q37" s="3">
        <f t="shared" si="5"/>
        <v>0.27642799345786345</v>
      </c>
    </row>
    <row r="38" spans="1:17">
      <c r="A38" s="1"/>
      <c r="B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3">
        <v>557.25599999999997</v>
      </c>
      <c r="O38" s="2">
        <f t="shared" si="3"/>
        <v>28</v>
      </c>
      <c r="P38" s="2">
        <f t="shared" si="4"/>
        <v>28</v>
      </c>
      <c r="Q38" s="3">
        <f t="shared" si="5"/>
        <v>0.1844043814691991</v>
      </c>
    </row>
    <row r="39" spans="1:17">
      <c r="A39" s="1"/>
      <c r="B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3">
        <v>391.67899999999997</v>
      </c>
      <c r="O39" s="2">
        <f t="shared" si="3"/>
        <v>28</v>
      </c>
      <c r="P39" s="2">
        <f t="shared" si="4"/>
        <v>28</v>
      </c>
      <c r="Q39" s="3">
        <f t="shared" si="5"/>
        <v>0.26235883976419466</v>
      </c>
    </row>
    <row r="40" spans="1:17">
      <c r="A40" s="1"/>
      <c r="B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N40" s="3">
        <v>168.21700000000001</v>
      </c>
      <c r="O40" s="2">
        <f t="shared" si="3"/>
        <v>14</v>
      </c>
      <c r="P40" s="2">
        <f t="shared" si="4"/>
        <v>14</v>
      </c>
      <c r="Q40" s="3">
        <f t="shared" si="5"/>
        <v>0.30544013981939994</v>
      </c>
    </row>
    <row r="41" spans="1:17">
      <c r="A41" s="1"/>
      <c r="B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3">
        <v>633.46799999999996</v>
      </c>
      <c r="O41" s="2">
        <f t="shared" si="3"/>
        <v>14</v>
      </c>
      <c r="P41" s="2">
        <f t="shared" si="4"/>
        <v>14</v>
      </c>
      <c r="Q41" s="3">
        <f t="shared" si="5"/>
        <v>0.16221884609798759</v>
      </c>
    </row>
    <row r="42" spans="1:17">
      <c r="A42" s="1"/>
      <c r="B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N42" s="3">
        <v>1258.2650000000001</v>
      </c>
      <c r="O42" s="2">
        <f t="shared" si="3"/>
        <v>14</v>
      </c>
      <c r="P42" s="2">
        <f t="shared" si="4"/>
        <v>14</v>
      </c>
      <c r="Q42" s="3">
        <f t="shared" si="5"/>
        <v>0.16333673431272422</v>
      </c>
    </row>
    <row r="43" spans="1:17">
      <c r="A43" s="1"/>
      <c r="B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3">
        <v>344.66800000000001</v>
      </c>
      <c r="O43" s="2">
        <f t="shared" si="3"/>
        <v>14</v>
      </c>
      <c r="P43" s="2">
        <f t="shared" si="4"/>
        <v>14</v>
      </c>
      <c r="Q43" s="3">
        <f t="shared" si="5"/>
        <v>0.29814327990994227</v>
      </c>
    </row>
    <row r="44" spans="1:17">
      <c r="A44" s="1"/>
      <c r="B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3">
        <v>652.13099999999997</v>
      </c>
      <c r="O44" s="2">
        <f t="shared" si="3"/>
        <v>14</v>
      </c>
      <c r="P44" s="2">
        <f t="shared" si="4"/>
        <v>14</v>
      </c>
      <c r="Q44" s="3">
        <f t="shared" si="5"/>
        <v>0.15757638879304925</v>
      </c>
    </row>
    <row r="45" spans="1:17">
      <c r="A45" s="1"/>
      <c r="B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N45" s="3">
        <v>278.46800000000002</v>
      </c>
      <c r="O45" s="2">
        <f t="shared" si="3"/>
        <v>7</v>
      </c>
      <c r="P45" s="2">
        <f t="shared" si="4"/>
        <v>7</v>
      </c>
      <c r="Q45" s="3">
        <f t="shared" si="5"/>
        <v>0.18451033511929557</v>
      </c>
    </row>
    <row r="46" spans="1:17">
      <c r="A46" s="1"/>
      <c r="B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N46" s="3">
        <v>149.422</v>
      </c>
      <c r="O46" s="2">
        <f t="shared" si="3"/>
        <v>7</v>
      </c>
      <c r="P46" s="2">
        <f t="shared" si="4"/>
        <v>7</v>
      </c>
      <c r="Q46" s="3">
        <f t="shared" si="5"/>
        <v>1.5473692495081046</v>
      </c>
    </row>
    <row r="47" spans="1:17">
      <c r="A47" s="1"/>
      <c r="B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3">
        <v>735.28200000000004</v>
      </c>
      <c r="O47" s="2">
        <f t="shared" si="3"/>
        <v>7</v>
      </c>
      <c r="P47" s="2">
        <f t="shared" si="4"/>
        <v>7</v>
      </c>
      <c r="Q47" s="3">
        <f t="shared" si="5"/>
        <v>0.13975651246732546</v>
      </c>
    </row>
    <row r="48" spans="1:17">
      <c r="A48" s="1"/>
      <c r="B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3">
        <v>1498.7280000000001</v>
      </c>
      <c r="O48" s="2">
        <f t="shared" si="3"/>
        <v>7</v>
      </c>
      <c r="P48" s="2">
        <f t="shared" si="4"/>
        <v>7</v>
      </c>
      <c r="Q48" s="3">
        <f t="shared" si="5"/>
        <v>0.13713021709075965</v>
      </c>
    </row>
    <row r="49" spans="1:17">
      <c r="A49" s="1"/>
      <c r="B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3">
        <v>563.92899999999997</v>
      </c>
      <c r="O49" s="2">
        <f t="shared" si="3"/>
        <v>7</v>
      </c>
      <c r="P49" s="2">
        <f t="shared" si="4"/>
        <v>7</v>
      </c>
      <c r="Q49" s="3">
        <f t="shared" si="5"/>
        <v>0.18222231522053306</v>
      </c>
    </row>
    <row r="50" spans="1:17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7">
      <c r="C51" s="1"/>
      <c r="D51" s="1"/>
      <c r="E51" s="1"/>
      <c r="F51" s="1"/>
    </row>
    <row r="56" spans="1:17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7">
      <c r="B58" s="1"/>
      <c r="C58" s="1">
        <v>32</v>
      </c>
      <c r="D58" s="1">
        <v>1</v>
      </c>
      <c r="E58" s="1">
        <v>672</v>
      </c>
    </row>
    <row r="59" spans="1:17">
      <c r="B59" s="1"/>
      <c r="C59" s="1">
        <v>32</v>
      </c>
      <c r="D59" s="1">
        <v>1</v>
      </c>
      <c r="E59" s="1">
        <v>96</v>
      </c>
    </row>
    <row r="63" spans="1:17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7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"/>
  <cols>
    <col min="1" max="1" width="22.83203125" bestFit="1" customWidth="1"/>
  </cols>
  <sheetData>
    <row r="1" spans="1:2">
      <c r="A1" s="7" t="s">
        <v>38</v>
      </c>
      <c r="B1" s="1" t="s">
        <v>43</v>
      </c>
    </row>
    <row r="2" spans="1:2">
      <c r="A2" s="7" t="s">
        <v>44</v>
      </c>
      <c r="B2" s="1" t="s">
        <v>46</v>
      </c>
    </row>
    <row r="3" spans="1:2">
      <c r="A3" s="7" t="s">
        <v>45</v>
      </c>
      <c r="B3" s="1" t="s">
        <v>47</v>
      </c>
    </row>
    <row r="4" spans="1:2">
      <c r="A4" s="7" t="s">
        <v>39</v>
      </c>
      <c r="B4" s="8" t="s">
        <v>37</v>
      </c>
    </row>
    <row r="5" spans="1:2">
      <c r="A5" s="7" t="s">
        <v>40</v>
      </c>
      <c r="B5" s="8" t="s">
        <v>41</v>
      </c>
    </row>
    <row r="6" spans="1:2">
      <c r="A6" s="7" t="s">
        <v>42</v>
      </c>
      <c r="B6" s="9">
        <v>17.05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2017-07-12T18:21:10Z</dcterms:modified>
</cp:coreProperties>
</file>