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21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4" i="2" l="1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P112" i="2"/>
  <c r="P113" i="2"/>
  <c r="O112" i="2"/>
  <c r="O113" i="2"/>
  <c r="P111" i="2"/>
  <c r="O111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  <c r="C128" i="2"/>
  <c r="C129" i="2"/>
  <c r="C134" i="2"/>
  <c r="C135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<sst xmlns="http://schemas.openxmlformats.org/spreadsheetml/2006/main" count="268" uniqueCount="58">
  <si>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</si>
  <si>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</si>
  <si>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</si>
  <si>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</si>
  <si>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</si>
  <si>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</si>
  <si>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</si>
  <si>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</si>
  <si>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</si>
  <si>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</si>
  <si>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</si>
  <si>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</si>
  <si>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</si>
  <si>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</si>
  <si>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</si>
  <si>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</si>
  <si>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</si>
  <si>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</si>
  <si>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</si>
  <si>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</si>
  <si>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</si>
  <si>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</si>
  <si>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</si>
  <si>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</si>
  <si>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</si>
  <si>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</si>
  <si>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</si>
  <si>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</si>
  <si>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</si>
  <si>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</si>
  <si>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</si>
  <si>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</si>
  <si>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</si>
  <si>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</si>
  <si>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</si>
  <si>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</si>
  <si>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</si>
  <si>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</si>
  <si>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</si>
  <si>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</si>
  <si>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</si>
  <si>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</si>
  <si>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</si>
  <si>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</si>
  <si>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</si>
  <si>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</si>
  <si>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</si>
  <si>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</si>
  <si>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</si>
  <si>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</si>
  <si>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8.0.61</t>
  </si>
  <si>
    <t>Sparse Time (msec)</t>
  </si>
  <si>
    <t>Dense Time (msec)</t>
  </si>
  <si>
    <t>Speedup wrt dense</t>
  </si>
  <si>
    <t>SparseTERAFLOPS</t>
  </si>
  <si>
    <t>Nvidia TitanX Pascal</t>
  </si>
  <si>
    <t>S (filter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</si>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</sst>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9" sqref="A9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style="3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0.58099999999999996</v>
      </c>
      <c r="J4" s="3">
        <f t="shared" ref="J4:J67" si="0">(2*C4*D4*E4)/(I4/1000)/10^12</f>
        <v>25.286631325301208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6.4000000000000001E-2</v>
      </c>
      <c r="J5" s="3">
        <f t="shared" si="0"/>
        <v>1.5680000000000001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0.64200000000000002</v>
      </c>
      <c r="J6" s="3">
        <f t="shared" si="0"/>
        <v>28.605009345794393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7.0000000000000007E-2</v>
      </c>
      <c r="J7" s="3">
        <f t="shared" si="0"/>
        <v>1.7919999999999998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0.90100000000000002</v>
      </c>
      <c r="J8" s="3">
        <f t="shared" si="0"/>
        <v>34.941016648168706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6.6000000000000003E-2</v>
      </c>
      <c r="J9" s="3">
        <f t="shared" si="0"/>
        <v>3.2581818181818178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1.0760000000000001</v>
      </c>
      <c r="J10" s="3">
        <f t="shared" si="0"/>
        <v>36.572788104089213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8.6999999999999994E-2</v>
      </c>
      <c r="J11" s="3">
        <f t="shared" si="0"/>
        <v>3.0896551724137931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7.9000000000000001E-2</v>
      </c>
      <c r="J12" s="3">
        <f t="shared" si="0"/>
        <v>0.49774177215189874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0.08</v>
      </c>
      <c r="J13" s="3">
        <f t="shared" si="0"/>
        <v>0.98303999999999991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0.128</v>
      </c>
      <c r="J14" s="3">
        <f t="shared" si="0"/>
        <v>1.2287999999999999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1.6E-2</v>
      </c>
      <c r="J15" s="3">
        <f t="shared" si="0"/>
        <v>0.39321600000000001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1.7000000000000001E-2</v>
      </c>
      <c r="J16" s="3">
        <f t="shared" si="0"/>
        <v>0.74017129411764715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2.5000000000000001E-2</v>
      </c>
      <c r="J17" s="3">
        <f t="shared" si="0"/>
        <v>1.0066329599999999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3.5219999999999998</v>
      </c>
      <c r="J18" s="3">
        <f t="shared" si="0"/>
        <v>0.14537194775695628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3.8069999999999999</v>
      </c>
      <c r="J19" s="3">
        <f t="shared" si="0"/>
        <v>0.26897819805621226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3.585</v>
      </c>
      <c r="J20" s="3">
        <f t="shared" si="0"/>
        <v>0.28563458856345886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3.871</v>
      </c>
      <c r="J21" s="3">
        <f t="shared" si="0"/>
        <v>0.52906225781451821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9.74</v>
      </c>
      <c r="J22" s="3">
        <f t="shared" si="0"/>
        <v>0.21026694045174535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10.103999999999999</v>
      </c>
      <c r="J23" s="3">
        <f t="shared" si="0"/>
        <v>0.40538400633412519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3.9E-2</v>
      </c>
      <c r="J24" s="3">
        <f t="shared" si="0"/>
        <v>18.820594871794871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1.478</v>
      </c>
      <c r="J25" s="3">
        <f t="shared" si="0"/>
        <v>39.906901217861979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1.2130000000000001</v>
      </c>
      <c r="J26" s="3">
        <f t="shared" si="0"/>
        <v>31.120145094806261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0.59299999999999997</v>
      </c>
      <c r="J27" s="3">
        <f t="shared" si="0"/>
        <v>35.807190556492415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1.8180000000000001</v>
      </c>
      <c r="J28" s="3">
        <f t="shared" si="0"/>
        <v>39.256712871287135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0.29599999999999999</v>
      </c>
      <c r="J29" s="3">
        <f t="shared" si="0"/>
        <v>31.88237837837838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2.9279999999999999</v>
      </c>
      <c r="J30" s="3">
        <f t="shared" si="0"/>
        <v>40.288524590163938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2.3570000000000002</v>
      </c>
      <c r="J31" s="3">
        <f t="shared" si="0"/>
        <v>32.031171828595674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1.169</v>
      </c>
      <c r="J32" s="3">
        <f t="shared" si="0"/>
        <v>36.327911035072709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3.5569999999999999</v>
      </c>
      <c r="J33" s="3">
        <f t="shared" si="0"/>
        <v>40.128593758785492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0.56299999999999994</v>
      </c>
      <c r="J34" s="3">
        <f t="shared" si="0"/>
        <v>33.524632326820608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5.702</v>
      </c>
      <c r="J35" s="3">
        <f t="shared" si="0"/>
        <v>41.376639775517368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4.5830000000000002</v>
      </c>
      <c r="J36" s="3">
        <f t="shared" si="0"/>
        <v>32.946747545276018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2.2320000000000002</v>
      </c>
      <c r="J37" s="3">
        <f t="shared" si="0"/>
        <v>38.053161290322578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6.9029999999999996</v>
      </c>
      <c r="J38" s="3">
        <f t="shared" si="0"/>
        <v>41.355181225554112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1.0720000000000001</v>
      </c>
      <c r="J39" s="3">
        <f t="shared" si="0"/>
        <v>35.213373134328357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5.2999999999999999E-2</v>
      </c>
      <c r="J40" s="3">
        <f t="shared" si="0"/>
        <v>0.47482686792452833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2.9000000000000001E-2</v>
      </c>
      <c r="J41" s="3">
        <f t="shared" si="0"/>
        <v>0.48813020689655168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9.2999999999999999E-2</v>
      </c>
      <c r="J42" s="3">
        <f t="shared" si="0"/>
        <v>0.51160361290322587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5.2999999999999999E-2</v>
      </c>
      <c r="J43" s="3">
        <f t="shared" si="0"/>
        <v>0.94965373584905666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3.1E-2</v>
      </c>
      <c r="J44" s="3">
        <f t="shared" si="0"/>
        <v>0.91327587096774199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9.2999999999999999E-2</v>
      </c>
      <c r="J45" s="3">
        <f t="shared" si="0"/>
        <v>1.0232072258064517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7.5999999999999998E-2</v>
      </c>
      <c r="J46" s="3">
        <f t="shared" si="0"/>
        <v>1.3245170526315788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4.1000000000000002E-2</v>
      </c>
      <c r="J47" s="3">
        <f t="shared" si="0"/>
        <v>1.3810513170731706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0.14799999999999999</v>
      </c>
      <c r="J48" s="3">
        <f t="shared" si="0"/>
        <v>1.2859225945945947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0.129</v>
      </c>
      <c r="J49" s="3">
        <f t="shared" si="0"/>
        <v>33.530046511627909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9.8000000000000004E-2</v>
      </c>
      <c r="J50" s="3">
        <f t="shared" si="0"/>
        <v>32.099265306122447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0.11899999999999999</v>
      </c>
      <c r="J51" s="3">
        <f t="shared" si="0"/>
        <v>33.043361344537814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7.9000000000000001E-2</v>
      </c>
      <c r="J52" s="3">
        <f t="shared" si="0"/>
        <v>29.747848101265824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0.246</v>
      </c>
      <c r="J53" s="3">
        <f t="shared" si="0"/>
        <v>35.165658536585362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0.19</v>
      </c>
      <c r="J54" s="3">
        <f t="shared" si="0"/>
        <v>33.112926315789473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0.22800000000000001</v>
      </c>
      <c r="J55" s="3">
        <f t="shared" si="0"/>
        <v>34.492631578947368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0.15</v>
      </c>
      <c r="J56" s="3">
        <f t="shared" si="0"/>
        <v>31.334400000000002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7.0000000000000001E-3</v>
      </c>
      <c r="J57" s="3">
        <f t="shared" si="0"/>
        <v>7.4898285714285723E-2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7.0000000000000001E-3</v>
      </c>
      <c r="J58" s="3">
        <f t="shared" si="0"/>
        <v>0.14979657142857145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0.248</v>
      </c>
      <c r="J59" s="3">
        <f t="shared" si="0"/>
        <v>34.882064516129034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0.19</v>
      </c>
      <c r="J60" s="3">
        <f t="shared" si="0"/>
        <v>33.112926315789473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0.23100000000000001</v>
      </c>
      <c r="J61" s="3">
        <f t="shared" si="0"/>
        <v>34.044675324675325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0.15</v>
      </c>
      <c r="J62" s="3">
        <f t="shared" si="0"/>
        <v>31.334400000000002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0.47099999999999997</v>
      </c>
      <c r="J63" s="3">
        <f t="shared" si="0"/>
        <v>36.733554140127389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0.371</v>
      </c>
      <c r="J64" s="3">
        <f t="shared" si="0"/>
        <v>33.91620485175202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0.437</v>
      </c>
      <c r="J65" s="3">
        <f t="shared" si="0"/>
        <v>35.992311212814649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0.29199999999999998</v>
      </c>
      <c r="J66" s="3">
        <f t="shared" si="0"/>
        <v>32.192876712328768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7.0000000000000001E-3</v>
      </c>
      <c r="J67" s="3">
        <f t="shared" si="0"/>
        <v>0.14979657142857145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7.0000000000000001E-3</v>
      </c>
      <c r="J68" s="3">
        <f t="shared" ref="J68:J78" si="3">(2*C68*D68*E68)/(I68/1000)/10^12</f>
        <v>0.29959314285714289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0.48099999999999998</v>
      </c>
      <c r="J69" s="3">
        <f t="shared" si="3"/>
        <v>35.969862785862787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0.35199999999999998</v>
      </c>
      <c r="J70" s="3">
        <f t="shared" si="3"/>
        <v>35.746909090909092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0.43099999999999999</v>
      </c>
      <c r="J71" s="3">
        <f t="shared" si="3"/>
        <v>36.49336426914153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0.29399999999999998</v>
      </c>
      <c r="J72" s="3">
        <f t="shared" si="3"/>
        <v>31.973877551020411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0.85</v>
      </c>
      <c r="J73" s="3">
        <f t="shared" si="3"/>
        <v>40.709421176470592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0.65700000000000003</v>
      </c>
      <c r="J74" s="3">
        <f t="shared" si="3"/>
        <v>38.304146118721462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0.77700000000000002</v>
      </c>
      <c r="J75" s="3">
        <f t="shared" si="3"/>
        <v>40.485559845559841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0.52100000000000002</v>
      </c>
      <c r="J76" s="3">
        <f t="shared" si="3"/>
        <v>36.085681381957777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0.01</v>
      </c>
      <c r="J77" s="3">
        <f t="shared" si="3"/>
        <v>0.20971519999999996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0.01</v>
      </c>
      <c r="J78" s="3">
        <f t="shared" si="3"/>
        <v>0.41943039999999993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51</v>
      </c>
      <c r="K82" t="s">
        <v>52</v>
      </c>
      <c r="L82" t="s">
        <v>54</v>
      </c>
      <c r="M82" t="s">
        <v>53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3.5999999999999997E-2</v>
      </c>
      <c r="K83" s="3">
        <v>0.22500000000000001</v>
      </c>
      <c r="L83" s="9">
        <f>(2*C83*D83*E83*H83)/(J83/1000)/10^12</f>
        <v>1.0376533333333335</v>
      </c>
      <c r="M83" s="3">
        <f>K83/J83</f>
        <v>6.2500000000000009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4.4999999999999998E-2</v>
      </c>
      <c r="K84" s="3">
        <v>0.252</v>
      </c>
      <c r="L84" s="9">
        <f t="shared" ref="L84:L106" si="5">(2*C84*D84*E84*H84)/(J84/1000)/10^12</f>
        <v>1.6602453333333336</v>
      </c>
      <c r="M84" s="3">
        <f t="shared" ref="M84:M106" si="6">K84/J84</f>
        <v>5.6000000000000005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5.7000000000000002E-2</v>
      </c>
      <c r="K85" s="3">
        <v>0.27</v>
      </c>
      <c r="L85" s="9">
        <f t="shared" si="5"/>
        <v>2.6214400000000002</v>
      </c>
      <c r="M85" s="3">
        <f t="shared" si="6"/>
        <v>4.7368421052631584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29.852</v>
      </c>
      <c r="K86" s="3">
        <v>5.4249999999999998</v>
      </c>
      <c r="L86" s="9">
        <f t="shared" si="5"/>
        <v>1.8770360444861316</v>
      </c>
      <c r="M86" s="3">
        <f t="shared" si="6"/>
        <v>0.18172986734557148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59.293999999999997</v>
      </c>
      <c r="K87" s="3">
        <v>11.786</v>
      </c>
      <c r="L87" s="9">
        <f t="shared" si="5"/>
        <v>1.8900151786015449</v>
      </c>
      <c r="M87" s="3">
        <f t="shared" si="6"/>
        <v>0.19877221978615037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118.93300000000001</v>
      </c>
      <c r="K88" s="3">
        <v>23.244</v>
      </c>
      <c r="L88" s="9">
        <f t="shared" si="5"/>
        <v>1.8845326360219616</v>
      </c>
      <c r="M88" s="3">
        <f t="shared" si="6"/>
        <v>0.19543776748253217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7.0000000000000007E-2</v>
      </c>
      <c r="K89" s="3">
        <v>0.46899999999999997</v>
      </c>
      <c r="L89" s="9">
        <f t="shared" si="5"/>
        <v>1.04595456</v>
      </c>
      <c r="M89" s="3">
        <f t="shared" si="6"/>
        <v>6.6999999999999993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9.8000000000000004E-2</v>
      </c>
      <c r="K90" s="3">
        <v>0.44900000000000001</v>
      </c>
      <c r="L90" s="9">
        <f t="shared" si="5"/>
        <v>1.4942207999999999</v>
      </c>
      <c r="M90" s="3">
        <f t="shared" si="6"/>
        <v>4.5816326530612246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0.13300000000000001</v>
      </c>
      <c r="K91" s="3">
        <v>0.434</v>
      </c>
      <c r="L91" s="9">
        <f t="shared" si="5"/>
        <v>2.2020095999999998</v>
      </c>
      <c r="M91" s="3">
        <f t="shared" si="6"/>
        <v>3.263157894736842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57.637</v>
      </c>
      <c r="K92" s="3">
        <v>11.12</v>
      </c>
      <c r="L92" s="9">
        <f t="shared" si="5"/>
        <v>1.9054640040251922</v>
      </c>
      <c r="M92" s="3">
        <f t="shared" si="6"/>
        <v>0.19293162378333362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114.876</v>
      </c>
      <c r="K93" s="3">
        <v>22.318000000000001</v>
      </c>
      <c r="L93" s="9">
        <f t="shared" si="5"/>
        <v>1.9120656847383264</v>
      </c>
      <c r="M93" s="3">
        <f t="shared" si="6"/>
        <v>0.19427904871339532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230.595</v>
      </c>
      <c r="K94" s="3">
        <v>43.899000000000001</v>
      </c>
      <c r="L94" s="9">
        <f t="shared" si="5"/>
        <v>1.9050756313016328</v>
      </c>
      <c r="M94" s="3">
        <f t="shared" si="6"/>
        <v>0.19037273141221622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8.8999999999999996E-2</v>
      </c>
      <c r="K95" s="3">
        <v>0.224</v>
      </c>
      <c r="L95" s="9">
        <f t="shared" si="5"/>
        <v>0.39763415730337076</v>
      </c>
      <c r="M95" s="3">
        <f t="shared" si="6"/>
        <v>2.51685393258427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0.112</v>
      </c>
      <c r="K96" s="3">
        <v>0.252</v>
      </c>
      <c r="L96" s="9">
        <f t="shared" si="5"/>
        <v>0.6319542857142858</v>
      </c>
      <c r="M96" s="3">
        <f t="shared" si="6"/>
        <v>2.25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0.13200000000000001</v>
      </c>
      <c r="K97" s="3">
        <v>0.27100000000000002</v>
      </c>
      <c r="L97" s="9">
        <f t="shared" si="5"/>
        <v>1.0724072727272727</v>
      </c>
      <c r="M97" s="3">
        <f t="shared" si="6"/>
        <v>2.0530303030303032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46.795999999999999</v>
      </c>
      <c r="K98" s="3">
        <v>5.431</v>
      </c>
      <c r="L98" s="9">
        <f t="shared" si="5"/>
        <v>1.1343738781092403</v>
      </c>
      <c r="M98" s="3">
        <f t="shared" si="6"/>
        <v>0.1160569279425592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94.683000000000007</v>
      </c>
      <c r="K99" s="3">
        <v>11.986000000000001</v>
      </c>
      <c r="L99" s="9">
        <f t="shared" si="5"/>
        <v>1.1213028737999429</v>
      </c>
      <c r="M99" s="3">
        <f t="shared" si="6"/>
        <v>0.12659083467993199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189.44399999999999</v>
      </c>
      <c r="K100" s="3">
        <v>23.527999999999999</v>
      </c>
      <c r="L100" s="9">
        <f t="shared" si="5"/>
        <v>1.1208411984544246</v>
      </c>
      <c r="M100" s="3">
        <f t="shared" si="6"/>
        <v>0.12419501277422351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0.113</v>
      </c>
      <c r="K101" s="3">
        <v>0.46700000000000003</v>
      </c>
      <c r="L101" s="9">
        <f t="shared" si="5"/>
        <v>0.6138345345132743</v>
      </c>
      <c r="M101" s="3">
        <f t="shared" si="6"/>
        <v>4.1327433628318584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0.14499999999999999</v>
      </c>
      <c r="K102" s="3">
        <v>0.44900000000000001</v>
      </c>
      <c r="L102" s="9">
        <f t="shared" si="5"/>
        <v>0.95673520551724145</v>
      </c>
      <c r="M102" s="3">
        <f t="shared" si="6"/>
        <v>3.0965517241379312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</v>
      </c>
      <c r="K103" s="3">
        <v>0.434</v>
      </c>
      <c r="L103" s="9">
        <f t="shared" si="5"/>
        <v>1.3872660480000001</v>
      </c>
      <c r="M103" s="3">
        <f t="shared" si="6"/>
        <v>2.17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101.697</v>
      </c>
      <c r="K104" s="3">
        <v>11.246</v>
      </c>
      <c r="L104" s="9">
        <f t="shared" si="5"/>
        <v>1.0230877371013893</v>
      </c>
      <c r="M104" s="3">
        <f t="shared" si="6"/>
        <v>0.11058339970697267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203.268</v>
      </c>
      <c r="K105" s="3">
        <v>22.859000000000002</v>
      </c>
      <c r="L105" s="9">
        <f t="shared" si="5"/>
        <v>1.0237219198299781</v>
      </c>
      <c r="M105" s="3">
        <f t="shared" si="6"/>
        <v>0.11245744534309385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406.97399999999999</v>
      </c>
      <c r="K106" s="3">
        <v>44.152999999999999</v>
      </c>
      <c r="L106" s="9">
        <f t="shared" si="5"/>
        <v>1.0226201536216073</v>
      </c>
      <c r="M106" s="3">
        <f t="shared" si="6"/>
        <v>0.10849096011047389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57</v>
      </c>
      <c r="I110" t="s">
        <v>56</v>
      </c>
      <c r="J110" t="s">
        <v>10</v>
      </c>
      <c r="K110" t="s">
        <v>9</v>
      </c>
      <c r="L110" t="s">
        <v>8</v>
      </c>
      <c r="M110" t="s">
        <v>7</v>
      </c>
      <c r="N110" s="3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5</v>
      </c>
      <c r="I111">
        <v>20</v>
      </c>
      <c r="J111">
        <v>0</v>
      </c>
      <c r="K111">
        <v>0</v>
      </c>
      <c r="L111">
        <v>2</v>
      </c>
      <c r="M111">
        <v>2</v>
      </c>
      <c r="N111" s="3">
        <v>0.63500000000000001</v>
      </c>
      <c r="O111" s="2">
        <f>(D111-H111+1+2*J111)/L111</f>
        <v>78.5</v>
      </c>
      <c r="P111" s="2">
        <f>(C111-I111+1+2*K111)/M111</f>
        <v>340.5</v>
      </c>
      <c r="Q111" s="3">
        <f>(2*O111*P111*E111*F111*G111*H111*I111)/(N111/1000)/10^12</f>
        <v>0.26939716535433067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5</v>
      </c>
      <c r="I112">
        <v>20</v>
      </c>
      <c r="J112">
        <v>0</v>
      </c>
      <c r="K112">
        <v>0</v>
      </c>
      <c r="L112">
        <v>2</v>
      </c>
      <c r="M112">
        <v>2</v>
      </c>
      <c r="N112" s="3">
        <v>1.107</v>
      </c>
      <c r="O112" s="2">
        <f t="shared" ref="O112:O113" si="7">(D112-H112+1+2*J112)/L112</f>
        <v>78.5</v>
      </c>
      <c r="P112" s="2">
        <f t="shared" ref="P112:P113" si="8">(C112-I112+1+2*K112)/M112</f>
        <v>340.5</v>
      </c>
      <c r="Q112" s="3">
        <f t="shared" ref="Q112:Q175" si="9">(2*O112*P112*E112*F112*G112*H112*I112)/(N112/1000)/10^12</f>
        <v>0.30906449864498647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5</v>
      </c>
      <c r="I113">
        <v>20</v>
      </c>
      <c r="J113">
        <v>0</v>
      </c>
      <c r="K113">
        <v>0</v>
      </c>
      <c r="L113">
        <v>2</v>
      </c>
      <c r="M113">
        <v>2</v>
      </c>
      <c r="N113" s="3">
        <v>2.1509999999999998</v>
      </c>
      <c r="O113" s="2">
        <f t="shared" si="7"/>
        <v>78.5</v>
      </c>
      <c r="P113" s="2">
        <f t="shared" si="8"/>
        <v>340.5</v>
      </c>
      <c r="Q113" s="3">
        <f t="shared" si="9"/>
        <v>0.31811659693165972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5</v>
      </c>
      <c r="I114">
        <v>10</v>
      </c>
      <c r="J114">
        <v>0</v>
      </c>
      <c r="K114">
        <v>0</v>
      </c>
      <c r="L114">
        <v>2</v>
      </c>
      <c r="M114">
        <v>2</v>
      </c>
      <c r="N114" s="3">
        <v>7.3999999999999996E-2</v>
      </c>
      <c r="O114" s="2">
        <f t="shared" ref="O114:O177" si="10">(D114-H114+1+2*J114)/L114</f>
        <v>37.5</v>
      </c>
      <c r="P114" s="2">
        <f t="shared" ref="P114:P177" si="11">(C114-I114+1+2*K114)/M114</f>
        <v>166</v>
      </c>
      <c r="Q114" s="3">
        <f t="shared" si="9"/>
        <v>8.6140540540540549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5</v>
      </c>
      <c r="I115">
        <v>10</v>
      </c>
      <c r="J115">
        <v>0</v>
      </c>
      <c r="K115">
        <v>0</v>
      </c>
      <c r="L115">
        <v>2</v>
      </c>
      <c r="M115">
        <v>2</v>
      </c>
      <c r="N115" s="3">
        <v>0.14299999999999999</v>
      </c>
      <c r="O115" s="2">
        <f t="shared" si="10"/>
        <v>37.5</v>
      </c>
      <c r="P115" s="2">
        <f t="shared" si="11"/>
        <v>166</v>
      </c>
      <c r="Q115" s="3">
        <f t="shared" si="9"/>
        <v>8.9152447552447551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5</v>
      </c>
      <c r="I116">
        <v>10</v>
      </c>
      <c r="J116">
        <v>0</v>
      </c>
      <c r="K116">
        <v>0</v>
      </c>
      <c r="L116">
        <v>2</v>
      </c>
      <c r="M116">
        <v>2</v>
      </c>
      <c r="N116" s="3">
        <v>0.28799999999999998</v>
      </c>
      <c r="O116" s="2">
        <f t="shared" si="10"/>
        <v>37.5</v>
      </c>
      <c r="P116" s="2">
        <f t="shared" si="11"/>
        <v>166</v>
      </c>
      <c r="Q116" s="3">
        <f t="shared" si="9"/>
        <v>8.8533333333333335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6.0999999999999999E-2</v>
      </c>
      <c r="O117" s="2">
        <f t="shared" si="10"/>
        <v>48</v>
      </c>
      <c r="P117" s="2">
        <f t="shared" si="11"/>
        <v>480</v>
      </c>
      <c r="Q117" s="3">
        <f t="shared" si="9"/>
        <v>0.10877901639344263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0.02</v>
      </c>
      <c r="O118" s="2">
        <f t="shared" si="10"/>
        <v>24</v>
      </c>
      <c r="P118" s="2">
        <f t="shared" si="11"/>
        <v>240</v>
      </c>
      <c r="Q118" s="3">
        <f t="shared" si="9"/>
        <v>2.6542080000000001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1.4999999999999999E-2</v>
      </c>
      <c r="O119" s="2">
        <f t="shared" si="10"/>
        <v>12</v>
      </c>
      <c r="P119" s="2">
        <f t="shared" si="11"/>
        <v>120</v>
      </c>
      <c r="Q119" s="3">
        <f t="shared" si="9"/>
        <v>3.5389440000000003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2.1000000000000001E-2</v>
      </c>
      <c r="O120" s="2">
        <f t="shared" si="10"/>
        <v>6</v>
      </c>
      <c r="P120" s="2">
        <f t="shared" si="11"/>
        <v>60</v>
      </c>
      <c r="Q120" s="3">
        <f t="shared" si="9"/>
        <v>2.5278171428571428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1.4999999999999999E-2</v>
      </c>
      <c r="O121" s="2">
        <f t="shared" si="10"/>
        <v>54</v>
      </c>
      <c r="P121" s="2">
        <f t="shared" si="11"/>
        <v>54</v>
      </c>
      <c r="Q121" s="3">
        <f t="shared" si="9"/>
        <v>0.67184639999999995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2.1000000000000001E-2</v>
      </c>
      <c r="O122" s="2">
        <f t="shared" si="10"/>
        <v>54</v>
      </c>
      <c r="P122" s="2">
        <f t="shared" si="11"/>
        <v>54</v>
      </c>
      <c r="Q122" s="3">
        <f t="shared" si="9"/>
        <v>10.237659428571428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3.2000000000000001E-2</v>
      </c>
      <c r="O123" s="2">
        <f t="shared" si="10"/>
        <v>27</v>
      </c>
      <c r="P123" s="2">
        <f t="shared" si="11"/>
        <v>27</v>
      </c>
      <c r="Q123" s="3">
        <f t="shared" si="9"/>
        <v>6.718464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3.2000000000000001E-2</v>
      </c>
      <c r="O124" s="2">
        <f t="shared" si="10"/>
        <v>14</v>
      </c>
      <c r="P124" s="2">
        <f t="shared" si="11"/>
        <v>14</v>
      </c>
      <c r="Q124" s="3">
        <f t="shared" si="9"/>
        <v>3.6126719999999999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5.5E-2</v>
      </c>
      <c r="O125" s="2">
        <f t="shared" si="10"/>
        <v>7</v>
      </c>
      <c r="P125" s="2">
        <f t="shared" si="11"/>
        <v>7</v>
      </c>
      <c r="Q125" s="3">
        <f t="shared" si="9"/>
        <v>2.1019182545454544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0.123</v>
      </c>
      <c r="O126" s="2">
        <f t="shared" si="10"/>
        <v>224</v>
      </c>
      <c r="P126" s="2">
        <f t="shared" si="11"/>
        <v>224</v>
      </c>
      <c r="Q126" s="3">
        <f t="shared" si="9"/>
        <v>1.4098232195121951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5.8000000000000003E-2</v>
      </c>
      <c r="O127" s="2">
        <f t="shared" si="10"/>
        <v>112</v>
      </c>
      <c r="P127" s="2">
        <f t="shared" si="11"/>
        <v>112</v>
      </c>
      <c r="Q127" s="3">
        <f t="shared" si="9"/>
        <v>31.891173517241381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5.2999999999999999E-2</v>
      </c>
      <c r="O128" s="2">
        <f t="shared" si="10"/>
        <v>56</v>
      </c>
      <c r="P128" s="2">
        <f t="shared" si="11"/>
        <v>56</v>
      </c>
      <c r="Q128" s="3">
        <f t="shared" si="9"/>
        <v>34.899774792452831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5.5E-2</v>
      </c>
      <c r="O129" s="2">
        <f t="shared" si="10"/>
        <v>28</v>
      </c>
      <c r="P129" s="2">
        <f t="shared" si="11"/>
        <v>28</v>
      </c>
      <c r="Q129" s="3">
        <f t="shared" si="9"/>
        <v>33.630692072727271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0.10100000000000001</v>
      </c>
      <c r="O130" s="2">
        <f t="shared" si="10"/>
        <v>14</v>
      </c>
      <c r="P130" s="2">
        <f t="shared" si="11"/>
        <v>14</v>
      </c>
      <c r="Q130" s="3">
        <f t="shared" si="9"/>
        <v>9.156871603960397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0.1</v>
      </c>
      <c r="O131" s="2">
        <f t="shared" si="10"/>
        <v>7</v>
      </c>
      <c r="P131" s="2">
        <f t="shared" si="11"/>
        <v>7</v>
      </c>
      <c r="Q131" s="3">
        <f t="shared" si="9"/>
        <v>2.3121100800000001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0.23499999999999999</v>
      </c>
      <c r="O132" s="2">
        <f t="shared" si="10"/>
        <v>224</v>
      </c>
      <c r="P132" s="2">
        <f t="shared" si="11"/>
        <v>224</v>
      </c>
      <c r="Q132" s="3">
        <f t="shared" si="9"/>
        <v>1.4758149446808511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0.115</v>
      </c>
      <c r="O133" s="2">
        <f t="shared" si="10"/>
        <v>112</v>
      </c>
      <c r="P133" s="2">
        <f t="shared" si="11"/>
        <v>112</v>
      </c>
      <c r="Q133" s="3">
        <f t="shared" si="9"/>
        <v>32.168488069565214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0.10100000000000001</v>
      </c>
      <c r="O134" s="2">
        <f t="shared" si="10"/>
        <v>56</v>
      </c>
      <c r="P134" s="2">
        <f t="shared" si="11"/>
        <v>56</v>
      </c>
      <c r="Q134" s="3">
        <f t="shared" si="9"/>
        <v>36.627486415841588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9.5000000000000001E-2</v>
      </c>
      <c r="O135" s="2">
        <f t="shared" si="10"/>
        <v>28</v>
      </c>
      <c r="P135" s="2">
        <f t="shared" si="11"/>
        <v>28</v>
      </c>
      <c r="Q135" s="3">
        <f t="shared" si="9"/>
        <v>38.940801347368421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0.10100000000000001</v>
      </c>
      <c r="O136" s="2">
        <f t="shared" si="10"/>
        <v>14</v>
      </c>
      <c r="P136" s="2">
        <f t="shared" si="11"/>
        <v>14</v>
      </c>
      <c r="Q136" s="3">
        <f t="shared" si="9"/>
        <v>18.313743207920794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</v>
      </c>
      <c r="O137" s="2">
        <f t="shared" si="10"/>
        <v>7</v>
      </c>
      <c r="P137" s="2">
        <f t="shared" si="11"/>
        <v>7</v>
      </c>
      <c r="Q137" s="3">
        <f t="shared" si="9"/>
        <v>4.6242201600000001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0.14499999999999999</v>
      </c>
      <c r="O138" s="2">
        <f t="shared" si="10"/>
        <v>112</v>
      </c>
      <c r="P138" s="2">
        <f t="shared" si="11"/>
        <v>112</v>
      </c>
      <c r="Q138" s="3">
        <f t="shared" si="9"/>
        <v>1.6277786482758621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0.105</v>
      </c>
      <c r="O139" s="2">
        <f t="shared" si="10"/>
        <v>28</v>
      </c>
      <c r="P139" s="2">
        <f t="shared" si="11"/>
        <v>28</v>
      </c>
      <c r="Q139" s="3">
        <f t="shared" si="9"/>
        <v>2.2937599999999998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1.4999999999999999E-2</v>
      </c>
      <c r="O140" s="2">
        <f t="shared" si="10"/>
        <v>28</v>
      </c>
      <c r="P140" s="2">
        <f t="shared" si="11"/>
        <v>28</v>
      </c>
      <c r="Q140" s="3">
        <f t="shared" si="9"/>
        <v>1.2845055999999999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0.13700000000000001</v>
      </c>
      <c r="O141" s="2">
        <f t="shared" si="10"/>
        <v>14</v>
      </c>
      <c r="P141" s="2">
        <f t="shared" si="11"/>
        <v>14</v>
      </c>
      <c r="Q141" s="3">
        <f t="shared" si="9"/>
        <v>1.7579912408759122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1.9E-2</v>
      </c>
      <c r="O142" s="2">
        <f t="shared" si="10"/>
        <v>14</v>
      </c>
      <c r="P142" s="2">
        <f t="shared" si="11"/>
        <v>14</v>
      </c>
      <c r="Q142" s="3">
        <f t="shared" si="9"/>
        <v>2.0281667368421052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2.5000000000000001E-2</v>
      </c>
      <c r="O143" s="2">
        <f t="shared" si="10"/>
        <v>7</v>
      </c>
      <c r="P143" s="2">
        <f t="shared" si="11"/>
        <v>7</v>
      </c>
      <c r="Q143" s="3">
        <f t="shared" si="9"/>
        <v>0.83492864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0.42199999999999999</v>
      </c>
      <c r="O144" s="2">
        <f t="shared" si="10"/>
        <v>7</v>
      </c>
      <c r="P144" s="2">
        <f t="shared" si="11"/>
        <v>7</v>
      </c>
      <c r="Q144" s="3">
        <f t="shared" si="9"/>
        <v>0.61828246445497637</v>
      </c>
      <c r="R144">
        <v>1</v>
      </c>
    </row>
    <row r="145" spans="2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0.28499999999999998</v>
      </c>
      <c r="O145" s="2">
        <f t="shared" si="10"/>
        <v>112</v>
      </c>
      <c r="P145" s="2">
        <f t="shared" si="11"/>
        <v>112</v>
      </c>
      <c r="Q145" s="3">
        <f t="shared" si="9"/>
        <v>1.6563361684210527</v>
      </c>
      <c r="R145">
        <v>1</v>
      </c>
    </row>
    <row r="146" spans="2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0.105</v>
      </c>
      <c r="O146" s="2">
        <f t="shared" si="10"/>
        <v>28</v>
      </c>
      <c r="P146" s="2">
        <f t="shared" si="11"/>
        <v>28</v>
      </c>
      <c r="Q146" s="3">
        <f t="shared" si="9"/>
        <v>4.5875199999999996</v>
      </c>
      <c r="R146">
        <v>0</v>
      </c>
    </row>
    <row r="147" spans="2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1.2E-2</v>
      </c>
      <c r="O147" s="2">
        <f t="shared" si="10"/>
        <v>28</v>
      </c>
      <c r="P147" s="2">
        <f t="shared" si="11"/>
        <v>28</v>
      </c>
      <c r="Q147" s="3">
        <f t="shared" si="9"/>
        <v>3.2112639999999999</v>
      </c>
      <c r="R147">
        <v>0</v>
      </c>
    </row>
    <row r="148" spans="2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0.13700000000000001</v>
      </c>
      <c r="O148" s="2">
        <f t="shared" si="10"/>
        <v>14</v>
      </c>
      <c r="P148" s="2">
        <f t="shared" si="11"/>
        <v>14</v>
      </c>
      <c r="Q148" s="3">
        <f t="shared" si="9"/>
        <v>3.5159824817518244</v>
      </c>
      <c r="R148">
        <v>1</v>
      </c>
    </row>
    <row r="149" spans="2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1.9E-2</v>
      </c>
      <c r="O149" s="2">
        <f t="shared" si="10"/>
        <v>14</v>
      </c>
      <c r="P149" s="2">
        <f t="shared" si="11"/>
        <v>14</v>
      </c>
      <c r="Q149" s="3">
        <f t="shared" si="9"/>
        <v>4.0563334736842105</v>
      </c>
      <c r="R149">
        <v>1</v>
      </c>
    </row>
    <row r="150" spans="2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2.5000000000000001E-2</v>
      </c>
      <c r="O150" s="2">
        <f t="shared" si="10"/>
        <v>7</v>
      </c>
      <c r="P150" s="2">
        <f t="shared" si="11"/>
        <v>7</v>
      </c>
      <c r="Q150" s="3">
        <f t="shared" si="9"/>
        <v>1.66985728</v>
      </c>
      <c r="R150">
        <v>1</v>
      </c>
    </row>
    <row r="151" spans="2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0.42299999999999999</v>
      </c>
      <c r="O151" s="2">
        <f t="shared" si="10"/>
        <v>7</v>
      </c>
      <c r="P151" s="2">
        <f t="shared" si="11"/>
        <v>7</v>
      </c>
      <c r="Q151" s="3">
        <f t="shared" si="9"/>
        <v>1.2336416075650121</v>
      </c>
      <c r="R151">
        <v>1</v>
      </c>
    </row>
    <row r="152" spans="2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2.1000000000000001E-2</v>
      </c>
      <c r="O152" s="2">
        <f t="shared" si="10"/>
        <v>56</v>
      </c>
      <c r="P152" s="2">
        <f t="shared" si="11"/>
        <v>56</v>
      </c>
      <c r="Q152" s="3">
        <f t="shared" si="9"/>
        <v>11.010047999999998</v>
      </c>
      <c r="R152">
        <v>0</v>
      </c>
    </row>
    <row r="153" spans="2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1.4999999999999999E-2</v>
      </c>
      <c r="O153" s="2">
        <f t="shared" si="10"/>
        <v>28</v>
      </c>
      <c r="P153" s="2">
        <f t="shared" si="11"/>
        <v>28</v>
      </c>
      <c r="Q153" s="3">
        <f t="shared" si="9"/>
        <v>1.7126741333333335</v>
      </c>
      <c r="R153">
        <v>0</v>
      </c>
    </row>
    <row r="154" spans="2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3.2000000000000001E-2</v>
      </c>
      <c r="O154" s="2">
        <f t="shared" si="10"/>
        <v>28</v>
      </c>
      <c r="P154" s="2">
        <f t="shared" si="11"/>
        <v>28</v>
      </c>
      <c r="Q154" s="3">
        <f t="shared" si="9"/>
        <v>7.2253439999999998</v>
      </c>
      <c r="R154">
        <v>0</v>
      </c>
    </row>
    <row r="155" spans="2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1.4999999999999999E-2</v>
      </c>
      <c r="O155" s="2">
        <f t="shared" si="10"/>
        <v>14</v>
      </c>
      <c r="P155" s="2">
        <f t="shared" si="11"/>
        <v>14</v>
      </c>
      <c r="Q155" s="3">
        <f t="shared" si="9"/>
        <v>1.7126741333333335</v>
      </c>
      <c r="R155">
        <v>0</v>
      </c>
    </row>
    <row r="156" spans="2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1.4E-2</v>
      </c>
      <c r="O156" s="2">
        <f t="shared" si="10"/>
        <v>14</v>
      </c>
      <c r="P156" s="2">
        <f t="shared" si="11"/>
        <v>14</v>
      </c>
      <c r="Q156" s="3">
        <f t="shared" si="9"/>
        <v>1.835008</v>
      </c>
      <c r="R156">
        <v>1</v>
      </c>
    </row>
    <row r="157" spans="2:18">
      <c r="B157" s="1"/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5.5E-2</v>
      </c>
      <c r="O157" s="2">
        <f t="shared" si="10"/>
        <v>14</v>
      </c>
      <c r="P157" s="2">
        <f t="shared" si="11"/>
        <v>14</v>
      </c>
      <c r="Q157" s="3">
        <f t="shared" si="9"/>
        <v>4.2038365090909089</v>
      </c>
      <c r="R157">
        <v>1</v>
      </c>
    </row>
    <row r="158" spans="2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1.4E-2</v>
      </c>
      <c r="O158" s="2">
        <f t="shared" si="10"/>
        <v>7</v>
      </c>
      <c r="P158" s="2">
        <f t="shared" si="11"/>
        <v>7</v>
      </c>
      <c r="Q158" s="3">
        <f t="shared" si="9"/>
        <v>1.835008</v>
      </c>
      <c r="R158">
        <v>1</v>
      </c>
    </row>
    <row r="159" spans="2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1.9E-2</v>
      </c>
      <c r="O159" s="2">
        <f t="shared" si="10"/>
        <v>7</v>
      </c>
      <c r="P159" s="2">
        <f t="shared" si="11"/>
        <v>7</v>
      </c>
      <c r="Q159" s="3">
        <f t="shared" si="9"/>
        <v>1.3521111578947369</v>
      </c>
      <c r="R159">
        <v>1</v>
      </c>
    </row>
    <row r="160" spans="2:18">
      <c r="B160" s="1"/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4.9000000000000002E-2</v>
      </c>
      <c r="O160" s="2">
        <f t="shared" si="10"/>
        <v>6.5</v>
      </c>
      <c r="P160" s="2">
        <f t="shared" si="11"/>
        <v>6.5</v>
      </c>
      <c r="Q160" s="3">
        <f t="shared" si="9"/>
        <v>1.8082586122448978</v>
      </c>
      <c r="R160">
        <v>1</v>
      </c>
    </row>
    <row r="161" spans="2:18">
      <c r="B161" s="1"/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3.1E-2</v>
      </c>
      <c r="O161" s="2">
        <f t="shared" si="10"/>
        <v>56</v>
      </c>
      <c r="P161" s="2">
        <f t="shared" si="11"/>
        <v>56</v>
      </c>
      <c r="Q161" s="3">
        <f t="shared" si="9"/>
        <v>14.91683922580645</v>
      </c>
      <c r="R161">
        <v>0</v>
      </c>
    </row>
    <row r="162" spans="2:18">
      <c r="B162" s="1"/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0.01</v>
      </c>
      <c r="O162" s="2">
        <f t="shared" si="10"/>
        <v>28</v>
      </c>
      <c r="P162" s="2">
        <f t="shared" si="11"/>
        <v>28</v>
      </c>
      <c r="Q162" s="3">
        <f t="shared" si="9"/>
        <v>5.1380223999999997</v>
      </c>
      <c r="R162">
        <v>0</v>
      </c>
    </row>
    <row r="163" spans="2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3.2000000000000001E-2</v>
      </c>
      <c r="O163" s="2">
        <f t="shared" si="10"/>
        <v>28</v>
      </c>
      <c r="P163" s="2">
        <f t="shared" si="11"/>
        <v>28</v>
      </c>
      <c r="Q163" s="3">
        <f t="shared" si="9"/>
        <v>14.450688</v>
      </c>
      <c r="R163">
        <v>0</v>
      </c>
    </row>
    <row r="164" spans="2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1.0999999999999999E-2</v>
      </c>
      <c r="O164" s="2">
        <f t="shared" si="10"/>
        <v>14</v>
      </c>
      <c r="P164" s="2">
        <f t="shared" si="11"/>
        <v>14</v>
      </c>
      <c r="Q164" s="3">
        <f t="shared" si="9"/>
        <v>4.6709294545454547</v>
      </c>
      <c r="R164">
        <v>0</v>
      </c>
    </row>
    <row r="165" spans="2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1.4E-2</v>
      </c>
      <c r="O165" s="2">
        <f t="shared" si="10"/>
        <v>14</v>
      </c>
      <c r="P165" s="2">
        <f t="shared" si="11"/>
        <v>14</v>
      </c>
      <c r="Q165" s="3">
        <f t="shared" si="9"/>
        <v>3.6700159999999999</v>
      </c>
      <c r="R165">
        <v>1</v>
      </c>
    </row>
    <row r="166" spans="2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5.5E-2</v>
      </c>
      <c r="O166" s="2">
        <f t="shared" si="10"/>
        <v>14</v>
      </c>
      <c r="P166" s="2">
        <f t="shared" si="11"/>
        <v>14</v>
      </c>
      <c r="Q166" s="3">
        <f t="shared" si="9"/>
        <v>8.4076730181818178</v>
      </c>
      <c r="R166">
        <v>1</v>
      </c>
    </row>
    <row r="167" spans="2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1.4999999999999999E-2</v>
      </c>
      <c r="O167" s="2">
        <f t="shared" si="10"/>
        <v>7</v>
      </c>
      <c r="P167" s="2">
        <f t="shared" si="11"/>
        <v>7</v>
      </c>
      <c r="Q167" s="3">
        <f t="shared" si="9"/>
        <v>3.425348266666667</v>
      </c>
      <c r="R167">
        <v>1</v>
      </c>
    </row>
    <row r="168" spans="2:18">
      <c r="B168" s="1"/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1.9E-2</v>
      </c>
      <c r="O168" s="2">
        <f t="shared" si="10"/>
        <v>7</v>
      </c>
      <c r="P168" s="2">
        <f t="shared" si="11"/>
        <v>7</v>
      </c>
      <c r="Q168" s="3">
        <f t="shared" si="9"/>
        <v>2.7042223157894738</v>
      </c>
      <c r="R168">
        <v>1</v>
      </c>
    </row>
    <row r="169" spans="2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4.9000000000000002E-2</v>
      </c>
      <c r="O169" s="2">
        <f t="shared" si="10"/>
        <v>6.5</v>
      </c>
      <c r="P169" s="2">
        <f t="shared" si="11"/>
        <v>6.5</v>
      </c>
      <c r="Q169" s="3">
        <f t="shared" si="9"/>
        <v>3.6165172244897956</v>
      </c>
      <c r="R169">
        <v>1</v>
      </c>
    </row>
    <row r="170" spans="2:18">
      <c r="B170" s="1"/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0.154</v>
      </c>
      <c r="O170" s="2">
        <f t="shared" si="10"/>
        <v>79.5</v>
      </c>
      <c r="P170" s="2">
        <f t="shared" si="11"/>
        <v>349</v>
      </c>
      <c r="Q170" s="3">
        <f t="shared" si="9"/>
        <v>0.57652987012987011</v>
      </c>
      <c r="R170">
        <v>1</v>
      </c>
    </row>
    <row r="171" spans="2:18">
      <c r="B171" s="1"/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0.11700000000000001</v>
      </c>
      <c r="O171" s="2">
        <f t="shared" si="10"/>
        <v>80</v>
      </c>
      <c r="P171" s="2">
        <f t="shared" si="11"/>
        <v>350</v>
      </c>
      <c r="Q171" s="3">
        <f t="shared" si="9"/>
        <v>17.644307692307692</v>
      </c>
      <c r="R171">
        <v>1</v>
      </c>
    </row>
    <row r="172" spans="2:18">
      <c r="B172" s="1"/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7.1999999999999995E-2</v>
      </c>
      <c r="O172" s="2">
        <f t="shared" si="10"/>
        <v>39</v>
      </c>
      <c r="P172" s="2">
        <f t="shared" si="11"/>
        <v>174</v>
      </c>
      <c r="Q172" s="3">
        <f t="shared" si="9"/>
        <v>38.604800000000004</v>
      </c>
      <c r="R172">
        <v>1</v>
      </c>
    </row>
    <row r="173" spans="2:18">
      <c r="B173" s="1"/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5.2999999999999999E-2</v>
      </c>
      <c r="O173" s="2">
        <f t="shared" si="10"/>
        <v>40</v>
      </c>
      <c r="P173" s="2">
        <f t="shared" si="11"/>
        <v>175</v>
      </c>
      <c r="Q173" s="3">
        <f t="shared" si="9"/>
        <v>38.950641509433964</v>
      </c>
      <c r="R173">
        <v>1</v>
      </c>
    </row>
    <row r="174" spans="2:18">
      <c r="B174" s="1"/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7.4999999999999997E-2</v>
      </c>
      <c r="O174" s="2">
        <f t="shared" si="10"/>
        <v>19</v>
      </c>
      <c r="P174" s="2">
        <f t="shared" si="11"/>
        <v>86.5</v>
      </c>
      <c r="Q174" s="3">
        <f t="shared" si="9"/>
        <v>35.902805333333333</v>
      </c>
      <c r="R174">
        <v>1</v>
      </c>
    </row>
    <row r="175" spans="2:18">
      <c r="B175" s="1"/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5.5E-2</v>
      </c>
      <c r="O175" s="2">
        <f t="shared" si="10"/>
        <v>20</v>
      </c>
      <c r="P175" s="2">
        <f t="shared" si="11"/>
        <v>84</v>
      </c>
      <c r="Q175" s="3">
        <f t="shared" si="9"/>
        <v>36.032884363636356</v>
      </c>
      <c r="R175">
        <v>0</v>
      </c>
    </row>
    <row r="176" spans="2:18">
      <c r="B176" s="1"/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0.16700000000000001</v>
      </c>
      <c r="O176" s="2">
        <f t="shared" si="10"/>
        <v>9</v>
      </c>
      <c r="P176" s="2">
        <f t="shared" si="11"/>
        <v>41</v>
      </c>
      <c r="Q176" s="3">
        <f t="shared" ref="Q176:Q217" si="12">(2*O176*P176*E176*F176*G176*H176*I176)/(N176/1000)/10^12</f>
        <v>14.480708982035926</v>
      </c>
      <c r="R176">
        <v>0</v>
      </c>
    </row>
    <row r="177" spans="1:18">
      <c r="B177" s="1"/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0.10100000000000001</v>
      </c>
      <c r="O177" s="2">
        <f t="shared" si="10"/>
        <v>10</v>
      </c>
      <c r="P177" s="2">
        <f t="shared" si="11"/>
        <v>42</v>
      </c>
      <c r="Q177" s="3">
        <f t="shared" si="12"/>
        <v>19.621867722772276</v>
      </c>
      <c r="R177">
        <v>1</v>
      </c>
    </row>
    <row r="178" spans="1:18">
      <c r="B178" s="1"/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0.31</v>
      </c>
      <c r="O178" s="2">
        <f t="shared" ref="O178:O217" si="13">(D178-H178+1+2*J178)/L178</f>
        <v>79.5</v>
      </c>
      <c r="P178" s="2">
        <f t="shared" ref="P178:P217" si="14">(C178-I178+1+2*K178)/M178</f>
        <v>349</v>
      </c>
      <c r="Q178" s="3">
        <f t="shared" si="12"/>
        <v>0.57281032258064513</v>
      </c>
      <c r="R178">
        <v>1</v>
      </c>
    </row>
    <row r="179" spans="1:18">
      <c r="B179" s="1"/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0.223</v>
      </c>
      <c r="O179" s="2">
        <f t="shared" si="13"/>
        <v>80</v>
      </c>
      <c r="P179" s="2">
        <f t="shared" si="14"/>
        <v>350</v>
      </c>
      <c r="Q179" s="3">
        <f t="shared" si="12"/>
        <v>18.51465470852018</v>
      </c>
      <c r="R179">
        <v>1</v>
      </c>
    </row>
    <row r="180" spans="1:18">
      <c r="B180" s="1"/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0.14499999999999999</v>
      </c>
      <c r="O180" s="2">
        <f t="shared" si="13"/>
        <v>39</v>
      </c>
      <c r="P180" s="2">
        <f t="shared" si="14"/>
        <v>174</v>
      </c>
      <c r="Q180" s="3">
        <f t="shared" si="12"/>
        <v>38.338560000000001</v>
      </c>
      <c r="R180">
        <v>1</v>
      </c>
    </row>
    <row r="181" spans="1:18">
      <c r="B181" s="1"/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0.107</v>
      </c>
      <c r="O181" s="2">
        <f t="shared" si="13"/>
        <v>40</v>
      </c>
      <c r="P181" s="2">
        <f t="shared" si="14"/>
        <v>175</v>
      </c>
      <c r="Q181" s="3">
        <f t="shared" si="12"/>
        <v>38.586616822429903</v>
      </c>
      <c r="R181">
        <v>1</v>
      </c>
    </row>
    <row r="182" spans="1:18">
      <c r="B182" s="1"/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0.13600000000000001</v>
      </c>
      <c r="O182" s="2">
        <f t="shared" si="13"/>
        <v>19</v>
      </c>
      <c r="P182" s="2">
        <f t="shared" si="14"/>
        <v>86.5</v>
      </c>
      <c r="Q182" s="3">
        <f t="shared" si="12"/>
        <v>39.598682352941182</v>
      </c>
      <c r="R182">
        <v>1</v>
      </c>
    </row>
    <row r="183" spans="1:18">
      <c r="B183" s="1"/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9.7000000000000003E-2</v>
      </c>
      <c r="O183" s="2">
        <f t="shared" si="13"/>
        <v>20</v>
      </c>
      <c r="P183" s="2">
        <f t="shared" si="14"/>
        <v>84</v>
      </c>
      <c r="Q183" s="3">
        <f t="shared" si="12"/>
        <v>40.862033814432991</v>
      </c>
      <c r="R183">
        <v>0</v>
      </c>
    </row>
    <row r="184" spans="1:18">
      <c r="B184" s="1"/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0.17</v>
      </c>
      <c r="O184" s="2">
        <f t="shared" si="13"/>
        <v>9</v>
      </c>
      <c r="P184" s="2">
        <f t="shared" si="14"/>
        <v>41</v>
      </c>
      <c r="Q184" s="3">
        <f t="shared" si="12"/>
        <v>28.45033411764706</v>
      </c>
      <c r="R184">
        <v>0</v>
      </c>
    </row>
    <row r="185" spans="1:18">
      <c r="B185" s="1"/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0.187</v>
      </c>
      <c r="O185" s="2">
        <f t="shared" si="13"/>
        <v>10</v>
      </c>
      <c r="P185" s="2">
        <f t="shared" si="14"/>
        <v>42</v>
      </c>
      <c r="Q185" s="3">
        <f t="shared" si="12"/>
        <v>21.195814331550803</v>
      </c>
      <c r="R185">
        <v>1</v>
      </c>
    </row>
    <row r="186" spans="1:18">
      <c r="A186" s="1"/>
      <c r="B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1.7999999999999999E-2</v>
      </c>
      <c r="O186" s="2">
        <f t="shared" si="13"/>
        <v>112</v>
      </c>
      <c r="P186" s="2">
        <f t="shared" si="14"/>
        <v>112</v>
      </c>
      <c r="Q186" s="3">
        <f t="shared" si="12"/>
        <v>5.7089137777777781</v>
      </c>
      <c r="R186">
        <v>0</v>
      </c>
    </row>
    <row r="187" spans="1:18">
      <c r="A187" s="1"/>
      <c r="B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1.4999999999999999E-2</v>
      </c>
      <c r="O187" s="2">
        <f t="shared" si="13"/>
        <v>56</v>
      </c>
      <c r="P187" s="2">
        <f t="shared" si="14"/>
        <v>56</v>
      </c>
      <c r="Q187" s="3">
        <f t="shared" si="12"/>
        <v>6.8506965333333341</v>
      </c>
      <c r="R187">
        <v>0</v>
      </c>
    </row>
    <row r="188" spans="1:18">
      <c r="A188" s="1"/>
      <c r="B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1.7999999999999999E-2</v>
      </c>
      <c r="O188" s="2">
        <f t="shared" si="13"/>
        <v>56</v>
      </c>
      <c r="P188" s="2">
        <f t="shared" si="14"/>
        <v>56</v>
      </c>
      <c r="Q188" s="3">
        <f t="shared" si="12"/>
        <v>5.7089137777777781</v>
      </c>
      <c r="R188">
        <v>0</v>
      </c>
    </row>
    <row r="189" spans="1:18">
      <c r="A189" s="1"/>
      <c r="B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1.4999999999999999E-2</v>
      </c>
      <c r="O189" s="2">
        <f t="shared" si="13"/>
        <v>28</v>
      </c>
      <c r="P189" s="2">
        <f t="shared" si="14"/>
        <v>28</v>
      </c>
      <c r="Q189" s="3">
        <f t="shared" si="12"/>
        <v>3.425348266666667</v>
      </c>
      <c r="R189">
        <v>0</v>
      </c>
    </row>
    <row r="190" spans="1:18">
      <c r="A190" s="1"/>
      <c r="B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1.4999999999999999E-2</v>
      </c>
      <c r="O190" s="2">
        <f t="shared" si="13"/>
        <v>28</v>
      </c>
      <c r="P190" s="2">
        <f t="shared" si="14"/>
        <v>28</v>
      </c>
      <c r="Q190" s="3">
        <f t="shared" si="12"/>
        <v>6.8506965333333341</v>
      </c>
      <c r="R190">
        <v>0</v>
      </c>
    </row>
    <row r="191" spans="1:18">
      <c r="A191" s="1"/>
      <c r="B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1.9E-2</v>
      </c>
      <c r="O191" s="2">
        <f t="shared" si="13"/>
        <v>28</v>
      </c>
      <c r="P191" s="2">
        <f t="shared" si="14"/>
        <v>28</v>
      </c>
      <c r="Q191" s="3">
        <f t="shared" si="12"/>
        <v>5.4084446315789476</v>
      </c>
      <c r="R191">
        <v>0</v>
      </c>
    </row>
    <row r="192" spans="1:18">
      <c r="A192" s="1"/>
      <c r="B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1.9E-2</v>
      </c>
      <c r="O192" s="2">
        <f t="shared" si="13"/>
        <v>14</v>
      </c>
      <c r="P192" s="2">
        <f t="shared" si="14"/>
        <v>14</v>
      </c>
      <c r="Q192" s="3">
        <f t="shared" si="12"/>
        <v>2.7042223157894738</v>
      </c>
      <c r="R192">
        <v>0</v>
      </c>
    </row>
    <row r="193" spans="1:18">
      <c r="A193" s="1"/>
      <c r="B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1.4999999999999999E-2</v>
      </c>
      <c r="O193" s="2">
        <f t="shared" si="13"/>
        <v>14</v>
      </c>
      <c r="P193" s="2">
        <f t="shared" si="14"/>
        <v>14</v>
      </c>
      <c r="Q193" s="3">
        <f t="shared" si="12"/>
        <v>6.8506965333333341</v>
      </c>
      <c r="R193">
        <v>1</v>
      </c>
    </row>
    <row r="194" spans="1:18">
      <c r="A194" s="1"/>
      <c r="B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1.9E-2</v>
      </c>
      <c r="O194" s="2">
        <f t="shared" si="13"/>
        <v>14</v>
      </c>
      <c r="P194" s="2">
        <f t="shared" si="14"/>
        <v>14</v>
      </c>
      <c r="Q194" s="3">
        <f t="shared" si="12"/>
        <v>10.816889263157895</v>
      </c>
      <c r="R194">
        <v>0</v>
      </c>
    </row>
    <row r="195" spans="1:18">
      <c r="A195" s="1"/>
      <c r="B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2.9000000000000001E-2</v>
      </c>
      <c r="O195" s="2">
        <f t="shared" si="13"/>
        <v>14</v>
      </c>
      <c r="P195" s="2">
        <f t="shared" si="14"/>
        <v>14</v>
      </c>
      <c r="Q195" s="3">
        <f t="shared" si="12"/>
        <v>3.543463724137931</v>
      </c>
      <c r="R195">
        <v>1</v>
      </c>
    </row>
    <row r="196" spans="1:18">
      <c r="A196" s="1"/>
      <c r="B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1.4999999999999999E-2</v>
      </c>
      <c r="O196" s="2">
        <f t="shared" si="13"/>
        <v>14</v>
      </c>
      <c r="P196" s="2">
        <f t="shared" si="14"/>
        <v>14</v>
      </c>
      <c r="Q196" s="3">
        <f t="shared" si="12"/>
        <v>6.8506965333333341</v>
      </c>
      <c r="R196">
        <v>1</v>
      </c>
    </row>
    <row r="197" spans="1:18">
      <c r="A197" s="1"/>
      <c r="B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2.9000000000000001E-2</v>
      </c>
      <c r="O197" s="2">
        <f t="shared" si="13"/>
        <v>7</v>
      </c>
      <c r="P197" s="2">
        <f t="shared" si="14"/>
        <v>7</v>
      </c>
      <c r="Q197" s="3">
        <f t="shared" si="12"/>
        <v>1.7717318620689655</v>
      </c>
      <c r="R197">
        <v>1</v>
      </c>
    </row>
    <row r="198" spans="1:18">
      <c r="A198" s="1"/>
      <c r="B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0.10100000000000001</v>
      </c>
      <c r="O198" s="2">
        <f t="shared" si="13"/>
        <v>7</v>
      </c>
      <c r="P198" s="2">
        <f t="shared" si="14"/>
        <v>7</v>
      </c>
      <c r="Q198" s="3">
        <f t="shared" si="12"/>
        <v>2.2892179009900993</v>
      </c>
      <c r="R198">
        <v>1</v>
      </c>
    </row>
    <row r="199" spans="1:18">
      <c r="A199" s="1"/>
      <c r="B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1.9E-2</v>
      </c>
      <c r="O199" s="2">
        <f t="shared" si="13"/>
        <v>7</v>
      </c>
      <c r="P199" s="2">
        <f t="shared" si="14"/>
        <v>7</v>
      </c>
      <c r="Q199" s="3">
        <f t="shared" si="12"/>
        <v>5.4084446315789476</v>
      </c>
      <c r="R199">
        <v>1</v>
      </c>
    </row>
    <row r="200" spans="1:18">
      <c r="A200" s="1"/>
      <c r="B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2.9000000000000001E-2</v>
      </c>
      <c r="O200" s="2">
        <f t="shared" si="13"/>
        <v>7</v>
      </c>
      <c r="P200" s="2">
        <f t="shared" si="14"/>
        <v>7</v>
      </c>
      <c r="Q200" s="3">
        <f t="shared" si="12"/>
        <v>7.086927448275862</v>
      </c>
      <c r="R200">
        <v>1</v>
      </c>
    </row>
    <row r="201" spans="1:18">
      <c r="A201" s="1"/>
      <c r="B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4.9000000000000002E-2</v>
      </c>
      <c r="O201" s="2">
        <f t="shared" si="13"/>
        <v>7</v>
      </c>
      <c r="P201" s="2">
        <f t="shared" si="14"/>
        <v>7</v>
      </c>
      <c r="Q201" s="3">
        <f t="shared" si="12"/>
        <v>2.0971519999999999</v>
      </c>
      <c r="R201">
        <v>1</v>
      </c>
    </row>
    <row r="202" spans="1:18">
      <c r="A202" s="1"/>
      <c r="B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0.04</v>
      </c>
      <c r="O202" s="2">
        <f t="shared" si="13"/>
        <v>112</v>
      </c>
      <c r="P202" s="2">
        <f t="shared" si="14"/>
        <v>112</v>
      </c>
      <c r="Q202" s="3">
        <f t="shared" si="12"/>
        <v>5.1380223999999997</v>
      </c>
      <c r="R202">
        <v>0</v>
      </c>
    </row>
    <row r="203" spans="1:18">
      <c r="A203" s="1"/>
      <c r="B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1.7999999999999999E-2</v>
      </c>
      <c r="O203" s="2">
        <f t="shared" si="13"/>
        <v>56</v>
      </c>
      <c r="P203" s="2">
        <f t="shared" si="14"/>
        <v>56</v>
      </c>
      <c r="Q203" s="3">
        <f t="shared" si="12"/>
        <v>11.417827555555556</v>
      </c>
      <c r="R203">
        <v>0</v>
      </c>
    </row>
    <row r="204" spans="1:18">
      <c r="A204" s="1"/>
      <c r="B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1.7999999999999999E-2</v>
      </c>
      <c r="O204" s="2">
        <f t="shared" si="13"/>
        <v>56</v>
      </c>
      <c r="P204" s="2">
        <f t="shared" si="14"/>
        <v>56</v>
      </c>
      <c r="Q204" s="3">
        <f t="shared" si="12"/>
        <v>11.417827555555556</v>
      </c>
      <c r="R204">
        <v>0</v>
      </c>
    </row>
    <row r="205" spans="1:18">
      <c r="A205" s="1"/>
      <c r="B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1.4E-2</v>
      </c>
      <c r="O205" s="2">
        <f t="shared" si="13"/>
        <v>28</v>
      </c>
      <c r="P205" s="2">
        <f t="shared" si="14"/>
        <v>28</v>
      </c>
      <c r="Q205" s="3">
        <f t="shared" si="12"/>
        <v>7.3400319999999999</v>
      </c>
      <c r="R205">
        <v>0</v>
      </c>
    </row>
    <row r="206" spans="1:18">
      <c r="A206" s="1"/>
      <c r="B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1.2999999999999999E-2</v>
      </c>
      <c r="O206" s="2">
        <f t="shared" si="13"/>
        <v>28</v>
      </c>
      <c r="P206" s="2">
        <f t="shared" si="14"/>
        <v>28</v>
      </c>
      <c r="Q206" s="3">
        <f t="shared" si="12"/>
        <v>15.809299692307693</v>
      </c>
      <c r="R206">
        <v>0</v>
      </c>
    </row>
    <row r="207" spans="1:18">
      <c r="A207" s="1"/>
      <c r="B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1.9E-2</v>
      </c>
      <c r="O207" s="2">
        <f t="shared" si="13"/>
        <v>28</v>
      </c>
      <c r="P207" s="2">
        <f t="shared" si="14"/>
        <v>28</v>
      </c>
      <c r="Q207" s="3">
        <f t="shared" si="12"/>
        <v>10.816889263157895</v>
      </c>
      <c r="R207">
        <v>0</v>
      </c>
    </row>
    <row r="208" spans="1:18">
      <c r="A208" s="1"/>
      <c r="B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1.9E-2</v>
      </c>
      <c r="O208" s="2">
        <f t="shared" si="13"/>
        <v>14</v>
      </c>
      <c r="P208" s="2">
        <f t="shared" si="14"/>
        <v>14</v>
      </c>
      <c r="Q208" s="3">
        <f t="shared" si="12"/>
        <v>5.4084446315789476</v>
      </c>
      <c r="R208">
        <v>0</v>
      </c>
    </row>
    <row r="209" spans="1:18">
      <c r="A209" s="1"/>
      <c r="B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 t="shared" si="13"/>
        <v>14</v>
      </c>
      <c r="P209" s="2">
        <f t="shared" si="14"/>
        <v>14</v>
      </c>
      <c r="Q209" s="3">
        <f t="shared" si="12"/>
        <v>11.417827555555556</v>
      </c>
      <c r="R209">
        <v>1</v>
      </c>
    </row>
    <row r="210" spans="1:18">
      <c r="A210" s="1"/>
      <c r="B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2.8000000000000001E-2</v>
      </c>
      <c r="O210" s="2">
        <f t="shared" si="13"/>
        <v>14</v>
      </c>
      <c r="P210" s="2">
        <f t="shared" si="14"/>
        <v>14</v>
      </c>
      <c r="Q210" s="3">
        <f t="shared" si="12"/>
        <v>14.680064</v>
      </c>
      <c r="R210">
        <v>0</v>
      </c>
    </row>
    <row r="211" spans="1:18">
      <c r="A211" s="1"/>
      <c r="B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2.9000000000000001E-2</v>
      </c>
      <c r="O211" s="2">
        <f t="shared" si="13"/>
        <v>14</v>
      </c>
      <c r="P211" s="2">
        <f t="shared" si="14"/>
        <v>14</v>
      </c>
      <c r="Q211" s="3">
        <f t="shared" si="12"/>
        <v>7.086927448275862</v>
      </c>
      <c r="R211">
        <v>1</v>
      </c>
    </row>
    <row r="212" spans="1:18">
      <c r="A212" s="1"/>
      <c r="B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 t="shared" si="13"/>
        <v>14</v>
      </c>
      <c r="P212" s="2">
        <f t="shared" si="14"/>
        <v>14</v>
      </c>
      <c r="Q212" s="3">
        <f t="shared" si="12"/>
        <v>11.417827555555556</v>
      </c>
      <c r="R212">
        <v>1</v>
      </c>
    </row>
    <row r="213" spans="1:18">
      <c r="A213" s="1"/>
      <c r="B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2.9000000000000001E-2</v>
      </c>
      <c r="O213" s="2">
        <f t="shared" si="13"/>
        <v>7</v>
      </c>
      <c r="P213" s="2">
        <f t="shared" si="14"/>
        <v>7</v>
      </c>
      <c r="Q213" s="3">
        <f t="shared" si="12"/>
        <v>3.543463724137931</v>
      </c>
      <c r="R213">
        <v>1</v>
      </c>
    </row>
    <row r="214" spans="1:18">
      <c r="A214" s="1"/>
      <c r="B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0.10100000000000001</v>
      </c>
      <c r="O214" s="2">
        <f t="shared" si="13"/>
        <v>7</v>
      </c>
      <c r="P214" s="2">
        <f t="shared" si="14"/>
        <v>7</v>
      </c>
      <c r="Q214" s="3">
        <f t="shared" si="12"/>
        <v>4.5784358019801985</v>
      </c>
      <c r="R214">
        <v>1</v>
      </c>
    </row>
    <row r="215" spans="1:18">
      <c r="A215" s="1"/>
      <c r="B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1.9E-2</v>
      </c>
      <c r="O215" s="2">
        <f t="shared" si="13"/>
        <v>7</v>
      </c>
      <c r="P215" s="2">
        <f t="shared" si="14"/>
        <v>7</v>
      </c>
      <c r="Q215" s="3">
        <f t="shared" si="12"/>
        <v>10.816889263157895</v>
      </c>
      <c r="R215">
        <v>1</v>
      </c>
    </row>
    <row r="216" spans="1:18">
      <c r="A216" s="1"/>
      <c r="B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2.9000000000000001E-2</v>
      </c>
      <c r="O216" s="2">
        <f t="shared" si="13"/>
        <v>7</v>
      </c>
      <c r="P216" s="2">
        <f t="shared" si="14"/>
        <v>7</v>
      </c>
      <c r="Q216" s="3">
        <f t="shared" si="12"/>
        <v>14.173854896551724</v>
      </c>
      <c r="R216">
        <v>1</v>
      </c>
    </row>
    <row r="217" spans="1:18">
      <c r="A217" s="1"/>
      <c r="B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4.9000000000000002E-2</v>
      </c>
      <c r="O217" s="2">
        <f t="shared" si="13"/>
        <v>7</v>
      </c>
      <c r="P217" s="2">
        <f t="shared" si="14"/>
        <v>7</v>
      </c>
      <c r="Q217" s="3">
        <f t="shared" si="12"/>
        <v>4.1943039999999998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0.51300000000000001</v>
      </c>
      <c r="H228" s="3">
        <f>(8*$E228*$D228*$C228*$C228+$E228*$D228*$C228)/(G228/1000)/10^12</f>
        <v>0.10222534113060429</v>
      </c>
    </row>
    <row r="229" spans="1:8">
      <c r="C229">
        <v>512</v>
      </c>
      <c r="D229">
        <v>2</v>
      </c>
      <c r="E229">
        <v>25</v>
      </c>
      <c r="G229" s="3">
        <v>1.278</v>
      </c>
      <c r="H229" s="3">
        <f t="shared" ref="H229:H242" si="15">(8*$E229*$D229*$C229*$C229+$E229*$D229*$C229)/(G229/1000)/10^12</f>
        <v>8.2068231611893583E-2</v>
      </c>
    </row>
    <row r="230" spans="1:8">
      <c r="C230">
        <v>512</v>
      </c>
      <c r="D230">
        <v>4</v>
      </c>
      <c r="E230">
        <v>25</v>
      </c>
      <c r="G230" s="3">
        <v>1.31</v>
      </c>
      <c r="H230" s="3">
        <f t="shared" si="15"/>
        <v>0.16012702290076336</v>
      </c>
    </row>
    <row r="231" spans="1:8">
      <c r="C231">
        <v>1024</v>
      </c>
      <c r="D231">
        <v>1</v>
      </c>
      <c r="E231">
        <v>25</v>
      </c>
      <c r="G231" s="3">
        <v>1.9419999999999999</v>
      </c>
      <c r="H231" s="3">
        <f t="shared" si="15"/>
        <v>0.10800247167868178</v>
      </c>
    </row>
    <row r="232" spans="1:8">
      <c r="C232">
        <v>1024</v>
      </c>
      <c r="D232">
        <v>2</v>
      </c>
      <c r="E232">
        <v>25</v>
      </c>
      <c r="G232" s="3">
        <v>2.141</v>
      </c>
      <c r="H232" s="3">
        <f t="shared" si="15"/>
        <v>0.19592788416627743</v>
      </c>
    </row>
    <row r="233" spans="1:8">
      <c r="C233">
        <v>1024</v>
      </c>
      <c r="D233">
        <v>4</v>
      </c>
      <c r="E233">
        <v>25</v>
      </c>
      <c r="G233" s="3">
        <v>2.1640000000000001</v>
      </c>
      <c r="H233" s="3">
        <f t="shared" si="15"/>
        <v>0.38769094269870608</v>
      </c>
    </row>
    <row r="234" spans="1:8">
      <c r="C234">
        <v>2048</v>
      </c>
      <c r="D234">
        <v>1</v>
      </c>
      <c r="E234">
        <v>25</v>
      </c>
      <c r="G234" s="3">
        <v>5.8879999999999999</v>
      </c>
      <c r="H234" s="3">
        <f t="shared" si="15"/>
        <v>0.14247826086956522</v>
      </c>
    </row>
    <row r="235" spans="1:8">
      <c r="C235">
        <v>2048</v>
      </c>
      <c r="D235">
        <v>2</v>
      </c>
      <c r="E235">
        <v>25</v>
      </c>
      <c r="G235" s="3">
        <v>6.024</v>
      </c>
      <c r="H235" s="3">
        <f t="shared" si="15"/>
        <v>0.27852324037184595</v>
      </c>
    </row>
    <row r="236" spans="1:8">
      <c r="C236">
        <v>2048</v>
      </c>
      <c r="D236">
        <v>4</v>
      </c>
      <c r="E236">
        <v>25</v>
      </c>
      <c r="G236" s="3">
        <v>6.3239999999999998</v>
      </c>
      <c r="H236" s="3">
        <f t="shared" si="15"/>
        <v>0.53062112586970278</v>
      </c>
    </row>
    <row r="237" spans="1:8">
      <c r="C237">
        <v>1536</v>
      </c>
      <c r="D237">
        <v>1</v>
      </c>
      <c r="E237">
        <v>50</v>
      </c>
      <c r="G237" s="3">
        <v>6.8140000000000001</v>
      </c>
      <c r="H237" s="3">
        <f t="shared" si="15"/>
        <v>0.13850824772527151</v>
      </c>
    </row>
    <row r="238" spans="1:8">
      <c r="C238">
        <v>1536</v>
      </c>
      <c r="D238">
        <v>2</v>
      </c>
      <c r="E238">
        <v>50</v>
      </c>
      <c r="G238" s="3">
        <v>7.25</v>
      </c>
      <c r="H238" s="3">
        <f t="shared" si="15"/>
        <v>0.26035729655172413</v>
      </c>
    </row>
    <row r="239" spans="1:8">
      <c r="C239">
        <v>1536</v>
      </c>
      <c r="D239">
        <v>4</v>
      </c>
      <c r="E239">
        <v>50</v>
      </c>
      <c r="G239" s="3">
        <v>7.444</v>
      </c>
      <c r="H239" s="3">
        <f t="shared" si="15"/>
        <v>0.5071441160666309</v>
      </c>
    </row>
    <row r="240" spans="1:8">
      <c r="C240">
        <v>256</v>
      </c>
      <c r="D240">
        <v>1</v>
      </c>
      <c r="E240">
        <v>150</v>
      </c>
      <c r="G240" s="3">
        <v>2.34</v>
      </c>
      <c r="H240" s="3">
        <f t="shared" si="15"/>
        <v>3.3624615384615385E-2</v>
      </c>
    </row>
    <row r="241" spans="1:8">
      <c r="C241">
        <v>256</v>
      </c>
      <c r="D241">
        <v>2</v>
      </c>
      <c r="E241">
        <v>150</v>
      </c>
      <c r="G241" s="3">
        <v>2.0870000000000002</v>
      </c>
      <c r="H241" s="3">
        <f t="shared" si="15"/>
        <v>7.5401629132726397E-2</v>
      </c>
    </row>
    <row r="242" spans="1:8">
      <c r="C242">
        <v>256</v>
      </c>
      <c r="D242">
        <v>4</v>
      </c>
      <c r="E242">
        <v>150</v>
      </c>
      <c r="G242" s="3">
        <v>2.1360000000000001</v>
      </c>
      <c r="H242" s="3">
        <f t="shared" si="15"/>
        <v>0.14734382022471909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422.79399999999998</v>
      </c>
      <c r="H246" s="3">
        <f>(6*$E246*$D246*$C246*$C246+$E246*$D246*$C246)/(G246/1000)/10^12</f>
        <v>0.16881253754783654</v>
      </c>
    </row>
    <row r="247" spans="1:8">
      <c r="C247">
        <v>2816</v>
      </c>
      <c r="D247">
        <v>1</v>
      </c>
      <c r="E247">
        <v>750</v>
      </c>
      <c r="G247" s="3">
        <v>213.773</v>
      </c>
      <c r="H247" s="3">
        <f t="shared" ref="H247:H299" si="16">(6*$E247*$D247*$C247*$C247+$E247*$D247*$C247)/(G247/1000)/10^12</f>
        <v>0.1669362548123477</v>
      </c>
    </row>
    <row r="248" spans="1:8">
      <c r="C248">
        <v>2816</v>
      </c>
      <c r="D248">
        <v>1</v>
      </c>
      <c r="E248">
        <v>375</v>
      </c>
      <c r="G248" s="3">
        <v>108.224</v>
      </c>
      <c r="H248" s="3">
        <f t="shared" si="16"/>
        <v>0.1648731519810763</v>
      </c>
    </row>
    <row r="249" spans="1:8">
      <c r="C249">
        <v>2816</v>
      </c>
      <c r="D249">
        <v>1</v>
      </c>
      <c r="E249">
        <v>187</v>
      </c>
      <c r="G249" s="3">
        <v>55.296999999999997</v>
      </c>
      <c r="H249" s="3">
        <f t="shared" si="16"/>
        <v>0.16090972428884026</v>
      </c>
    </row>
    <row r="250" spans="1:8">
      <c r="C250">
        <v>2816</v>
      </c>
      <c r="D250">
        <v>2</v>
      </c>
      <c r="E250">
        <v>1500</v>
      </c>
      <c r="G250" s="3">
        <v>409.202</v>
      </c>
      <c r="H250" s="3">
        <f t="shared" si="16"/>
        <v>0.34883958533927006</v>
      </c>
    </row>
    <row r="251" spans="1:8">
      <c r="C251">
        <v>2816</v>
      </c>
      <c r="D251">
        <v>2</v>
      </c>
      <c r="E251">
        <v>750</v>
      </c>
      <c r="G251" s="3">
        <v>207.18899999999999</v>
      </c>
      <c r="H251" s="3">
        <f t="shared" si="16"/>
        <v>0.34448222637302178</v>
      </c>
    </row>
    <row r="252" spans="1:8">
      <c r="C252">
        <v>2816</v>
      </c>
      <c r="D252">
        <v>2</v>
      </c>
      <c r="E252">
        <v>375</v>
      </c>
      <c r="G252" s="3">
        <v>105.455</v>
      </c>
      <c r="H252" s="3">
        <f t="shared" si="16"/>
        <v>0.3384046654971315</v>
      </c>
    </row>
    <row r="253" spans="1:8">
      <c r="C253">
        <v>2816</v>
      </c>
      <c r="D253">
        <v>2</v>
      </c>
      <c r="E253">
        <v>187</v>
      </c>
      <c r="G253" s="3">
        <v>54.316000000000003</v>
      </c>
      <c r="H253" s="3">
        <f t="shared" si="16"/>
        <v>0.32763182207820901</v>
      </c>
    </row>
    <row r="254" spans="1:8">
      <c r="C254">
        <v>2816</v>
      </c>
      <c r="D254">
        <v>4</v>
      </c>
      <c r="E254">
        <v>1500</v>
      </c>
      <c r="G254" s="3">
        <v>434.59500000000003</v>
      </c>
      <c r="H254" s="3">
        <f t="shared" si="16"/>
        <v>0.6569143961619438</v>
      </c>
    </row>
    <row r="255" spans="1:8">
      <c r="C255">
        <v>2816</v>
      </c>
      <c r="D255">
        <v>4</v>
      </c>
      <c r="E255">
        <v>750</v>
      </c>
      <c r="G255" s="3">
        <v>218.739</v>
      </c>
      <c r="H255" s="3">
        <f t="shared" si="16"/>
        <v>0.65258530028938599</v>
      </c>
    </row>
    <row r="256" spans="1:8">
      <c r="C256">
        <v>2816</v>
      </c>
      <c r="D256">
        <v>4</v>
      </c>
      <c r="E256">
        <v>375</v>
      </c>
      <c r="G256" s="3">
        <v>111.932</v>
      </c>
      <c r="H256" s="3">
        <f t="shared" si="16"/>
        <v>0.63764542758103138</v>
      </c>
    </row>
    <row r="257" spans="3:8">
      <c r="C257">
        <v>2816</v>
      </c>
      <c r="D257">
        <v>4</v>
      </c>
      <c r="E257">
        <v>187</v>
      </c>
      <c r="G257" s="3">
        <v>58.082999999999998</v>
      </c>
      <c r="H257" s="3">
        <f t="shared" si="16"/>
        <v>0.61276621551917088</v>
      </c>
    </row>
    <row r="258" spans="3:8">
      <c r="C258">
        <v>2048</v>
      </c>
      <c r="D258">
        <v>1</v>
      </c>
      <c r="E258">
        <v>1500</v>
      </c>
      <c r="G258" s="3">
        <v>220.381</v>
      </c>
      <c r="H258" s="3">
        <f t="shared" si="16"/>
        <v>0.17130246255348691</v>
      </c>
    </row>
    <row r="259" spans="3:8">
      <c r="C259">
        <v>2048</v>
      </c>
      <c r="D259">
        <v>1</v>
      </c>
      <c r="E259">
        <v>750</v>
      </c>
      <c r="G259" s="3">
        <v>112.661</v>
      </c>
      <c r="H259" s="3">
        <f t="shared" si="16"/>
        <v>0.16754603633910581</v>
      </c>
    </row>
    <row r="260" spans="3:8">
      <c r="C260">
        <v>2048</v>
      </c>
      <c r="D260">
        <v>1</v>
      </c>
      <c r="E260">
        <v>375</v>
      </c>
      <c r="G260" s="3">
        <v>58.094000000000001</v>
      </c>
      <c r="H260" s="3">
        <f t="shared" si="16"/>
        <v>0.162460013082246</v>
      </c>
    </row>
    <row r="261" spans="3:8">
      <c r="C261">
        <v>2048</v>
      </c>
      <c r="D261">
        <v>1</v>
      </c>
      <c r="E261">
        <v>187</v>
      </c>
      <c r="G261" s="3">
        <v>30.12</v>
      </c>
      <c r="H261" s="3">
        <f t="shared" si="16"/>
        <v>0.1562547166002656</v>
      </c>
    </row>
    <row r="262" spans="3:8">
      <c r="C262">
        <v>2048</v>
      </c>
      <c r="D262">
        <v>2</v>
      </c>
      <c r="E262">
        <v>1500</v>
      </c>
      <c r="G262" s="3">
        <v>222.81700000000001</v>
      </c>
      <c r="H262" s="3">
        <f t="shared" si="16"/>
        <v>0.33885931504328665</v>
      </c>
    </row>
    <row r="263" spans="3:8">
      <c r="C263">
        <v>2048</v>
      </c>
      <c r="D263">
        <v>2</v>
      </c>
      <c r="E263">
        <v>750</v>
      </c>
      <c r="G263" s="3">
        <v>114.773</v>
      </c>
      <c r="H263" s="3">
        <f t="shared" si="16"/>
        <v>0.32892586235438648</v>
      </c>
    </row>
    <row r="264" spans="3:8">
      <c r="C264">
        <v>2048</v>
      </c>
      <c r="D264">
        <v>2</v>
      </c>
      <c r="E264">
        <v>375</v>
      </c>
      <c r="G264" s="3">
        <v>59.887</v>
      </c>
      <c r="H264" s="3">
        <f t="shared" si="16"/>
        <v>0.31519201162188787</v>
      </c>
    </row>
    <row r="265" spans="3:8">
      <c r="C265">
        <v>2048</v>
      </c>
      <c r="D265">
        <v>2</v>
      </c>
      <c r="E265">
        <v>187</v>
      </c>
      <c r="G265" s="3">
        <v>31.341000000000001</v>
      </c>
      <c r="H265" s="3">
        <f t="shared" si="16"/>
        <v>0.30033451797964322</v>
      </c>
    </row>
    <row r="266" spans="3:8">
      <c r="C266">
        <v>2048</v>
      </c>
      <c r="D266">
        <v>4</v>
      </c>
      <c r="E266">
        <v>1500</v>
      </c>
      <c r="G266" s="3">
        <v>227.107</v>
      </c>
      <c r="H266" s="3">
        <f t="shared" si="16"/>
        <v>0.66491667804162791</v>
      </c>
    </row>
    <row r="267" spans="3:8">
      <c r="C267">
        <v>2048</v>
      </c>
      <c r="D267">
        <v>4</v>
      </c>
      <c r="E267">
        <v>750</v>
      </c>
      <c r="G267" s="3">
        <v>116.396</v>
      </c>
      <c r="H267" s="3">
        <f t="shared" si="16"/>
        <v>0.64867878621258457</v>
      </c>
    </row>
    <row r="268" spans="3:8">
      <c r="C268">
        <v>2048</v>
      </c>
      <c r="D268">
        <v>4</v>
      </c>
      <c r="E268">
        <v>375</v>
      </c>
      <c r="G268" s="3">
        <v>60.838999999999999</v>
      </c>
      <c r="H268" s="3">
        <f t="shared" si="16"/>
        <v>0.62051986390308855</v>
      </c>
    </row>
    <row r="269" spans="3:8">
      <c r="C269">
        <v>2048</v>
      </c>
      <c r="D269">
        <v>4</v>
      </c>
      <c r="E269">
        <v>187</v>
      </c>
      <c r="G269" s="3">
        <v>31.454000000000001</v>
      </c>
      <c r="H269" s="3">
        <f t="shared" si="16"/>
        <v>0.59851110370700056</v>
      </c>
    </row>
    <row r="270" spans="3:8">
      <c r="C270">
        <v>1536</v>
      </c>
      <c r="D270">
        <v>1</v>
      </c>
      <c r="E270">
        <v>1500</v>
      </c>
      <c r="G270" s="3">
        <v>132.39599999999999</v>
      </c>
      <c r="H270" s="3">
        <f t="shared" si="16"/>
        <v>0.1603973533943624</v>
      </c>
    </row>
    <row r="271" spans="3:8">
      <c r="C271">
        <v>1536</v>
      </c>
      <c r="D271">
        <v>1</v>
      </c>
      <c r="E271">
        <v>750</v>
      </c>
      <c r="G271" s="3">
        <v>68.182000000000002</v>
      </c>
      <c r="H271" s="3">
        <f t="shared" si="16"/>
        <v>0.15573001671995543</v>
      </c>
    </row>
    <row r="272" spans="3:8">
      <c r="C272">
        <v>1536</v>
      </c>
      <c r="D272">
        <v>1</v>
      </c>
      <c r="E272">
        <v>375</v>
      </c>
      <c r="G272" s="3">
        <v>35.764000000000003</v>
      </c>
      <c r="H272" s="3">
        <f t="shared" si="16"/>
        <v>0.14844514036461245</v>
      </c>
    </row>
    <row r="273" spans="3:8">
      <c r="C273">
        <v>1536</v>
      </c>
      <c r="D273">
        <v>1</v>
      </c>
      <c r="E273">
        <v>187</v>
      </c>
      <c r="G273" s="3">
        <v>18.998000000000001</v>
      </c>
      <c r="H273" s="3">
        <f t="shared" si="16"/>
        <v>0.13935242362353931</v>
      </c>
    </row>
    <row r="274" spans="3:8">
      <c r="C274">
        <v>1536</v>
      </c>
      <c r="D274">
        <v>2</v>
      </c>
      <c r="E274">
        <v>1500</v>
      </c>
      <c r="G274" s="3">
        <v>131.81800000000001</v>
      </c>
      <c r="H274" s="3">
        <f t="shared" si="16"/>
        <v>0.32220133820874231</v>
      </c>
    </row>
    <row r="275" spans="3:8">
      <c r="C275">
        <v>1536</v>
      </c>
      <c r="D275">
        <v>2</v>
      </c>
      <c r="E275">
        <v>750</v>
      </c>
      <c r="G275" s="3">
        <v>68.438999999999993</v>
      </c>
      <c r="H275" s="3">
        <f t="shared" si="16"/>
        <v>0.3102904484285276</v>
      </c>
    </row>
    <row r="276" spans="3:8">
      <c r="C276">
        <v>1536</v>
      </c>
      <c r="D276">
        <v>2</v>
      </c>
      <c r="E276">
        <v>375</v>
      </c>
      <c r="G276" s="3">
        <v>36.340000000000003</v>
      </c>
      <c r="H276" s="3">
        <f t="shared" si="16"/>
        <v>0.29218447991194274</v>
      </c>
    </row>
    <row r="277" spans="3:8">
      <c r="C277">
        <v>1536</v>
      </c>
      <c r="D277">
        <v>2</v>
      </c>
      <c r="E277">
        <v>187</v>
      </c>
      <c r="G277" s="3">
        <v>19.170999999999999</v>
      </c>
      <c r="H277" s="3">
        <f t="shared" si="16"/>
        <v>0.27618980167962026</v>
      </c>
    </row>
    <row r="278" spans="3:8">
      <c r="C278">
        <v>1536</v>
      </c>
      <c r="D278">
        <v>4</v>
      </c>
      <c r="E278">
        <v>1500</v>
      </c>
      <c r="G278" s="3">
        <v>134.71100000000001</v>
      </c>
      <c r="H278" s="3">
        <f t="shared" si="16"/>
        <v>0.63056374015484984</v>
      </c>
    </row>
    <row r="279" spans="3:8">
      <c r="C279">
        <v>1536</v>
      </c>
      <c r="D279">
        <v>4</v>
      </c>
      <c r="E279">
        <v>750</v>
      </c>
      <c r="G279" s="3">
        <v>69.450999999999993</v>
      </c>
      <c r="H279" s="3">
        <f t="shared" si="16"/>
        <v>0.61153814919871574</v>
      </c>
    </row>
    <row r="280" spans="3:8">
      <c r="C280">
        <v>1536</v>
      </c>
      <c r="D280">
        <v>4</v>
      </c>
      <c r="E280">
        <v>375</v>
      </c>
      <c r="G280" s="3">
        <v>37.107999999999997</v>
      </c>
      <c r="H280" s="3">
        <f t="shared" si="16"/>
        <v>0.57227465775574016</v>
      </c>
    </row>
    <row r="281" spans="3:8">
      <c r="C281">
        <v>1536</v>
      </c>
      <c r="D281">
        <v>4</v>
      </c>
      <c r="E281">
        <v>187</v>
      </c>
      <c r="G281" s="3">
        <v>19.614999999999998</v>
      </c>
      <c r="H281" s="3">
        <f t="shared" si="16"/>
        <v>0.53987608340555704</v>
      </c>
    </row>
    <row r="282" spans="3:8">
      <c r="C282">
        <v>2560</v>
      </c>
      <c r="D282">
        <v>1</v>
      </c>
      <c r="E282" s="1">
        <v>1500</v>
      </c>
      <c r="G282" s="3">
        <v>345.87599999999998</v>
      </c>
      <c r="H282" s="3">
        <f t="shared" si="16"/>
        <v>0.17054158137598446</v>
      </c>
    </row>
    <row r="283" spans="3:8">
      <c r="C283">
        <v>2560</v>
      </c>
      <c r="D283">
        <v>1</v>
      </c>
      <c r="E283" s="1">
        <v>750</v>
      </c>
      <c r="G283" s="3">
        <v>175.71199999999999</v>
      </c>
      <c r="H283" s="3">
        <f t="shared" si="16"/>
        <v>0.16784920779457296</v>
      </c>
    </row>
    <row r="284" spans="3:8">
      <c r="C284">
        <v>2560</v>
      </c>
      <c r="D284">
        <v>1</v>
      </c>
      <c r="E284" s="1">
        <v>375</v>
      </c>
      <c r="G284" s="3">
        <v>89.353999999999999</v>
      </c>
      <c r="H284" s="3">
        <f t="shared" si="16"/>
        <v>0.16503525303847616</v>
      </c>
    </row>
    <row r="285" spans="3:8">
      <c r="C285">
        <v>2560</v>
      </c>
      <c r="D285">
        <v>1</v>
      </c>
      <c r="E285" s="1">
        <v>187</v>
      </c>
      <c r="G285" s="3">
        <v>46.121000000000002</v>
      </c>
      <c r="H285" s="3">
        <f t="shared" si="16"/>
        <v>0.15944185772207886</v>
      </c>
    </row>
    <row r="286" spans="3:8">
      <c r="C286">
        <v>2560</v>
      </c>
      <c r="D286">
        <v>2</v>
      </c>
      <c r="E286" s="1">
        <v>1500</v>
      </c>
      <c r="G286" s="3">
        <v>343.59399999999999</v>
      </c>
      <c r="H286" s="3">
        <f t="shared" si="16"/>
        <v>0.34334848687695363</v>
      </c>
    </row>
    <row r="287" spans="3:8">
      <c r="C287">
        <v>2560</v>
      </c>
      <c r="D287">
        <v>2</v>
      </c>
      <c r="E287" s="1">
        <v>750</v>
      </c>
      <c r="G287" s="3">
        <v>174.429</v>
      </c>
      <c r="H287" s="3">
        <f t="shared" si="16"/>
        <v>0.33816762120977589</v>
      </c>
    </row>
    <row r="288" spans="3:8">
      <c r="C288">
        <v>2560</v>
      </c>
      <c r="D288">
        <v>2</v>
      </c>
      <c r="E288" s="1">
        <v>375</v>
      </c>
      <c r="G288" s="3">
        <v>90.048000000000002</v>
      </c>
      <c r="H288" s="3">
        <f t="shared" si="16"/>
        <v>0.32752665245202556</v>
      </c>
    </row>
    <row r="289" spans="3:8">
      <c r="C289">
        <v>2560</v>
      </c>
      <c r="D289">
        <v>2</v>
      </c>
      <c r="E289" s="1">
        <v>187</v>
      </c>
      <c r="G289" s="3">
        <v>46.68</v>
      </c>
      <c r="H289" s="3">
        <f t="shared" si="16"/>
        <v>0.31506503513281919</v>
      </c>
    </row>
    <row r="290" spans="3:8">
      <c r="C290">
        <v>2560</v>
      </c>
      <c r="D290">
        <v>4</v>
      </c>
      <c r="E290" s="1">
        <v>1500</v>
      </c>
      <c r="G290" s="3">
        <v>377.78399999999999</v>
      </c>
      <c r="H290" s="3">
        <f t="shared" si="16"/>
        <v>0.62454990153103362</v>
      </c>
    </row>
    <row r="291" spans="3:8">
      <c r="C291">
        <v>2560</v>
      </c>
      <c r="D291">
        <v>4</v>
      </c>
      <c r="E291" s="1">
        <v>750</v>
      </c>
      <c r="G291" s="3">
        <v>190.01</v>
      </c>
      <c r="H291" s="3">
        <f t="shared" si="16"/>
        <v>0.62087511183621924</v>
      </c>
    </row>
    <row r="292" spans="3:8">
      <c r="C292">
        <v>2560</v>
      </c>
      <c r="D292">
        <v>4</v>
      </c>
      <c r="E292" s="1">
        <v>375</v>
      </c>
      <c r="G292" s="3">
        <v>97.593999999999994</v>
      </c>
      <c r="H292" s="3">
        <f t="shared" si="16"/>
        <v>0.60440436912105244</v>
      </c>
    </row>
    <row r="293" spans="3:8">
      <c r="C293">
        <v>2560</v>
      </c>
      <c r="D293">
        <v>4</v>
      </c>
      <c r="E293" s="1">
        <v>187</v>
      </c>
      <c r="G293" s="3">
        <v>50.591000000000001</v>
      </c>
      <c r="H293" s="3">
        <f t="shared" si="16"/>
        <v>0.58141708367100864</v>
      </c>
    </row>
    <row r="294" spans="3:8">
      <c r="C294">
        <v>512</v>
      </c>
      <c r="D294">
        <v>1</v>
      </c>
      <c r="E294" s="1">
        <v>1</v>
      </c>
      <c r="G294" s="3">
        <v>4.4999999999999998E-2</v>
      </c>
      <c r="H294" s="3">
        <f t="shared" si="16"/>
        <v>3.4963911111111114E-2</v>
      </c>
    </row>
    <row r="295" spans="3:8">
      <c r="C295">
        <v>512</v>
      </c>
      <c r="D295">
        <v>2</v>
      </c>
      <c r="E295" s="1">
        <v>1</v>
      </c>
      <c r="G295" s="3">
        <v>5.7000000000000002E-2</v>
      </c>
      <c r="H295" s="3">
        <f t="shared" si="16"/>
        <v>5.5206175438596489E-2</v>
      </c>
    </row>
    <row r="296" spans="3:8">
      <c r="C296">
        <v>512</v>
      </c>
      <c r="D296">
        <v>4</v>
      </c>
      <c r="E296" s="1">
        <v>1</v>
      </c>
      <c r="G296" s="3">
        <v>5.7000000000000002E-2</v>
      </c>
      <c r="H296" s="3">
        <f t="shared" si="16"/>
        <v>0.11041235087719298</v>
      </c>
    </row>
    <row r="297" spans="3:8">
      <c r="C297">
        <v>1024</v>
      </c>
      <c r="D297" s="1">
        <v>1</v>
      </c>
      <c r="E297" s="1">
        <v>1500</v>
      </c>
      <c r="G297" s="3">
        <v>65.754999999999995</v>
      </c>
      <c r="H297" s="3">
        <f t="shared" si="16"/>
        <v>0.14354376093072771</v>
      </c>
    </row>
    <row r="298" spans="3:8">
      <c r="C298">
        <v>1024</v>
      </c>
      <c r="D298" s="1">
        <v>2</v>
      </c>
      <c r="E298" s="1">
        <v>1500</v>
      </c>
      <c r="G298" s="3">
        <v>65.942999999999998</v>
      </c>
      <c r="H298" s="3">
        <f t="shared" si="16"/>
        <v>0.28626905054365132</v>
      </c>
    </row>
    <row r="299" spans="3:8">
      <c r="C299">
        <v>1024</v>
      </c>
      <c r="D299" s="1">
        <v>4</v>
      </c>
      <c r="E299" s="1">
        <v>1500</v>
      </c>
      <c r="G299" s="3">
        <v>68.58</v>
      </c>
      <c r="H299" s="3">
        <f t="shared" si="16"/>
        <v>0.55052318460192473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44" sqref="C44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55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50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2017-07-12T18:18:28Z</dcterms:modified>
</cp:coreProperties>
</file>