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2" i="2" l="1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P111" i="2"/>
  <c r="O111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C128" i="2"/>
  <c r="Q128" i="2"/>
  <c r="C129" i="2"/>
  <c r="Q129" i="2"/>
  <c r="Q130" i="2"/>
  <c r="Q131" i="2"/>
  <c r="Q132" i="2"/>
  <c r="Q133" i="2"/>
  <c r="C134" i="2"/>
  <c r="Q134" i="2"/>
  <c r="C135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<sst xmlns="http://schemas.openxmlformats.org/spreadsheetml/2006/main" count="268" uniqueCount="58">
  <si>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</si>
  <si>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</si>
  <si>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</si>
  <si>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</si>
  <si>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</si>
  <si>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</si>
  <si>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</si>
  <si>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</si>
  <si>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</si>
  <si>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</si>
  <si>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</si>
  <si>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</si>
  <si>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</si>
  <si>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</si>
  <si>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</si>
  <si>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</si>
  <si>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</si>
  <si>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</si>
  <si>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</si>
  <si>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</si>
  <si>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</si>
  <si>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</si>
  <si>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</si>
  <si>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</si>
  <si>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</si>
  <si>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</si>
  <si>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</si>
  <si>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</si>
  <si>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</si>
  <si>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</si>
  <si>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</si>
  <si>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</si>
  <si>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</si>
  <si>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</si>
  <si>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</si>
  <si>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</si>
  <si>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</si>
  <si>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</si>
  <si>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</si>
  <si>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</si>
  <si>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</si>
  <si>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</si>
  <si>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</si>
  <si>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</si>
  <si>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</si>
  <si>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</si>
  <si>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</si>
  <si>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</si>
  <si>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</si>
  <si>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</si>
  <si>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Nvidia 1080Ti</t>
  </si>
  <si>
    <t>8.0.61</t>
  </si>
  <si>
    <t>Sparse Time (msec)</t>
  </si>
  <si>
    <t>Dense Time (msec)</t>
  </si>
  <si>
    <t>Speedup wrt dense</t>
  </si>
  <si>
    <t>SparseTERAFLOPS</t>
  </si>
  <si>
    <t>S (filter width)</t>
  </si>
  <si>
    <t>R (filter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</si>
</sst>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2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tabSelected="1" workbookViewId="0">
      <selection activeCell="A7" sqref="A7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30</v>
      </c>
      <c r="B1" s="4" t="s">
        <v>32</v>
      </c>
    </row>
    <row r="2" spans="1:11">
      <c r="B2" s="4" t="s">
        <v>33</v>
      </c>
    </row>
    <row r="3" spans="1:11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0.46</v>
      </c>
      <c r="J4" s="3">
        <f t="shared" ref="J4:J67" si="0">(2*C4*D4*E4)/(I4/1000)/10^12</f>
        <v>31.938114782608697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4.8000000000000001E-2</v>
      </c>
      <c r="J5" s="3">
        <f t="shared" si="0"/>
        <v>2.0906666666666665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0.52900000000000003</v>
      </c>
      <c r="J6" s="3">
        <f t="shared" si="0"/>
        <v>34.715342155009452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5.8000000000000003E-2</v>
      </c>
      <c r="J7" s="3">
        <f t="shared" si="0"/>
        <v>2.1627586206896554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0.84099999999999997</v>
      </c>
      <c r="J8" s="3">
        <f t="shared" si="0"/>
        <v>37.433835909631391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6.3E-2</v>
      </c>
      <c r="J9" s="3">
        <f t="shared" si="0"/>
        <v>3.4133333333333336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1.0089999999999999</v>
      </c>
      <c r="J10" s="3">
        <f t="shared" si="0"/>
        <v>39.001308225966305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8.3000000000000004E-2</v>
      </c>
      <c r="J11" s="3">
        <f t="shared" si="0"/>
        <v>3.2385542168674699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7.6999999999999999E-2</v>
      </c>
      <c r="J12" s="3">
        <f t="shared" si="0"/>
        <v>0.51067012987012983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7.8E-2</v>
      </c>
      <c r="J13" s="3">
        <f t="shared" si="0"/>
        <v>1.0082461538461538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0.124</v>
      </c>
      <c r="J14" s="3">
        <f t="shared" si="0"/>
        <v>1.2684387096774192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1.7999999999999999E-2</v>
      </c>
      <c r="J15" s="3">
        <f t="shared" si="0"/>
        <v>0.34952533333333335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1.7999999999999999E-2</v>
      </c>
      <c r="J16" s="3">
        <f t="shared" si="0"/>
        <v>0.69905066666666671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2.5000000000000001E-2</v>
      </c>
      <c r="J17" s="3">
        <f t="shared" si="0"/>
        <v>1.0066329599999999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3.3959999999999999</v>
      </c>
      <c r="J18" s="3">
        <f t="shared" si="0"/>
        <v>0.15076560659599531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3.72</v>
      </c>
      <c r="J19" s="3">
        <f t="shared" si="0"/>
        <v>0.27526881720430108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3.46</v>
      </c>
      <c r="J20" s="3">
        <f t="shared" si="0"/>
        <v>0.29595375722543354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3.77</v>
      </c>
      <c r="J21" s="3">
        <f t="shared" si="0"/>
        <v>0.54323607427055709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9.4870000000000001</v>
      </c>
      <c r="J22" s="3">
        <f t="shared" si="0"/>
        <v>0.21587435437967742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9.8040000000000003</v>
      </c>
      <c r="J23" s="3">
        <f t="shared" si="0"/>
        <v>0.41778865769073847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3.6999999999999998E-2</v>
      </c>
      <c r="J24" s="3">
        <f t="shared" si="0"/>
        <v>19.837924324324323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1.4450000000000001</v>
      </c>
      <c r="J25" s="3">
        <f t="shared" si="0"/>
        <v>40.818269896193769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1.1850000000000001</v>
      </c>
      <c r="J26" s="3">
        <f t="shared" si="0"/>
        <v>31.855473417721516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0.58099999999999996</v>
      </c>
      <c r="J27" s="3">
        <f t="shared" si="0"/>
        <v>36.546753872633396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1.7629999999999999</v>
      </c>
      <c r="J28" s="3">
        <f t="shared" si="0"/>
        <v>40.481397617697112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0.28899999999999998</v>
      </c>
      <c r="J29" s="3">
        <f t="shared" si="0"/>
        <v>32.654615916955017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2.867</v>
      </c>
      <c r="J30" s="3">
        <f t="shared" si="0"/>
        <v>41.145727241018484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2.3050000000000002</v>
      </c>
      <c r="J31" s="3">
        <f t="shared" si="0"/>
        <v>32.753783947939255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1.153</v>
      </c>
      <c r="J32" s="3">
        <f t="shared" si="0"/>
        <v>36.832027753686042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3.468</v>
      </c>
      <c r="J33" s="3">
        <f t="shared" si="0"/>
        <v>41.158422145328721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0.55400000000000005</v>
      </c>
      <c r="J34" s="3">
        <f t="shared" si="0"/>
        <v>34.069256317689529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5.6120000000000001</v>
      </c>
      <c r="J35" s="3">
        <f t="shared" si="0"/>
        <v>42.040199572344974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4.5030000000000001</v>
      </c>
      <c r="J36" s="3">
        <f t="shared" si="0"/>
        <v>33.532077281812128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2.2250000000000001</v>
      </c>
      <c r="J37" s="3">
        <f t="shared" si="0"/>
        <v>38.172879101123591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6.7370000000000001</v>
      </c>
      <c r="J38" s="3">
        <f t="shared" si="0"/>
        <v>42.374174855276827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1.054</v>
      </c>
      <c r="J39" s="3">
        <f t="shared" si="0"/>
        <v>35.814740037950664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5.0999999999999997E-2</v>
      </c>
      <c r="J40" s="3">
        <f t="shared" si="0"/>
        <v>0.49344752941176473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2.8000000000000001E-2</v>
      </c>
      <c r="J41" s="3">
        <f t="shared" si="0"/>
        <v>0.50556342857142855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8.5000000000000006E-2</v>
      </c>
      <c r="J42" s="3">
        <f t="shared" si="0"/>
        <v>0.55975454117647061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5.1999999999999998E-2</v>
      </c>
      <c r="J43" s="3">
        <f t="shared" si="0"/>
        <v>0.96791630769230774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2.9000000000000001E-2</v>
      </c>
      <c r="J44" s="3">
        <f t="shared" si="0"/>
        <v>0.97626041379310335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8.5999999999999993E-2</v>
      </c>
      <c r="J45" s="3">
        <f t="shared" si="0"/>
        <v>1.106491534883721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7.1999999999999995E-2</v>
      </c>
      <c r="J46" s="3">
        <f t="shared" si="0"/>
        <v>1.3981013333333334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3.9E-2</v>
      </c>
      <c r="J47" s="3">
        <f t="shared" si="0"/>
        <v>1.4518744615384618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0.14099999999999999</v>
      </c>
      <c r="J48" s="3">
        <f t="shared" si="0"/>
        <v>1.3497627234042553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0.125</v>
      </c>
      <c r="J49" s="3">
        <f t="shared" si="0"/>
        <v>34.603008000000003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9.5000000000000001E-2</v>
      </c>
      <c r="J50" s="3">
        <f t="shared" si="0"/>
        <v>33.112926315789473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0.115</v>
      </c>
      <c r="J51" s="3">
        <f t="shared" si="0"/>
        <v>34.19269565217391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7.6999999999999999E-2</v>
      </c>
      <c r="J52" s="3">
        <f t="shared" si="0"/>
        <v>30.520519480519482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0.23799999999999999</v>
      </c>
      <c r="J53" s="3">
        <f t="shared" si="0"/>
        <v>36.347697478991599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0.184</v>
      </c>
      <c r="J54" s="3">
        <f t="shared" si="0"/>
        <v>34.192695652173917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0.221</v>
      </c>
      <c r="J55" s="3">
        <f t="shared" si="0"/>
        <v>35.585158371040727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0.14399999999999999</v>
      </c>
      <c r="J56" s="3">
        <f t="shared" si="0"/>
        <v>32.64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6.0000000000000001E-3</v>
      </c>
      <c r="J57" s="3">
        <f t="shared" si="0"/>
        <v>8.7381333333333325E-2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6.0000000000000001E-3</v>
      </c>
      <c r="J58" s="3">
        <f t="shared" si="0"/>
        <v>0.17476266666666665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0.24299999999999999</v>
      </c>
      <c r="J59" s="3">
        <f t="shared" si="0"/>
        <v>35.599802469135803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0.185</v>
      </c>
      <c r="J60" s="3">
        <f t="shared" si="0"/>
        <v>34.007870270270267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0.22600000000000001</v>
      </c>
      <c r="J61" s="3">
        <f t="shared" si="0"/>
        <v>34.797876106194686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0.14699999999999999</v>
      </c>
      <c r="J62" s="3">
        <f t="shared" si="0"/>
        <v>31.973877551020411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0.45700000000000002</v>
      </c>
      <c r="J63" s="3">
        <f t="shared" si="0"/>
        <v>37.858870897155363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0.36099999999999999</v>
      </c>
      <c r="J64" s="3">
        <f t="shared" si="0"/>
        <v>34.855711911357339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0.40300000000000002</v>
      </c>
      <c r="J65" s="3">
        <f t="shared" si="0"/>
        <v>39.028883374689819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0.28299999999999997</v>
      </c>
      <c r="J66" s="3">
        <f t="shared" si="0"/>
        <v>33.216678445229682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6.0000000000000001E-3</v>
      </c>
      <c r="J67" s="3">
        <f t="shared" si="0"/>
        <v>0.17476266666666665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6.0000000000000001E-3</v>
      </c>
      <c r="J68" s="3">
        <f t="shared" ref="J68:J78" si="3">(2*C68*D68*E68)/(I68/1000)/10^12</f>
        <v>0.3495253333333333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0.47399999999999998</v>
      </c>
      <c r="J69" s="3">
        <f t="shared" si="3"/>
        <v>36.501063291139239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0.35599999999999998</v>
      </c>
      <c r="J70" s="3">
        <f t="shared" si="3"/>
        <v>35.345258426966296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0.42699999999999999</v>
      </c>
      <c r="J71" s="3">
        <f t="shared" si="3"/>
        <v>36.835222482435604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0.28999999999999998</v>
      </c>
      <c r="J72" s="3">
        <f t="shared" si="3"/>
        <v>32.414896551724134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0.82799999999999996</v>
      </c>
      <c r="J73" s="3">
        <f t="shared" si="3"/>
        <v>41.791072463768117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0.64</v>
      </c>
      <c r="J74" s="3">
        <f t="shared" si="3"/>
        <v>39.321599999999997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0.75700000000000001</v>
      </c>
      <c r="J75" s="3">
        <f t="shared" si="3"/>
        <v>41.555191545574644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0.50600000000000001</v>
      </c>
      <c r="J76" s="3">
        <f t="shared" si="3"/>
        <v>37.155415019762842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8.0000000000000002E-3</v>
      </c>
      <c r="J77" s="3">
        <f t="shared" si="3"/>
        <v>0.26214399999999999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8.0000000000000002E-3</v>
      </c>
      <c r="J78" s="3">
        <f t="shared" si="3"/>
        <v>0.52428799999999998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52</v>
      </c>
      <c r="K82" t="s">
        <v>53</v>
      </c>
      <c r="L82" t="s">
        <v>55</v>
      </c>
      <c r="M82" t="s">
        <v>54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3.4000000000000002E-2</v>
      </c>
      <c r="K83" s="3">
        <v>0.223</v>
      </c>
      <c r="L83" s="9">
        <f>(2*C83*D83*E83*H83)/(J83/1000)/10^12</f>
        <v>1.0986917647058823</v>
      </c>
      <c r="M83" s="3">
        <f>K83/J83</f>
        <v>6.5588235294117645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4.2999999999999997E-2</v>
      </c>
      <c r="K84" s="3">
        <v>0.255</v>
      </c>
      <c r="L84" s="9">
        <f t="shared" ref="L84:L106" si="5">(2*C84*D84*E84*H84)/(J84/1000)/10^12</f>
        <v>1.7374660465116283</v>
      </c>
      <c r="M84" s="3">
        <f t="shared" ref="M84:M106" si="6">K84/J84</f>
        <v>5.9302325581395356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6.3E-2</v>
      </c>
      <c r="K85" s="3">
        <v>0.27100000000000002</v>
      </c>
      <c r="L85" s="9">
        <f t="shared" si="5"/>
        <v>2.3717790476190479</v>
      </c>
      <c r="M85" s="3">
        <f t="shared" si="6"/>
        <v>4.3015873015873023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31.567</v>
      </c>
      <c r="K86" s="3">
        <v>5.0650000000000004</v>
      </c>
      <c r="L86" s="9">
        <f t="shared" si="5"/>
        <v>1.7750587638990085</v>
      </c>
      <c r="M86" s="3">
        <f t="shared" si="6"/>
        <v>0.16045237114708399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63.337000000000003</v>
      </c>
      <c r="K87" s="3">
        <v>11.273999999999999</v>
      </c>
      <c r="L87" s="9">
        <f t="shared" si="5"/>
        <v>1.7693695628147841</v>
      </c>
      <c r="M87" s="3">
        <f t="shared" si="6"/>
        <v>0.17800022103983451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128.303</v>
      </c>
      <c r="K88" s="3">
        <v>22.634</v>
      </c>
      <c r="L88" s="9">
        <f t="shared" si="5"/>
        <v>1.7469047489146785</v>
      </c>
      <c r="M88" s="3">
        <f t="shared" si="6"/>
        <v>0.17641052820277001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6.7000000000000004E-2</v>
      </c>
      <c r="K89" s="3">
        <v>0.47</v>
      </c>
      <c r="L89" s="9">
        <f t="shared" si="5"/>
        <v>1.0927883462686567</v>
      </c>
      <c r="M89" s="3">
        <f t="shared" si="6"/>
        <v>7.0149253731343277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9.6000000000000002E-2</v>
      </c>
      <c r="K90" s="3">
        <v>0.44700000000000001</v>
      </c>
      <c r="L90" s="9">
        <f t="shared" si="5"/>
        <v>1.5253504</v>
      </c>
      <c r="M90" s="3">
        <f t="shared" si="6"/>
        <v>4.65625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0.13200000000000001</v>
      </c>
      <c r="K91" s="3">
        <v>0.42899999999999999</v>
      </c>
      <c r="L91" s="9">
        <f t="shared" si="5"/>
        <v>2.2186914909090909</v>
      </c>
      <c r="M91" s="3">
        <f t="shared" si="6"/>
        <v>3.25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63.555999999999997</v>
      </c>
      <c r="K92" s="3">
        <v>11.047000000000001</v>
      </c>
      <c r="L92" s="9">
        <f t="shared" si="5"/>
        <v>1.728007250298949</v>
      </c>
      <c r="M92" s="3">
        <f t="shared" si="6"/>
        <v>0.1738152180753981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127.238</v>
      </c>
      <c r="K93" s="3">
        <v>22.58</v>
      </c>
      <c r="L93" s="9">
        <f t="shared" si="5"/>
        <v>1.726296056209623</v>
      </c>
      <c r="M93" s="3">
        <f t="shared" si="6"/>
        <v>0.17746270768166741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255.04599999999999</v>
      </c>
      <c r="K94" s="3">
        <v>44.253999999999998</v>
      </c>
      <c r="L94" s="9">
        <f t="shared" si="5"/>
        <v>1.7224379727578554</v>
      </c>
      <c r="M94" s="3">
        <f t="shared" si="6"/>
        <v>0.17351379751103721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8.6999999999999994E-2</v>
      </c>
      <c r="K95" s="3">
        <v>0.223</v>
      </c>
      <c r="L95" s="9">
        <f t="shared" si="5"/>
        <v>0.40677517241379307</v>
      </c>
      <c r="M95" s="3">
        <f t="shared" si="6"/>
        <v>2.563218390804598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0.11899999999999999</v>
      </c>
      <c r="K96" s="3">
        <v>0.25600000000000001</v>
      </c>
      <c r="L96" s="9">
        <f t="shared" si="5"/>
        <v>0.59478050420168072</v>
      </c>
      <c r="M96" s="3">
        <f t="shared" si="6"/>
        <v>2.151260504201681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0.13700000000000001</v>
      </c>
      <c r="K97" s="3">
        <v>0.27100000000000002</v>
      </c>
      <c r="L97" s="9">
        <f t="shared" si="5"/>
        <v>1.033268321167883</v>
      </c>
      <c r="M97" s="3">
        <f t="shared" si="6"/>
        <v>1.9781021897810218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50.902000000000001</v>
      </c>
      <c r="K98" s="3">
        <v>5.3230000000000004</v>
      </c>
      <c r="L98" s="9">
        <f t="shared" si="5"/>
        <v>1.0428698282975128</v>
      </c>
      <c r="M98" s="3">
        <f t="shared" si="6"/>
        <v>0.10457349416525874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102.07899999999999</v>
      </c>
      <c r="K99" s="3">
        <v>11.85</v>
      </c>
      <c r="L99" s="9">
        <f t="shared" si="5"/>
        <v>1.0400603454187445</v>
      </c>
      <c r="M99" s="3">
        <f t="shared" si="6"/>
        <v>0.11608656040909492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211.61099999999999</v>
      </c>
      <c r="K100" s="3">
        <v>25.765000000000001</v>
      </c>
      <c r="L100" s="9">
        <f t="shared" si="5"/>
        <v>1.0034291223046061</v>
      </c>
      <c r="M100" s="3">
        <f t="shared" si="6"/>
        <v>0.12175643043131029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0.11</v>
      </c>
      <c r="K101" s="3">
        <v>0.47099999999999997</v>
      </c>
      <c r="L101" s="9">
        <f t="shared" si="5"/>
        <v>0.63057547636363631</v>
      </c>
      <c r="M101" s="3">
        <f t="shared" si="6"/>
        <v>4.2818181818181813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0.14399999999999999</v>
      </c>
      <c r="K102" s="3">
        <v>0.44600000000000001</v>
      </c>
      <c r="L102" s="9">
        <f t="shared" si="5"/>
        <v>0.96337920000000021</v>
      </c>
      <c r="M102" s="3">
        <f t="shared" si="6"/>
        <v>3.0972222222222223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0.221</v>
      </c>
      <c r="K103" s="3">
        <v>0.432</v>
      </c>
      <c r="L103" s="9">
        <f t="shared" si="5"/>
        <v>1.2554443873303169</v>
      </c>
      <c r="M103" s="3">
        <f t="shared" si="6"/>
        <v>1.9547511312217194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114.575</v>
      </c>
      <c r="K104" s="3">
        <v>11.384</v>
      </c>
      <c r="L104" s="9">
        <f t="shared" si="5"/>
        <v>0.90809472921667034</v>
      </c>
      <c r="M104" s="3">
        <f t="shared" si="6"/>
        <v>9.9358498799912723E-2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230.51400000000001</v>
      </c>
      <c r="K105" s="3">
        <v>23.189</v>
      </c>
      <c r="L105" s="9">
        <f t="shared" si="5"/>
        <v>0.90272134100314949</v>
      </c>
      <c r="M105" s="3">
        <f t="shared" si="6"/>
        <v>0.10059692686778243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469.21</v>
      </c>
      <c r="K106" s="3">
        <v>44.941000000000003</v>
      </c>
      <c r="L106" s="9">
        <f t="shared" si="5"/>
        <v>0.88697984782933015</v>
      </c>
      <c r="M106" s="3">
        <f t="shared" si="6"/>
        <v>9.5780141088212117E-2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16</v>
      </c>
    </row>
    <row r="110" spans="1:18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56</v>
      </c>
      <c r="I110" t="s">
        <v>57</v>
      </c>
      <c r="J110" t="s">
        <v>9</v>
      </c>
      <c r="K110" t="s">
        <v>10</v>
      </c>
      <c r="L110" t="s">
        <v>7</v>
      </c>
      <c r="M110" t="s">
        <v>8</v>
      </c>
      <c r="N110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20</v>
      </c>
      <c r="I111">
        <v>5</v>
      </c>
      <c r="J111">
        <v>0</v>
      </c>
      <c r="K111">
        <v>0</v>
      </c>
      <c r="L111">
        <v>2</v>
      </c>
      <c r="M111">
        <v>2</v>
      </c>
      <c r="N111" s="3">
        <v>0.63800000000000001</v>
      </c>
      <c r="O111" s="2">
        <f>1+ROUNDDOWN((($C111-$H111+2*$J111)/$L111),0)</f>
        <v>341</v>
      </c>
      <c r="P111" s="2">
        <f>1+ROUNDDOWN((($D111-$I111+2*$K111)/$M111),0)</f>
        <v>79</v>
      </c>
      <c r="Q111" s="3">
        <f t="shared" ref="Q111:Q142" si="7">(2*O111*P111*E111*F111*G111*I111*H111)/(N111/1000)/10^12</f>
        <v>0.27023448275862072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20</v>
      </c>
      <c r="I112">
        <v>5</v>
      </c>
      <c r="J112">
        <v>0</v>
      </c>
      <c r="K112">
        <v>0</v>
      </c>
      <c r="L112">
        <v>2</v>
      </c>
      <c r="M112">
        <v>2</v>
      </c>
      <c r="N112" s="3">
        <v>1.107</v>
      </c>
      <c r="O112" s="2">
        <f t="shared" ref="O112:O175" si="8">1+ROUNDDOWN((($C112-$H112+2*$J112)/$L112),0)</f>
        <v>341</v>
      </c>
      <c r="P112" s="2">
        <f t="shared" ref="P112:P175" si="9">1+ROUNDDOWN((($D112-$I112+2*$K112)/$M112),0)</f>
        <v>79</v>
      </c>
      <c r="Q112" s="3">
        <f t="shared" si="7"/>
        <v>0.31148979223125567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20</v>
      </c>
      <c r="I113">
        <v>5</v>
      </c>
      <c r="J113">
        <v>0</v>
      </c>
      <c r="K113">
        <v>0</v>
      </c>
      <c r="L113">
        <v>2</v>
      </c>
      <c r="M113">
        <v>2</v>
      </c>
      <c r="N113" s="3">
        <v>2.1339999999999999</v>
      </c>
      <c r="O113" s="2">
        <f t="shared" si="8"/>
        <v>341</v>
      </c>
      <c r="P113" s="2">
        <f t="shared" si="9"/>
        <v>79</v>
      </c>
      <c r="Q113" s="3">
        <f t="shared" si="7"/>
        <v>0.3231670103092783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10</v>
      </c>
      <c r="I114">
        <v>5</v>
      </c>
      <c r="J114">
        <v>0</v>
      </c>
      <c r="K114">
        <v>0</v>
      </c>
      <c r="L114">
        <v>2</v>
      </c>
      <c r="M114">
        <v>2</v>
      </c>
      <c r="N114" s="3">
        <v>7.2999999999999995E-2</v>
      </c>
      <c r="O114" s="2">
        <f t="shared" si="8"/>
        <v>166</v>
      </c>
      <c r="P114" s="2">
        <f t="shared" si="9"/>
        <v>38</v>
      </c>
      <c r="Q114" s="3">
        <f t="shared" si="7"/>
        <v>8.848482191780823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10</v>
      </c>
      <c r="I115">
        <v>5</v>
      </c>
      <c r="J115">
        <v>0</v>
      </c>
      <c r="K115">
        <v>0</v>
      </c>
      <c r="L115">
        <v>2</v>
      </c>
      <c r="M115">
        <v>2</v>
      </c>
      <c r="N115" s="3">
        <v>0.14199999999999999</v>
      </c>
      <c r="O115" s="2">
        <f t="shared" si="8"/>
        <v>166</v>
      </c>
      <c r="P115" s="2">
        <f t="shared" si="9"/>
        <v>38</v>
      </c>
      <c r="Q115" s="3">
        <f t="shared" si="7"/>
        <v>9.097735211267608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10</v>
      </c>
      <c r="I116">
        <v>5</v>
      </c>
      <c r="J116">
        <v>0</v>
      </c>
      <c r="K116">
        <v>0</v>
      </c>
      <c r="L116">
        <v>2</v>
      </c>
      <c r="M116">
        <v>2</v>
      </c>
      <c r="N116" s="3">
        <v>0.28599999999999998</v>
      </c>
      <c r="O116" s="2">
        <f t="shared" si="8"/>
        <v>166</v>
      </c>
      <c r="P116" s="2">
        <f t="shared" si="9"/>
        <v>38</v>
      </c>
      <c r="Q116" s="3">
        <f t="shared" si="7"/>
        <v>9.0341146853146874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6.0999999999999999E-2</v>
      </c>
      <c r="O117" s="2">
        <f t="shared" si="8"/>
        <v>480</v>
      </c>
      <c r="P117" s="2">
        <f t="shared" si="9"/>
        <v>48</v>
      </c>
      <c r="Q117" s="3">
        <f t="shared" si="7"/>
        <v>0.10877901639344263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0.02</v>
      </c>
      <c r="O118" s="2">
        <f t="shared" si="8"/>
        <v>240</v>
      </c>
      <c r="P118" s="2">
        <f t="shared" si="9"/>
        <v>24</v>
      </c>
      <c r="Q118" s="3">
        <f t="shared" si="7"/>
        <v>2.6542080000000001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1.4999999999999999E-2</v>
      </c>
      <c r="O119" s="2">
        <f t="shared" si="8"/>
        <v>120</v>
      </c>
      <c r="P119" s="2">
        <f t="shared" si="9"/>
        <v>12</v>
      </c>
      <c r="Q119" s="3">
        <f t="shared" si="7"/>
        <v>3.5389440000000003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2.1000000000000001E-2</v>
      </c>
      <c r="O120" s="2">
        <f t="shared" si="8"/>
        <v>60</v>
      </c>
      <c r="P120" s="2">
        <f t="shared" si="9"/>
        <v>6</v>
      </c>
      <c r="Q120" s="3">
        <f t="shared" si="7"/>
        <v>2.5278171428571428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1.4999999999999999E-2</v>
      </c>
      <c r="O121" s="2">
        <f t="shared" si="8"/>
        <v>54</v>
      </c>
      <c r="P121" s="2">
        <f t="shared" si="9"/>
        <v>54</v>
      </c>
      <c r="Q121" s="3">
        <f t="shared" si="7"/>
        <v>0.67184639999999995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2.1000000000000001E-2</v>
      </c>
      <c r="O122" s="2">
        <f t="shared" si="8"/>
        <v>54</v>
      </c>
      <c r="P122" s="2">
        <f t="shared" si="9"/>
        <v>54</v>
      </c>
      <c r="Q122" s="3">
        <f t="shared" si="7"/>
        <v>10.237659428571428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3.2000000000000001E-2</v>
      </c>
      <c r="O123" s="2">
        <f t="shared" si="8"/>
        <v>27</v>
      </c>
      <c r="P123" s="2">
        <f t="shared" si="9"/>
        <v>27</v>
      </c>
      <c r="Q123" s="3">
        <f t="shared" si="7"/>
        <v>6.718464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3.2000000000000001E-2</v>
      </c>
      <c r="O124" s="2">
        <f t="shared" si="8"/>
        <v>14</v>
      </c>
      <c r="P124" s="2">
        <f t="shared" si="9"/>
        <v>14</v>
      </c>
      <c r="Q124" s="3">
        <f t="shared" si="7"/>
        <v>3.6126719999999999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5.3999999999999999E-2</v>
      </c>
      <c r="O125" s="2">
        <f t="shared" si="8"/>
        <v>7</v>
      </c>
      <c r="P125" s="2">
        <f t="shared" si="9"/>
        <v>7</v>
      </c>
      <c r="Q125" s="3">
        <f t="shared" si="7"/>
        <v>2.1408426666666669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0.122</v>
      </c>
      <c r="O126" s="2">
        <f t="shared" si="8"/>
        <v>224</v>
      </c>
      <c r="P126" s="2">
        <f t="shared" si="9"/>
        <v>224</v>
      </c>
      <c r="Q126" s="3">
        <f t="shared" si="7"/>
        <v>1.4213791475409836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5.8000000000000003E-2</v>
      </c>
      <c r="O127" s="2">
        <f t="shared" si="8"/>
        <v>112</v>
      </c>
      <c r="P127" s="2">
        <f t="shared" si="9"/>
        <v>112</v>
      </c>
      <c r="Q127" s="3">
        <f t="shared" si="7"/>
        <v>31.891173517241381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5.2999999999999999E-2</v>
      </c>
      <c r="O128" s="2">
        <f t="shared" si="8"/>
        <v>56</v>
      </c>
      <c r="P128" s="2">
        <f t="shared" si="9"/>
        <v>56</v>
      </c>
      <c r="Q128" s="3">
        <f t="shared" si="7"/>
        <v>34.899774792452831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5.5E-2</v>
      </c>
      <c r="O129" s="2">
        <f t="shared" si="8"/>
        <v>28</v>
      </c>
      <c r="P129" s="2">
        <f t="shared" si="9"/>
        <v>28</v>
      </c>
      <c r="Q129" s="3">
        <f t="shared" si="7"/>
        <v>33.630692072727271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</v>
      </c>
      <c r="O130" s="2">
        <f t="shared" si="8"/>
        <v>14</v>
      </c>
      <c r="P130" s="2">
        <f t="shared" si="9"/>
        <v>14</v>
      </c>
      <c r="Q130" s="3">
        <f t="shared" si="7"/>
        <v>9.2484403200000003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9.9000000000000005E-2</v>
      </c>
      <c r="O131" s="2">
        <f t="shared" si="8"/>
        <v>7</v>
      </c>
      <c r="P131" s="2">
        <f t="shared" si="9"/>
        <v>7</v>
      </c>
      <c r="Q131" s="3">
        <f t="shared" si="7"/>
        <v>2.3354647272727269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0.23200000000000001</v>
      </c>
      <c r="O132" s="2">
        <f t="shared" si="8"/>
        <v>224</v>
      </c>
      <c r="P132" s="2">
        <f t="shared" si="9"/>
        <v>224</v>
      </c>
      <c r="Q132" s="3">
        <f t="shared" si="7"/>
        <v>1.4948987586206897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0.111</v>
      </c>
      <c r="O133" s="2">
        <f t="shared" si="8"/>
        <v>112</v>
      </c>
      <c r="P133" s="2">
        <f t="shared" si="9"/>
        <v>112</v>
      </c>
      <c r="Q133" s="3">
        <f t="shared" si="7"/>
        <v>33.327712864864864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0.10299999999999999</v>
      </c>
      <c r="O134" s="2">
        <f t="shared" si="8"/>
        <v>56</v>
      </c>
      <c r="P134" s="2">
        <f t="shared" si="9"/>
        <v>56</v>
      </c>
      <c r="Q134" s="3">
        <f t="shared" si="7"/>
        <v>35.916273087378642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9.5000000000000001E-2</v>
      </c>
      <c r="O135" s="2">
        <f t="shared" si="8"/>
        <v>28</v>
      </c>
      <c r="P135" s="2">
        <f t="shared" si="9"/>
        <v>28</v>
      </c>
      <c r="Q135" s="3">
        <f t="shared" si="7"/>
        <v>38.940801347368421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0.113</v>
      </c>
      <c r="O136" s="2">
        <f t="shared" si="8"/>
        <v>14</v>
      </c>
      <c r="P136" s="2">
        <f t="shared" si="9"/>
        <v>14</v>
      </c>
      <c r="Q136" s="3">
        <f t="shared" si="7"/>
        <v>16.368920920353979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0.104</v>
      </c>
      <c r="O137" s="2">
        <f t="shared" si="8"/>
        <v>7</v>
      </c>
      <c r="P137" s="2">
        <f t="shared" si="9"/>
        <v>7</v>
      </c>
      <c r="Q137" s="3">
        <f t="shared" si="7"/>
        <v>4.4463655384615395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0.14399999999999999</v>
      </c>
      <c r="O138" s="2">
        <f t="shared" si="8"/>
        <v>112</v>
      </c>
      <c r="P138" s="2">
        <f t="shared" si="9"/>
        <v>112</v>
      </c>
      <c r="Q138" s="3">
        <f t="shared" si="7"/>
        <v>1.6390826666666669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0.104</v>
      </c>
      <c r="O139" s="2">
        <f t="shared" si="8"/>
        <v>28</v>
      </c>
      <c r="P139" s="2">
        <f t="shared" si="9"/>
        <v>28</v>
      </c>
      <c r="Q139" s="3">
        <f t="shared" si="7"/>
        <v>2.3158153846153846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1.2E-2</v>
      </c>
      <c r="O140" s="2">
        <f t="shared" si="8"/>
        <v>28</v>
      </c>
      <c r="P140" s="2">
        <f t="shared" si="9"/>
        <v>28</v>
      </c>
      <c r="Q140" s="3">
        <f t="shared" si="7"/>
        <v>1.6056319999999999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0.13500000000000001</v>
      </c>
      <c r="O141" s="2">
        <f t="shared" si="8"/>
        <v>14</v>
      </c>
      <c r="P141" s="2">
        <f t="shared" si="9"/>
        <v>14</v>
      </c>
      <c r="Q141" s="3">
        <f t="shared" si="7"/>
        <v>1.7840355555555554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1.7999999999999999E-2</v>
      </c>
      <c r="O142" s="2">
        <f t="shared" si="8"/>
        <v>14</v>
      </c>
      <c r="P142" s="2">
        <f t="shared" si="9"/>
        <v>14</v>
      </c>
      <c r="Q142" s="3">
        <f t="shared" si="7"/>
        <v>2.1408426666666669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2.4E-2</v>
      </c>
      <c r="O143" s="2">
        <f t="shared" si="8"/>
        <v>7</v>
      </c>
      <c r="P143" s="2">
        <f t="shared" si="9"/>
        <v>7</v>
      </c>
      <c r="Q143" s="3">
        <f t="shared" ref="Q143:Q174" si="10">(2*O143*P143*E143*F143*G143*I143*H143)/(N143/1000)/10^12</f>
        <v>0.86971733333333323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0.442</v>
      </c>
      <c r="O144" s="2">
        <f t="shared" si="8"/>
        <v>7</v>
      </c>
      <c r="P144" s="2">
        <f t="shared" si="9"/>
        <v>7</v>
      </c>
      <c r="Q144" s="3">
        <f t="shared" si="10"/>
        <v>0.59030588235294112</v>
      </c>
      <c r="R144">
        <v>1</v>
      </c>
    </row>
    <row r="145" spans="3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0.28299999999999997</v>
      </c>
      <c r="O145" s="2">
        <f t="shared" si="8"/>
        <v>112</v>
      </c>
      <c r="P145" s="2">
        <f t="shared" si="9"/>
        <v>112</v>
      </c>
      <c r="Q145" s="3">
        <f t="shared" si="10"/>
        <v>1.6680417243816255</v>
      </c>
      <c r="R145">
        <v>1</v>
      </c>
    </row>
    <row r="146" spans="3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0.104</v>
      </c>
      <c r="O146" s="2">
        <f t="shared" si="8"/>
        <v>28</v>
      </c>
      <c r="P146" s="2">
        <f t="shared" si="9"/>
        <v>28</v>
      </c>
      <c r="Q146" s="3">
        <f t="shared" si="10"/>
        <v>4.6316307692307692</v>
      </c>
      <c r="R146">
        <v>0</v>
      </c>
    </row>
    <row r="147" spans="3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1.2E-2</v>
      </c>
      <c r="O147" s="2">
        <f t="shared" si="8"/>
        <v>28</v>
      </c>
      <c r="P147" s="2">
        <f t="shared" si="9"/>
        <v>28</v>
      </c>
      <c r="Q147" s="3">
        <f t="shared" si="10"/>
        <v>3.2112639999999999</v>
      </c>
      <c r="R147">
        <v>0</v>
      </c>
    </row>
    <row r="148" spans="3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0.13500000000000001</v>
      </c>
      <c r="O148" s="2">
        <f t="shared" si="8"/>
        <v>14</v>
      </c>
      <c r="P148" s="2">
        <f t="shared" si="9"/>
        <v>14</v>
      </c>
      <c r="Q148" s="3">
        <f t="shared" si="10"/>
        <v>3.5680711111111107</v>
      </c>
      <c r="R148">
        <v>1</v>
      </c>
    </row>
    <row r="149" spans="3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1.7999999999999999E-2</v>
      </c>
      <c r="O149" s="2">
        <f t="shared" si="8"/>
        <v>14</v>
      </c>
      <c r="P149" s="2">
        <f t="shared" si="9"/>
        <v>14</v>
      </c>
      <c r="Q149" s="3">
        <f t="shared" si="10"/>
        <v>4.2816853333333338</v>
      </c>
      <c r="R149">
        <v>1</v>
      </c>
    </row>
    <row r="150" spans="3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2.5000000000000001E-2</v>
      </c>
      <c r="O150" s="2">
        <f t="shared" si="8"/>
        <v>7</v>
      </c>
      <c r="P150" s="2">
        <f t="shared" si="9"/>
        <v>7</v>
      </c>
      <c r="Q150" s="3">
        <f t="shared" si="10"/>
        <v>1.66985728</v>
      </c>
      <c r="R150">
        <v>1</v>
      </c>
    </row>
    <row r="151" spans="3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0.442</v>
      </c>
      <c r="O151" s="2">
        <f t="shared" si="8"/>
        <v>7</v>
      </c>
      <c r="P151" s="2">
        <f t="shared" si="9"/>
        <v>7</v>
      </c>
      <c r="Q151" s="3">
        <f t="shared" si="10"/>
        <v>1.1806117647058822</v>
      </c>
      <c r="R151">
        <v>1</v>
      </c>
    </row>
    <row r="152" spans="3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2.1000000000000001E-2</v>
      </c>
      <c r="O152" s="2">
        <f t="shared" si="8"/>
        <v>56</v>
      </c>
      <c r="P152" s="2">
        <f t="shared" si="9"/>
        <v>56</v>
      </c>
      <c r="Q152" s="3">
        <f t="shared" si="10"/>
        <v>11.010047999999998</v>
      </c>
      <c r="R152">
        <v>0</v>
      </c>
    </row>
    <row r="153" spans="3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0.01</v>
      </c>
      <c r="O153" s="2">
        <f t="shared" si="8"/>
        <v>28</v>
      </c>
      <c r="P153" s="2">
        <f t="shared" si="9"/>
        <v>28</v>
      </c>
      <c r="Q153" s="3">
        <f t="shared" si="10"/>
        <v>2.5690111999999998</v>
      </c>
      <c r="R153">
        <v>0</v>
      </c>
    </row>
    <row r="154" spans="3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3.2000000000000001E-2</v>
      </c>
      <c r="O154" s="2">
        <f t="shared" si="8"/>
        <v>28</v>
      </c>
      <c r="P154" s="2">
        <f t="shared" si="9"/>
        <v>28</v>
      </c>
      <c r="Q154" s="3">
        <f t="shared" si="10"/>
        <v>7.2253439999999998</v>
      </c>
      <c r="R154">
        <v>0</v>
      </c>
    </row>
    <row r="155" spans="3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1.0999999999999999E-2</v>
      </c>
      <c r="O155" s="2">
        <f t="shared" si="8"/>
        <v>14</v>
      </c>
      <c r="P155" s="2">
        <f t="shared" si="9"/>
        <v>14</v>
      </c>
      <c r="Q155" s="3">
        <f t="shared" si="10"/>
        <v>2.3354647272727274</v>
      </c>
      <c r="R155">
        <v>0</v>
      </c>
    </row>
    <row r="156" spans="3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1.2999999999999999E-2</v>
      </c>
      <c r="O156" s="2">
        <f t="shared" si="8"/>
        <v>14</v>
      </c>
      <c r="P156" s="2">
        <f t="shared" si="9"/>
        <v>14</v>
      </c>
      <c r="Q156" s="3">
        <f t="shared" si="10"/>
        <v>1.9761624615384616</v>
      </c>
      <c r="R156">
        <v>1</v>
      </c>
    </row>
    <row r="157" spans="3:18"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5.3999999999999999E-2</v>
      </c>
      <c r="O157" s="2">
        <f t="shared" si="8"/>
        <v>14</v>
      </c>
      <c r="P157" s="2">
        <f t="shared" si="9"/>
        <v>14</v>
      </c>
      <c r="Q157" s="3">
        <f t="shared" si="10"/>
        <v>4.2816853333333338</v>
      </c>
      <c r="R157">
        <v>1</v>
      </c>
    </row>
    <row r="158" spans="3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1.2999999999999999E-2</v>
      </c>
      <c r="O158" s="2">
        <f t="shared" si="8"/>
        <v>7</v>
      </c>
      <c r="P158" s="2">
        <f t="shared" si="9"/>
        <v>7</v>
      </c>
      <c r="Q158" s="3">
        <f t="shared" si="10"/>
        <v>1.9761624615384616</v>
      </c>
      <c r="R158">
        <v>1</v>
      </c>
    </row>
    <row r="159" spans="3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1.7999999999999999E-2</v>
      </c>
      <c r="O159" s="2">
        <f t="shared" si="8"/>
        <v>7</v>
      </c>
      <c r="P159" s="2">
        <f t="shared" si="9"/>
        <v>7</v>
      </c>
      <c r="Q159" s="3">
        <f t="shared" si="10"/>
        <v>1.4272284444444445</v>
      </c>
      <c r="R159">
        <v>1</v>
      </c>
    </row>
    <row r="160" spans="3:18"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4.9000000000000002E-2</v>
      </c>
      <c r="O160" s="2">
        <f t="shared" si="8"/>
        <v>7</v>
      </c>
      <c r="P160" s="2">
        <f t="shared" si="9"/>
        <v>7</v>
      </c>
      <c r="Q160" s="3">
        <f t="shared" si="10"/>
        <v>2.0971519999999999</v>
      </c>
      <c r="R160">
        <v>1</v>
      </c>
    </row>
    <row r="161" spans="3:18"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3.1E-2</v>
      </c>
      <c r="O161" s="2">
        <f t="shared" si="8"/>
        <v>56</v>
      </c>
      <c r="P161" s="2">
        <f t="shared" si="9"/>
        <v>56</v>
      </c>
      <c r="Q161" s="3">
        <f t="shared" si="10"/>
        <v>14.91683922580645</v>
      </c>
      <c r="R161">
        <v>0</v>
      </c>
    </row>
    <row r="162" spans="3:18"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0.01</v>
      </c>
      <c r="O162" s="2">
        <f t="shared" si="8"/>
        <v>28</v>
      </c>
      <c r="P162" s="2">
        <f t="shared" si="9"/>
        <v>28</v>
      </c>
      <c r="Q162" s="3">
        <f t="shared" si="10"/>
        <v>5.1380223999999997</v>
      </c>
      <c r="R162">
        <v>0</v>
      </c>
    </row>
    <row r="163" spans="3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3.2000000000000001E-2</v>
      </c>
      <c r="O163" s="2">
        <f t="shared" si="8"/>
        <v>28</v>
      </c>
      <c r="P163" s="2">
        <f t="shared" si="9"/>
        <v>28</v>
      </c>
      <c r="Q163" s="3">
        <f t="shared" si="10"/>
        <v>14.450688</v>
      </c>
      <c r="R163">
        <v>0</v>
      </c>
    </row>
    <row r="164" spans="3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1.0999999999999999E-2</v>
      </c>
      <c r="O164" s="2">
        <f t="shared" si="8"/>
        <v>14</v>
      </c>
      <c r="P164" s="2">
        <f t="shared" si="9"/>
        <v>14</v>
      </c>
      <c r="Q164" s="3">
        <f t="shared" si="10"/>
        <v>4.6709294545454547</v>
      </c>
      <c r="R164">
        <v>0</v>
      </c>
    </row>
    <row r="165" spans="3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1.2999999999999999E-2</v>
      </c>
      <c r="O165" s="2">
        <f t="shared" si="8"/>
        <v>14</v>
      </c>
      <c r="P165" s="2">
        <f t="shared" si="9"/>
        <v>14</v>
      </c>
      <c r="Q165" s="3">
        <f t="shared" si="10"/>
        <v>3.9523249230769233</v>
      </c>
      <c r="R165">
        <v>1</v>
      </c>
    </row>
    <row r="166" spans="3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5.3999999999999999E-2</v>
      </c>
      <c r="O166" s="2">
        <f t="shared" si="8"/>
        <v>14</v>
      </c>
      <c r="P166" s="2">
        <f t="shared" si="9"/>
        <v>14</v>
      </c>
      <c r="Q166" s="3">
        <f t="shared" si="10"/>
        <v>8.5633706666666676</v>
      </c>
      <c r="R166">
        <v>1</v>
      </c>
    </row>
    <row r="167" spans="3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1.2999999999999999E-2</v>
      </c>
      <c r="O167" s="2">
        <f t="shared" si="8"/>
        <v>7</v>
      </c>
      <c r="P167" s="2">
        <f t="shared" si="9"/>
        <v>7</v>
      </c>
      <c r="Q167" s="3">
        <f t="shared" si="10"/>
        <v>3.9523249230769233</v>
      </c>
      <c r="R167">
        <v>1</v>
      </c>
    </row>
    <row r="168" spans="3:18"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1.7999999999999999E-2</v>
      </c>
      <c r="O168" s="2">
        <f t="shared" si="8"/>
        <v>7</v>
      </c>
      <c r="P168" s="2">
        <f t="shared" si="9"/>
        <v>7</v>
      </c>
      <c r="Q168" s="3">
        <f t="shared" si="10"/>
        <v>2.854456888888889</v>
      </c>
      <c r="R168">
        <v>1</v>
      </c>
    </row>
    <row r="169" spans="3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4.9000000000000002E-2</v>
      </c>
      <c r="O169" s="2">
        <f t="shared" si="8"/>
        <v>7</v>
      </c>
      <c r="P169" s="2">
        <f t="shared" si="9"/>
        <v>7</v>
      </c>
      <c r="Q169" s="3">
        <f t="shared" si="10"/>
        <v>4.1943039999999998</v>
      </c>
      <c r="R169">
        <v>1</v>
      </c>
    </row>
    <row r="170" spans="3:18"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0.152</v>
      </c>
      <c r="O170" s="2">
        <f t="shared" si="8"/>
        <v>349</v>
      </c>
      <c r="P170" s="2">
        <f t="shared" si="9"/>
        <v>80</v>
      </c>
      <c r="Q170" s="3">
        <f t="shared" si="10"/>
        <v>0.58778947368421042</v>
      </c>
      <c r="R170">
        <v>1</v>
      </c>
    </row>
    <row r="171" spans="3:18"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0.11600000000000001</v>
      </c>
      <c r="O171" s="2">
        <f t="shared" si="8"/>
        <v>350</v>
      </c>
      <c r="P171" s="2">
        <f t="shared" si="9"/>
        <v>80</v>
      </c>
      <c r="Q171" s="3">
        <f t="shared" si="10"/>
        <v>17.796413793103451</v>
      </c>
      <c r="R171">
        <v>1</v>
      </c>
    </row>
    <row r="172" spans="3:18"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7.2999999999999995E-2</v>
      </c>
      <c r="O172" s="2">
        <f t="shared" si="8"/>
        <v>174</v>
      </c>
      <c r="P172" s="2">
        <f t="shared" si="9"/>
        <v>39</v>
      </c>
      <c r="Q172" s="3">
        <f t="shared" si="10"/>
        <v>38.075967123287668</v>
      </c>
      <c r="R172">
        <v>1</v>
      </c>
    </row>
    <row r="173" spans="3:18"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5.2999999999999999E-2</v>
      </c>
      <c r="O173" s="2">
        <f t="shared" si="8"/>
        <v>175</v>
      </c>
      <c r="P173" s="2">
        <f t="shared" si="9"/>
        <v>40</v>
      </c>
      <c r="Q173" s="3">
        <f t="shared" si="10"/>
        <v>38.950641509433964</v>
      </c>
      <c r="R173">
        <v>1</v>
      </c>
    </row>
    <row r="174" spans="3:18"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7.3999999999999996E-2</v>
      </c>
      <c r="O174" s="2">
        <f t="shared" si="8"/>
        <v>87</v>
      </c>
      <c r="P174" s="2">
        <f t="shared" si="9"/>
        <v>19</v>
      </c>
      <c r="Q174" s="3">
        <f t="shared" si="10"/>
        <v>36.598313513513517</v>
      </c>
      <c r="R174">
        <v>1</v>
      </c>
    </row>
    <row r="175" spans="3:18"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5.5E-2</v>
      </c>
      <c r="O175" s="2">
        <f t="shared" si="8"/>
        <v>84</v>
      </c>
      <c r="P175" s="2">
        <f t="shared" si="9"/>
        <v>20</v>
      </c>
      <c r="Q175" s="3">
        <f t="shared" ref="Q175:Q206" si="11">(2*O175*P175*E175*F175*G175*I175*H175)/(N175/1000)/10^12</f>
        <v>36.032884363636356</v>
      </c>
      <c r="R175">
        <v>0</v>
      </c>
    </row>
    <row r="176" spans="3:18"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0.16500000000000001</v>
      </c>
      <c r="O176" s="2">
        <f t="shared" ref="O176:O217" si="12">1+ROUNDDOWN((($C176-$H176+2*$J176)/$L176),0)</f>
        <v>41</v>
      </c>
      <c r="P176" s="2">
        <f t="shared" ref="P176:P217" si="13">1+ROUNDDOWN((($D176-$I176+2*$K176)/$M176),0)</f>
        <v>9</v>
      </c>
      <c r="Q176" s="3">
        <f t="shared" si="11"/>
        <v>14.656232727272727</v>
      </c>
      <c r="R176">
        <v>0</v>
      </c>
    </row>
    <row r="177" spans="1:18"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0.115</v>
      </c>
      <c r="O177" s="2">
        <f t="shared" si="12"/>
        <v>42</v>
      </c>
      <c r="P177" s="2">
        <f t="shared" si="13"/>
        <v>10</v>
      </c>
      <c r="Q177" s="3">
        <f t="shared" si="11"/>
        <v>17.233118608695651</v>
      </c>
      <c r="R177">
        <v>1</v>
      </c>
    </row>
    <row r="178" spans="1:18"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0.308</v>
      </c>
      <c r="O178" s="2">
        <f t="shared" si="12"/>
        <v>349</v>
      </c>
      <c r="P178" s="2">
        <f t="shared" si="13"/>
        <v>80</v>
      </c>
      <c r="Q178" s="3">
        <f t="shared" si="11"/>
        <v>0.58015584415584409</v>
      </c>
      <c r="R178">
        <v>1</v>
      </c>
    </row>
    <row r="179" spans="1:18"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0.22</v>
      </c>
      <c r="O179" s="2">
        <f t="shared" si="12"/>
        <v>350</v>
      </c>
      <c r="P179" s="2">
        <f t="shared" si="13"/>
        <v>80</v>
      </c>
      <c r="Q179" s="3">
        <f t="shared" si="11"/>
        <v>18.767127272727272</v>
      </c>
      <c r="R179">
        <v>1</v>
      </c>
    </row>
    <row r="180" spans="1:18"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0.14399999999999999</v>
      </c>
      <c r="O180" s="2">
        <f t="shared" si="12"/>
        <v>174</v>
      </c>
      <c r="P180" s="2">
        <f t="shared" si="13"/>
        <v>39</v>
      </c>
      <c r="Q180" s="3">
        <f t="shared" si="11"/>
        <v>38.604800000000004</v>
      </c>
      <c r="R180">
        <v>1</v>
      </c>
    </row>
    <row r="181" spans="1:18"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0.106</v>
      </c>
      <c r="O181" s="2">
        <f t="shared" si="12"/>
        <v>175</v>
      </c>
      <c r="P181" s="2">
        <f t="shared" si="13"/>
        <v>40</v>
      </c>
      <c r="Q181" s="3">
        <f t="shared" si="11"/>
        <v>38.950641509433964</v>
      </c>
      <c r="R181">
        <v>1</v>
      </c>
    </row>
    <row r="182" spans="1:18"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0.13400000000000001</v>
      </c>
      <c r="O182" s="2">
        <f t="shared" si="12"/>
        <v>87</v>
      </c>
      <c r="P182" s="2">
        <f t="shared" si="13"/>
        <v>19</v>
      </c>
      <c r="Q182" s="3">
        <f t="shared" si="11"/>
        <v>40.422017910447757</v>
      </c>
      <c r="R182">
        <v>1</v>
      </c>
    </row>
    <row r="183" spans="1:18"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9.5000000000000001E-2</v>
      </c>
      <c r="O183" s="2">
        <f t="shared" si="12"/>
        <v>84</v>
      </c>
      <c r="P183" s="2">
        <f t="shared" si="13"/>
        <v>20</v>
      </c>
      <c r="Q183" s="3">
        <f t="shared" si="11"/>
        <v>41.722287157894733</v>
      </c>
      <c r="R183">
        <v>0</v>
      </c>
    </row>
    <row r="184" spans="1:18"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0.16700000000000001</v>
      </c>
      <c r="O184" s="2">
        <f t="shared" si="12"/>
        <v>41</v>
      </c>
      <c r="P184" s="2">
        <f t="shared" si="13"/>
        <v>9</v>
      </c>
      <c r="Q184" s="3">
        <f t="shared" si="11"/>
        <v>28.961417964071853</v>
      </c>
      <c r="R184">
        <v>0</v>
      </c>
    </row>
    <row r="185" spans="1:18"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0.183</v>
      </c>
      <c r="O185" s="2">
        <f t="shared" si="12"/>
        <v>42</v>
      </c>
      <c r="P185" s="2">
        <f t="shared" si="13"/>
        <v>10</v>
      </c>
      <c r="Q185" s="3">
        <f t="shared" si="11"/>
        <v>21.659110819672129</v>
      </c>
      <c r="R185">
        <v>1</v>
      </c>
    </row>
    <row r="186" spans="1:18">
      <c r="A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1.7999999999999999E-2</v>
      </c>
      <c r="O186" s="2">
        <f t="shared" si="12"/>
        <v>112</v>
      </c>
      <c r="P186" s="2">
        <f t="shared" si="13"/>
        <v>112</v>
      </c>
      <c r="Q186" s="3">
        <f t="shared" si="11"/>
        <v>5.7089137777777781</v>
      </c>
      <c r="R186">
        <v>0</v>
      </c>
    </row>
    <row r="187" spans="1:18">
      <c r="A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1.0999999999999999E-2</v>
      </c>
      <c r="O187" s="2">
        <f t="shared" si="12"/>
        <v>56</v>
      </c>
      <c r="P187" s="2">
        <f t="shared" si="13"/>
        <v>56</v>
      </c>
      <c r="Q187" s="3">
        <f t="shared" si="11"/>
        <v>9.3418589090909094</v>
      </c>
      <c r="R187">
        <v>0</v>
      </c>
    </row>
    <row r="188" spans="1:18">
      <c r="A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1.4E-2</v>
      </c>
      <c r="O188" s="2">
        <f t="shared" si="12"/>
        <v>56</v>
      </c>
      <c r="P188" s="2">
        <f t="shared" si="13"/>
        <v>56</v>
      </c>
      <c r="Q188" s="3">
        <f t="shared" si="11"/>
        <v>7.3400319999999999</v>
      </c>
      <c r="R188">
        <v>0</v>
      </c>
    </row>
    <row r="189" spans="1:18">
      <c r="A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1.4E-2</v>
      </c>
      <c r="O189" s="2">
        <f t="shared" si="12"/>
        <v>28</v>
      </c>
      <c r="P189" s="2">
        <f t="shared" si="13"/>
        <v>28</v>
      </c>
      <c r="Q189" s="3">
        <f t="shared" si="11"/>
        <v>3.6700159999999999</v>
      </c>
      <c r="R189">
        <v>0</v>
      </c>
    </row>
    <row r="190" spans="1:18">
      <c r="A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1.0999999999999999E-2</v>
      </c>
      <c r="O190" s="2">
        <f t="shared" si="12"/>
        <v>28</v>
      </c>
      <c r="P190" s="2">
        <f t="shared" si="13"/>
        <v>28</v>
      </c>
      <c r="Q190" s="3">
        <f t="shared" si="11"/>
        <v>9.3418589090909094</v>
      </c>
      <c r="R190">
        <v>0</v>
      </c>
    </row>
    <row r="191" spans="1:18">
      <c r="A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1.9E-2</v>
      </c>
      <c r="O191" s="2">
        <f t="shared" si="12"/>
        <v>28</v>
      </c>
      <c r="P191" s="2">
        <f t="shared" si="13"/>
        <v>28</v>
      </c>
      <c r="Q191" s="3">
        <f t="shared" si="11"/>
        <v>5.4084446315789476</v>
      </c>
      <c r="R191">
        <v>0</v>
      </c>
    </row>
    <row r="192" spans="1:18">
      <c r="A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1.7999999999999999E-2</v>
      </c>
      <c r="O192" s="2">
        <f t="shared" si="12"/>
        <v>14</v>
      </c>
      <c r="P192" s="2">
        <f t="shared" si="13"/>
        <v>14</v>
      </c>
      <c r="Q192" s="3">
        <f t="shared" si="11"/>
        <v>2.854456888888889</v>
      </c>
      <c r="R192">
        <v>0</v>
      </c>
    </row>
    <row r="193" spans="1:18">
      <c r="A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1.4E-2</v>
      </c>
      <c r="O193" s="2">
        <f t="shared" si="12"/>
        <v>14</v>
      </c>
      <c r="P193" s="2">
        <f t="shared" si="13"/>
        <v>14</v>
      </c>
      <c r="Q193" s="3">
        <f t="shared" si="11"/>
        <v>7.3400319999999999</v>
      </c>
      <c r="R193">
        <v>1</v>
      </c>
    </row>
    <row r="194" spans="1:18">
      <c r="A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1.9E-2</v>
      </c>
      <c r="O194" s="2">
        <f t="shared" si="12"/>
        <v>14</v>
      </c>
      <c r="P194" s="2">
        <f t="shared" si="13"/>
        <v>14</v>
      </c>
      <c r="Q194" s="3">
        <f t="shared" si="11"/>
        <v>10.816889263157895</v>
      </c>
      <c r="R194">
        <v>0</v>
      </c>
    </row>
    <row r="195" spans="1:18">
      <c r="A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2.8000000000000001E-2</v>
      </c>
      <c r="O195" s="2">
        <f t="shared" si="12"/>
        <v>14</v>
      </c>
      <c r="P195" s="2">
        <f t="shared" si="13"/>
        <v>14</v>
      </c>
      <c r="Q195" s="3">
        <f t="shared" si="11"/>
        <v>3.6700159999999999</v>
      </c>
      <c r="R195">
        <v>1</v>
      </c>
    </row>
    <row r="196" spans="1:18">
      <c r="A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1.4E-2</v>
      </c>
      <c r="O196" s="2">
        <f t="shared" si="12"/>
        <v>14</v>
      </c>
      <c r="P196" s="2">
        <f t="shared" si="13"/>
        <v>14</v>
      </c>
      <c r="Q196" s="3">
        <f t="shared" si="11"/>
        <v>7.3400319999999999</v>
      </c>
      <c r="R196">
        <v>1</v>
      </c>
    </row>
    <row r="197" spans="1:18">
      <c r="A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2.8000000000000001E-2</v>
      </c>
      <c r="O197" s="2">
        <f t="shared" si="12"/>
        <v>7</v>
      </c>
      <c r="P197" s="2">
        <f t="shared" si="13"/>
        <v>7</v>
      </c>
      <c r="Q197" s="3">
        <f t="shared" si="11"/>
        <v>1.835008</v>
      </c>
      <c r="R197">
        <v>1</v>
      </c>
    </row>
    <row r="198" spans="1:18">
      <c r="A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9.9000000000000005E-2</v>
      </c>
      <c r="O198" s="2">
        <f t="shared" si="12"/>
        <v>7</v>
      </c>
      <c r="P198" s="2">
        <f t="shared" si="13"/>
        <v>7</v>
      </c>
      <c r="Q198" s="3">
        <f t="shared" si="11"/>
        <v>2.3354647272727269</v>
      </c>
      <c r="R198">
        <v>1</v>
      </c>
    </row>
    <row r="199" spans="1:18">
      <c r="A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1.7999999999999999E-2</v>
      </c>
      <c r="O199" s="2">
        <f t="shared" si="12"/>
        <v>7</v>
      </c>
      <c r="P199" s="2">
        <f t="shared" si="13"/>
        <v>7</v>
      </c>
      <c r="Q199" s="3">
        <f t="shared" si="11"/>
        <v>5.7089137777777781</v>
      </c>
      <c r="R199">
        <v>1</v>
      </c>
    </row>
    <row r="200" spans="1:18">
      <c r="A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2.8000000000000001E-2</v>
      </c>
      <c r="O200" s="2">
        <f t="shared" si="12"/>
        <v>7</v>
      </c>
      <c r="P200" s="2">
        <f t="shared" si="13"/>
        <v>7</v>
      </c>
      <c r="Q200" s="3">
        <f t="shared" si="11"/>
        <v>7.3400319999999999</v>
      </c>
      <c r="R200">
        <v>1</v>
      </c>
    </row>
    <row r="201" spans="1:18">
      <c r="A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4.8000000000000001E-2</v>
      </c>
      <c r="O201" s="2">
        <f t="shared" si="12"/>
        <v>7</v>
      </c>
      <c r="P201" s="2">
        <f t="shared" si="13"/>
        <v>7</v>
      </c>
      <c r="Q201" s="3">
        <f t="shared" si="11"/>
        <v>2.1408426666666664</v>
      </c>
      <c r="R201">
        <v>1</v>
      </c>
    </row>
    <row r="202" spans="1:18">
      <c r="A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3.7999999999999999E-2</v>
      </c>
      <c r="O202" s="2">
        <f t="shared" si="12"/>
        <v>112</v>
      </c>
      <c r="P202" s="2">
        <f t="shared" si="13"/>
        <v>112</v>
      </c>
      <c r="Q202" s="3">
        <f t="shared" si="11"/>
        <v>5.4084446315789476</v>
      </c>
      <c r="R202">
        <v>0</v>
      </c>
    </row>
    <row r="203" spans="1:18">
      <c r="A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1.7000000000000001E-2</v>
      </c>
      <c r="O203" s="2">
        <f t="shared" si="12"/>
        <v>56</v>
      </c>
      <c r="P203" s="2">
        <f t="shared" si="13"/>
        <v>56</v>
      </c>
      <c r="Q203" s="3">
        <f t="shared" si="11"/>
        <v>12.089464470588236</v>
      </c>
      <c r="R203">
        <v>0</v>
      </c>
    </row>
    <row r="204" spans="1:18">
      <c r="A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1.7999999999999999E-2</v>
      </c>
      <c r="O204" s="2">
        <f t="shared" si="12"/>
        <v>56</v>
      </c>
      <c r="P204" s="2">
        <f t="shared" si="13"/>
        <v>56</v>
      </c>
      <c r="Q204" s="3">
        <f t="shared" si="11"/>
        <v>11.417827555555556</v>
      </c>
      <c r="R204">
        <v>0</v>
      </c>
    </row>
    <row r="205" spans="1:18">
      <c r="A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1.4E-2</v>
      </c>
      <c r="O205" s="2">
        <f t="shared" si="12"/>
        <v>28</v>
      </c>
      <c r="P205" s="2">
        <f t="shared" si="13"/>
        <v>28</v>
      </c>
      <c r="Q205" s="3">
        <f t="shared" si="11"/>
        <v>7.3400319999999999</v>
      </c>
      <c r="R205">
        <v>0</v>
      </c>
    </row>
    <row r="206" spans="1:18">
      <c r="A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1.2999999999999999E-2</v>
      </c>
      <c r="O206" s="2">
        <f t="shared" si="12"/>
        <v>28</v>
      </c>
      <c r="P206" s="2">
        <f t="shared" si="13"/>
        <v>28</v>
      </c>
      <c r="Q206" s="3">
        <f t="shared" si="11"/>
        <v>15.809299692307693</v>
      </c>
      <c r="R206">
        <v>0</v>
      </c>
    </row>
    <row r="207" spans="1:18">
      <c r="A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1.9E-2</v>
      </c>
      <c r="O207" s="2">
        <f t="shared" si="12"/>
        <v>28</v>
      </c>
      <c r="P207" s="2">
        <f t="shared" si="13"/>
        <v>28</v>
      </c>
      <c r="Q207" s="3">
        <f t="shared" ref="Q207:Q238" si="14">(2*O207*P207*E207*F207*G207*I207*H207)/(N207/1000)/10^12</f>
        <v>10.816889263157895</v>
      </c>
      <c r="R207">
        <v>0</v>
      </c>
    </row>
    <row r="208" spans="1:18">
      <c r="A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1.7999999999999999E-2</v>
      </c>
      <c r="O208" s="2">
        <f t="shared" si="12"/>
        <v>14</v>
      </c>
      <c r="P208" s="2">
        <f t="shared" si="13"/>
        <v>14</v>
      </c>
      <c r="Q208" s="3">
        <f t="shared" si="14"/>
        <v>5.7089137777777781</v>
      </c>
      <c r="R208">
        <v>0</v>
      </c>
    </row>
    <row r="209" spans="1:18">
      <c r="A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1.7999999999999999E-2</v>
      </c>
      <c r="O209" s="2">
        <f t="shared" si="12"/>
        <v>14</v>
      </c>
      <c r="P209" s="2">
        <f t="shared" si="13"/>
        <v>14</v>
      </c>
      <c r="Q209" s="3">
        <f t="shared" si="14"/>
        <v>11.417827555555556</v>
      </c>
      <c r="R209">
        <v>1</v>
      </c>
    </row>
    <row r="210" spans="1:18">
      <c r="A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2.7E-2</v>
      </c>
      <c r="O210" s="2">
        <f t="shared" si="12"/>
        <v>14</v>
      </c>
      <c r="P210" s="2">
        <f t="shared" si="13"/>
        <v>14</v>
      </c>
      <c r="Q210" s="3">
        <f t="shared" si="14"/>
        <v>15.223770074074075</v>
      </c>
      <c r="R210">
        <v>0</v>
      </c>
    </row>
    <row r="211" spans="1:18">
      <c r="A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2.8000000000000001E-2</v>
      </c>
      <c r="O211" s="2">
        <f t="shared" si="12"/>
        <v>14</v>
      </c>
      <c r="P211" s="2">
        <f t="shared" si="13"/>
        <v>14</v>
      </c>
      <c r="Q211" s="3">
        <f t="shared" si="14"/>
        <v>7.3400319999999999</v>
      </c>
      <c r="R211">
        <v>1</v>
      </c>
    </row>
    <row r="212" spans="1:18">
      <c r="A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1.7999999999999999E-2</v>
      </c>
      <c r="O212" s="2">
        <f t="shared" si="12"/>
        <v>14</v>
      </c>
      <c r="P212" s="2">
        <f t="shared" si="13"/>
        <v>14</v>
      </c>
      <c r="Q212" s="3">
        <f t="shared" si="14"/>
        <v>11.417827555555556</v>
      </c>
      <c r="R212">
        <v>1</v>
      </c>
    </row>
    <row r="213" spans="1:18">
      <c r="A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2.8000000000000001E-2</v>
      </c>
      <c r="O213" s="2">
        <f t="shared" si="12"/>
        <v>7</v>
      </c>
      <c r="P213" s="2">
        <f t="shared" si="13"/>
        <v>7</v>
      </c>
      <c r="Q213" s="3">
        <f t="shared" si="14"/>
        <v>3.6700159999999999</v>
      </c>
      <c r="R213">
        <v>1</v>
      </c>
    </row>
    <row r="214" spans="1:18">
      <c r="A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0.10299999999999999</v>
      </c>
      <c r="O214" s="2">
        <f t="shared" si="12"/>
        <v>7</v>
      </c>
      <c r="P214" s="2">
        <f t="shared" si="13"/>
        <v>7</v>
      </c>
      <c r="Q214" s="3">
        <f t="shared" si="14"/>
        <v>4.4895341359223302</v>
      </c>
      <c r="R214">
        <v>1</v>
      </c>
    </row>
    <row r="215" spans="1:18">
      <c r="A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1.7999999999999999E-2</v>
      </c>
      <c r="O215" s="2">
        <f t="shared" si="12"/>
        <v>7</v>
      </c>
      <c r="P215" s="2">
        <f t="shared" si="13"/>
        <v>7</v>
      </c>
      <c r="Q215" s="3">
        <f t="shared" si="14"/>
        <v>11.417827555555556</v>
      </c>
      <c r="R215">
        <v>1</v>
      </c>
    </row>
    <row r="216" spans="1:18">
      <c r="A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0.03</v>
      </c>
      <c r="O216" s="2">
        <f t="shared" si="12"/>
        <v>7</v>
      </c>
      <c r="P216" s="2">
        <f t="shared" si="13"/>
        <v>7</v>
      </c>
      <c r="Q216" s="3">
        <f t="shared" si="14"/>
        <v>13.701393066666668</v>
      </c>
      <c r="R216">
        <v>1</v>
      </c>
    </row>
    <row r="217" spans="1:18">
      <c r="A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4.8000000000000001E-2</v>
      </c>
      <c r="O217" s="2">
        <f t="shared" si="12"/>
        <v>7</v>
      </c>
      <c r="P217" s="2">
        <f t="shared" si="13"/>
        <v>7</v>
      </c>
      <c r="Q217" s="3">
        <f t="shared" si="14"/>
        <v>4.2816853333333329</v>
      </c>
      <c r="R217">
        <v>1</v>
      </c>
    </row>
    <row r="218" spans="1:18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8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>
      <c r="C228">
        <v>512</v>
      </c>
      <c r="D228">
        <v>1</v>
      </c>
      <c r="E228">
        <v>25</v>
      </c>
      <c r="G228" s="3">
        <v>0.89</v>
      </c>
      <c r="H228" s="3">
        <f>(8*$E228*$D228*$C228*$C228+$E228*$D228*$C228)/(G228/1000)/10^12</f>
        <v>5.8923146067415728E-2</v>
      </c>
    </row>
    <row r="229" spans="1:8">
      <c r="C229">
        <v>512</v>
      </c>
      <c r="D229">
        <v>2</v>
      </c>
      <c r="E229">
        <v>25</v>
      </c>
      <c r="G229" s="3">
        <v>1.22</v>
      </c>
      <c r="H229" s="3">
        <f t="shared" ref="H229:H241" si="15">(8*$E229*$D229*$C229*$C229+$E229*$D229*$C229)/(G229/1000)/10^12</f>
        <v>8.5969836065573776E-2</v>
      </c>
    </row>
    <row r="230" spans="1:8">
      <c r="C230">
        <v>512</v>
      </c>
      <c r="D230">
        <v>4</v>
      </c>
      <c r="E230">
        <v>25</v>
      </c>
      <c r="G230" s="3">
        <v>1.21</v>
      </c>
      <c r="H230" s="3">
        <f t="shared" si="15"/>
        <v>0.17336066115702481</v>
      </c>
    </row>
    <row r="231" spans="1:8">
      <c r="C231">
        <v>1024</v>
      </c>
      <c r="D231">
        <v>1</v>
      </c>
      <c r="E231">
        <v>25</v>
      </c>
      <c r="G231" s="3">
        <v>1.889</v>
      </c>
      <c r="H231" s="3">
        <f t="shared" si="15"/>
        <v>0.11103271572260455</v>
      </c>
    </row>
    <row r="232" spans="1:8">
      <c r="C232">
        <v>1024</v>
      </c>
      <c r="D232">
        <v>2</v>
      </c>
      <c r="E232">
        <v>25</v>
      </c>
      <c r="G232" s="3">
        <v>1.9119999999999999</v>
      </c>
      <c r="H232" s="3">
        <f t="shared" si="15"/>
        <v>0.21939414225941425</v>
      </c>
    </row>
    <row r="233" spans="1:8">
      <c r="C233">
        <v>1024</v>
      </c>
      <c r="D233">
        <v>4</v>
      </c>
      <c r="E233">
        <v>25</v>
      </c>
      <c r="G233" s="3">
        <v>2.056</v>
      </c>
      <c r="H233" s="3">
        <f t="shared" si="15"/>
        <v>0.40805603112840466</v>
      </c>
    </row>
    <row r="234" spans="1:8">
      <c r="C234">
        <v>2048</v>
      </c>
      <c r="D234">
        <v>1</v>
      </c>
      <c r="E234">
        <v>25</v>
      </c>
      <c r="G234" s="3">
        <v>5.7779999999999996</v>
      </c>
      <c r="H234" s="3">
        <f t="shared" si="15"/>
        <v>0.14519072343371411</v>
      </c>
    </row>
    <row r="235" spans="1:8">
      <c r="C235">
        <v>2048</v>
      </c>
      <c r="D235">
        <v>2</v>
      </c>
      <c r="E235">
        <v>25</v>
      </c>
      <c r="G235" s="3">
        <v>5.8419999999999996</v>
      </c>
      <c r="H235" s="3">
        <f t="shared" si="15"/>
        <v>0.28720027387880864</v>
      </c>
    </row>
    <row r="236" spans="1:8">
      <c r="C236">
        <v>2048</v>
      </c>
      <c r="D236">
        <v>4</v>
      </c>
      <c r="E236">
        <v>25</v>
      </c>
      <c r="G236" s="3">
        <v>6.2169999999999996</v>
      </c>
      <c r="H236" s="3">
        <f t="shared" si="15"/>
        <v>0.53975357889657394</v>
      </c>
    </row>
    <row r="237" spans="1:8">
      <c r="C237">
        <v>1536</v>
      </c>
      <c r="D237">
        <v>1</v>
      </c>
      <c r="E237">
        <v>50</v>
      </c>
      <c r="G237" s="3">
        <v>6.8529999999999998</v>
      </c>
      <c r="H237" s="3">
        <f t="shared" si="15"/>
        <v>0.13772000583685978</v>
      </c>
    </row>
    <row r="238" spans="1:8">
      <c r="C238">
        <v>1536</v>
      </c>
      <c r="D238">
        <v>2</v>
      </c>
      <c r="E238">
        <v>50</v>
      </c>
      <c r="G238" s="3">
        <v>7.0970000000000004</v>
      </c>
      <c r="H238" s="3">
        <f t="shared" si="15"/>
        <v>0.26597018458503591</v>
      </c>
    </row>
    <row r="239" spans="1:8">
      <c r="C239">
        <v>1536</v>
      </c>
      <c r="D239">
        <v>4</v>
      </c>
      <c r="E239">
        <v>50</v>
      </c>
      <c r="G239" s="3">
        <v>7.181</v>
      </c>
      <c r="H239" s="3">
        <f t="shared" si="15"/>
        <v>0.52571797799749342</v>
      </c>
    </row>
    <row r="240" spans="1:8">
      <c r="C240">
        <v>256</v>
      </c>
      <c r="D240">
        <v>1</v>
      </c>
      <c r="E240">
        <v>150</v>
      </c>
      <c r="G240" s="3">
        <v>1.597</v>
      </c>
      <c r="H240" s="3">
        <f t="shared" si="15"/>
        <v>4.9268378209142143E-2</v>
      </c>
    </row>
    <row r="241" spans="1:8">
      <c r="C241">
        <v>256</v>
      </c>
      <c r="D241">
        <v>2</v>
      </c>
      <c r="E241">
        <v>150</v>
      </c>
      <c r="G241" s="3">
        <v>1.617</v>
      </c>
      <c r="H241" s="3">
        <f t="shared" si="15"/>
        <v>9.7317996289424863E-2</v>
      </c>
    </row>
    <row r="242" spans="1:8">
      <c r="C242">
        <v>256</v>
      </c>
      <c r="D242">
        <v>4</v>
      </c>
      <c r="E242">
        <v>150</v>
      </c>
      <c r="G242" s="3">
        <v>1.631</v>
      </c>
      <c r="H242" s="3">
        <f>(8*$E242*$D242*$C242*$C242+$E242*$D242*$C242)/(G242/1000)/10^12</f>
        <v>0.19296529736358062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>
      <c r="C246">
        <v>2816</v>
      </c>
      <c r="D246">
        <v>1</v>
      </c>
      <c r="E246">
        <v>1500</v>
      </c>
      <c r="G246" s="3">
        <v>420.64</v>
      </c>
      <c r="H246" s="3">
        <f t="shared" ref="H246:H277" si="16">(6*$E246*$D246*$C246*$C246+$E246*$D246*$C246)/(G246/1000)/10^12</f>
        <v>0.16967698744769874</v>
      </c>
    </row>
    <row r="247" spans="1:8">
      <c r="C247">
        <v>2816</v>
      </c>
      <c r="D247">
        <v>1</v>
      </c>
      <c r="E247">
        <v>750</v>
      </c>
      <c r="G247" s="3">
        <v>211.15100000000001</v>
      </c>
      <c r="H247" s="3">
        <f t="shared" si="16"/>
        <v>0.16900921141742167</v>
      </c>
    </row>
    <row r="248" spans="1:8">
      <c r="C248">
        <v>2816</v>
      </c>
      <c r="D248">
        <v>1</v>
      </c>
      <c r="E248">
        <v>375</v>
      </c>
      <c r="G248" s="3">
        <v>107.02200000000001</v>
      </c>
      <c r="H248" s="3">
        <f t="shared" si="16"/>
        <v>0.1667248976845882</v>
      </c>
    </row>
    <row r="249" spans="1:8">
      <c r="C249">
        <v>2816</v>
      </c>
      <c r="D249">
        <v>1</v>
      </c>
      <c r="E249">
        <v>187</v>
      </c>
      <c r="G249" s="3">
        <v>54.517000000000003</v>
      </c>
      <c r="H249" s="3">
        <f t="shared" si="16"/>
        <v>0.16321193433241007</v>
      </c>
    </row>
    <row r="250" spans="1:8">
      <c r="C250">
        <v>2816</v>
      </c>
      <c r="D250">
        <v>2</v>
      </c>
      <c r="E250">
        <v>1500</v>
      </c>
      <c r="G250" s="3">
        <v>408.185</v>
      </c>
      <c r="H250" s="3">
        <f t="shared" si="16"/>
        <v>0.34970872521038249</v>
      </c>
    </row>
    <row r="251" spans="1:8">
      <c r="C251">
        <v>2816</v>
      </c>
      <c r="D251">
        <v>2</v>
      </c>
      <c r="E251">
        <v>750</v>
      </c>
      <c r="G251" s="3">
        <v>206.196</v>
      </c>
      <c r="H251" s="3">
        <f t="shared" si="16"/>
        <v>0.34614118605598559</v>
      </c>
    </row>
    <row r="252" spans="1:8">
      <c r="C252">
        <v>2816</v>
      </c>
      <c r="D252">
        <v>2</v>
      </c>
      <c r="E252">
        <v>375</v>
      </c>
      <c r="G252" s="3">
        <v>104.874</v>
      </c>
      <c r="H252" s="3">
        <f t="shared" si="16"/>
        <v>0.34027942101950914</v>
      </c>
    </row>
    <row r="253" spans="1:8">
      <c r="C253">
        <v>2816</v>
      </c>
      <c r="D253">
        <v>2</v>
      </c>
      <c r="E253">
        <v>187</v>
      </c>
      <c r="G253" s="3">
        <v>53.857999999999997</v>
      </c>
      <c r="H253" s="3">
        <f t="shared" si="16"/>
        <v>0.33041795179917566</v>
      </c>
    </row>
    <row r="254" spans="1:8">
      <c r="C254">
        <v>2816</v>
      </c>
      <c r="D254">
        <v>4</v>
      </c>
      <c r="E254">
        <v>1500</v>
      </c>
      <c r="G254" s="3">
        <v>431.30900000000003</v>
      </c>
      <c r="H254" s="3">
        <f t="shared" si="16"/>
        <v>0.66191920873434118</v>
      </c>
    </row>
    <row r="255" spans="1:8">
      <c r="C255">
        <v>2816</v>
      </c>
      <c r="D255">
        <v>4</v>
      </c>
      <c r="E255">
        <v>750</v>
      </c>
      <c r="G255" s="3">
        <v>218.46799999999999</v>
      </c>
      <c r="H255" s="3">
        <f t="shared" si="16"/>
        <v>0.65339480381566173</v>
      </c>
    </row>
    <row r="256" spans="1:8">
      <c r="C256">
        <v>2816</v>
      </c>
      <c r="D256">
        <v>4</v>
      </c>
      <c r="E256">
        <v>375</v>
      </c>
      <c r="G256" s="3">
        <v>111.435</v>
      </c>
      <c r="H256" s="3">
        <f t="shared" si="16"/>
        <v>0.64048932561582983</v>
      </c>
    </row>
    <row r="257" spans="3:8">
      <c r="C257">
        <v>2816</v>
      </c>
      <c r="D257">
        <v>4</v>
      </c>
      <c r="E257">
        <v>187</v>
      </c>
      <c r="G257" s="3">
        <v>57.197000000000003</v>
      </c>
      <c r="H257" s="3">
        <f t="shared" si="16"/>
        <v>0.62225816207143725</v>
      </c>
    </row>
    <row r="258" spans="3:8">
      <c r="C258">
        <v>2048</v>
      </c>
      <c r="D258">
        <v>1</v>
      </c>
      <c r="E258">
        <v>1500</v>
      </c>
      <c r="G258" s="3">
        <v>219.99</v>
      </c>
      <c r="H258" s="3">
        <f t="shared" si="16"/>
        <v>0.17160692758761761</v>
      </c>
    </row>
    <row r="259" spans="3:8">
      <c r="C259">
        <v>2048</v>
      </c>
      <c r="D259">
        <v>1</v>
      </c>
      <c r="E259">
        <v>750</v>
      </c>
      <c r="G259" s="3">
        <v>111.771</v>
      </c>
      <c r="H259" s="3">
        <f t="shared" si="16"/>
        <v>0.16888015674906728</v>
      </c>
    </row>
    <row r="260" spans="3:8">
      <c r="C260">
        <v>2048</v>
      </c>
      <c r="D260">
        <v>1</v>
      </c>
      <c r="E260">
        <v>375</v>
      </c>
      <c r="G260" s="3">
        <v>57.167999999999999</v>
      </c>
      <c r="H260" s="3">
        <f t="shared" si="16"/>
        <v>0.16509151973131825</v>
      </c>
    </row>
    <row r="261" spans="3:8">
      <c r="C261">
        <v>2048</v>
      </c>
      <c r="D261">
        <v>1</v>
      </c>
      <c r="E261">
        <v>187</v>
      </c>
      <c r="G261" s="3">
        <v>29.495999999999999</v>
      </c>
      <c r="H261" s="3">
        <f t="shared" si="16"/>
        <v>0.15956034933550314</v>
      </c>
    </row>
    <row r="262" spans="3:8">
      <c r="C262">
        <v>2048</v>
      </c>
      <c r="D262">
        <v>2</v>
      </c>
      <c r="E262">
        <v>1500</v>
      </c>
      <c r="G262" s="3">
        <v>222.75</v>
      </c>
      <c r="H262" s="3">
        <f t="shared" si="16"/>
        <v>0.33896123905723907</v>
      </c>
    </row>
    <row r="263" spans="3:8">
      <c r="C263">
        <v>2048</v>
      </c>
      <c r="D263">
        <v>2</v>
      </c>
      <c r="E263">
        <v>750</v>
      </c>
      <c r="G263" s="3">
        <v>113.361</v>
      </c>
      <c r="H263" s="3">
        <f t="shared" si="16"/>
        <v>0.33302289147061159</v>
      </c>
    </row>
    <row r="264" spans="3:8">
      <c r="C264">
        <v>2048</v>
      </c>
      <c r="D264">
        <v>2</v>
      </c>
      <c r="E264">
        <v>375</v>
      </c>
      <c r="G264" s="3">
        <v>58.561</v>
      </c>
      <c r="H264" s="3">
        <f t="shared" si="16"/>
        <v>0.32232892197879132</v>
      </c>
    </row>
    <row r="265" spans="3:8">
      <c r="C265">
        <v>2048</v>
      </c>
      <c r="D265">
        <v>2</v>
      </c>
      <c r="E265">
        <v>187</v>
      </c>
      <c r="G265" s="3">
        <v>30.527000000000001</v>
      </c>
      <c r="H265" s="3">
        <f t="shared" si="16"/>
        <v>0.30834291374848494</v>
      </c>
    </row>
    <row r="266" spans="3:8">
      <c r="C266">
        <v>2048</v>
      </c>
      <c r="D266">
        <v>4</v>
      </c>
      <c r="E266">
        <v>1500</v>
      </c>
      <c r="G266" s="3">
        <v>225.83600000000001</v>
      </c>
      <c r="H266" s="3">
        <f t="shared" si="16"/>
        <v>0.66865881436086361</v>
      </c>
    </row>
    <row r="267" spans="3:8">
      <c r="C267">
        <v>2048</v>
      </c>
      <c r="D267">
        <v>4</v>
      </c>
      <c r="E267">
        <v>750</v>
      </c>
      <c r="G267" s="3">
        <v>115.389</v>
      </c>
      <c r="H267" s="3">
        <f t="shared" si="16"/>
        <v>0.65433980708733064</v>
      </c>
    </row>
    <row r="268" spans="3:8">
      <c r="C268">
        <v>2048</v>
      </c>
      <c r="D268">
        <v>4</v>
      </c>
      <c r="E268">
        <v>375</v>
      </c>
      <c r="G268" s="3">
        <v>59.616999999999997</v>
      </c>
      <c r="H268" s="3">
        <f t="shared" si="16"/>
        <v>0.63323897546001973</v>
      </c>
    </row>
    <row r="269" spans="3:8">
      <c r="C269">
        <v>2048</v>
      </c>
      <c r="D269">
        <v>4</v>
      </c>
      <c r="E269">
        <v>187</v>
      </c>
      <c r="G269" s="3">
        <v>30.875</v>
      </c>
      <c r="H269" s="3">
        <f t="shared" si="16"/>
        <v>0.60973500424291505</v>
      </c>
    </row>
    <row r="270" spans="3:8">
      <c r="C270">
        <v>1536</v>
      </c>
      <c r="D270">
        <v>1</v>
      </c>
      <c r="E270">
        <v>1500</v>
      </c>
      <c r="G270" s="3">
        <v>131.09299999999999</v>
      </c>
      <c r="H270" s="3">
        <f t="shared" si="16"/>
        <v>0.16199162426674193</v>
      </c>
    </row>
    <row r="271" spans="3:8">
      <c r="C271">
        <v>1536</v>
      </c>
      <c r="D271">
        <v>1</v>
      </c>
      <c r="E271">
        <v>750</v>
      </c>
      <c r="G271" s="3">
        <v>66.83</v>
      </c>
      <c r="H271" s="3">
        <f t="shared" si="16"/>
        <v>0.15888050276821786</v>
      </c>
    </row>
    <row r="272" spans="3:8">
      <c r="C272">
        <v>1536</v>
      </c>
      <c r="D272">
        <v>1</v>
      </c>
      <c r="E272">
        <v>375</v>
      </c>
      <c r="G272" s="3">
        <v>34.555999999999997</v>
      </c>
      <c r="H272" s="3">
        <f t="shared" si="16"/>
        <v>0.15363444843153143</v>
      </c>
    </row>
    <row r="273" spans="3:8">
      <c r="C273">
        <v>1536</v>
      </c>
      <c r="D273">
        <v>1</v>
      </c>
      <c r="E273">
        <v>187</v>
      </c>
      <c r="G273" s="3">
        <v>18.245000000000001</v>
      </c>
      <c r="H273" s="3">
        <f t="shared" si="16"/>
        <v>0.14510371849821868</v>
      </c>
    </row>
    <row r="274" spans="3:8">
      <c r="C274">
        <v>1536</v>
      </c>
      <c r="D274">
        <v>2</v>
      </c>
      <c r="E274">
        <v>1500</v>
      </c>
      <c r="G274" s="3">
        <v>130.636</v>
      </c>
      <c r="H274" s="3">
        <f t="shared" si="16"/>
        <v>0.32511662941302549</v>
      </c>
    </row>
    <row r="275" spans="3:8">
      <c r="C275">
        <v>1536</v>
      </c>
      <c r="D275">
        <v>2</v>
      </c>
      <c r="E275">
        <v>750</v>
      </c>
      <c r="G275" s="3">
        <v>67.837000000000003</v>
      </c>
      <c r="H275" s="3">
        <f t="shared" si="16"/>
        <v>0.3130440320179253</v>
      </c>
    </row>
    <row r="276" spans="3:8">
      <c r="C276">
        <v>1536</v>
      </c>
      <c r="D276">
        <v>2</v>
      </c>
      <c r="E276">
        <v>375</v>
      </c>
      <c r="G276" s="3">
        <v>35.390999999999998</v>
      </c>
      <c r="H276" s="3">
        <f t="shared" si="16"/>
        <v>0.30001932694752903</v>
      </c>
    </row>
    <row r="277" spans="3:8">
      <c r="C277">
        <v>1536</v>
      </c>
      <c r="D277">
        <v>2</v>
      </c>
      <c r="E277">
        <v>187</v>
      </c>
      <c r="G277" s="3">
        <v>18.879000000000001</v>
      </c>
      <c r="H277" s="3">
        <f t="shared" si="16"/>
        <v>0.28046160750039728</v>
      </c>
    </row>
    <row r="278" spans="3:8">
      <c r="C278">
        <v>1536</v>
      </c>
      <c r="D278">
        <v>4</v>
      </c>
      <c r="E278">
        <v>1500</v>
      </c>
      <c r="G278" s="3">
        <v>133.28299999999999</v>
      </c>
      <c r="H278" s="3">
        <f t="shared" ref="H278:H299" si="17">(6*$E278*$D278*$C278*$C278+$E278*$D278*$C278)/(G278/1000)/10^12</f>
        <v>0.63731962815963039</v>
      </c>
    </row>
    <row r="279" spans="3:8">
      <c r="C279">
        <v>1536</v>
      </c>
      <c r="D279">
        <v>4</v>
      </c>
      <c r="E279">
        <v>750</v>
      </c>
      <c r="G279" s="3">
        <v>68.912999999999997</v>
      </c>
      <c r="H279" s="3">
        <f t="shared" si="17"/>
        <v>0.61631239388794568</v>
      </c>
    </row>
    <row r="280" spans="3:8">
      <c r="C280">
        <v>1536</v>
      </c>
      <c r="D280">
        <v>4</v>
      </c>
      <c r="E280">
        <v>375</v>
      </c>
      <c r="G280" s="3">
        <v>36.061999999999998</v>
      </c>
      <c r="H280" s="3">
        <f t="shared" si="17"/>
        <v>0.58887382840663305</v>
      </c>
    </row>
    <row r="281" spans="3:8">
      <c r="C281">
        <v>1536</v>
      </c>
      <c r="D281">
        <v>4</v>
      </c>
      <c r="E281">
        <v>187</v>
      </c>
      <c r="G281" s="3">
        <v>19.315000000000001</v>
      </c>
      <c r="H281" s="3">
        <f t="shared" si="17"/>
        <v>0.54826142252135635</v>
      </c>
    </row>
    <row r="282" spans="3:8">
      <c r="C282">
        <v>2560</v>
      </c>
      <c r="D282">
        <v>1</v>
      </c>
      <c r="E282" s="1">
        <v>1500</v>
      </c>
      <c r="G282" s="3">
        <v>345.88900000000001</v>
      </c>
      <c r="H282" s="3">
        <f t="shared" si="17"/>
        <v>0.17053517168802707</v>
      </c>
    </row>
    <row r="283" spans="3:8">
      <c r="C283">
        <v>2560</v>
      </c>
      <c r="D283">
        <v>1</v>
      </c>
      <c r="E283" s="1">
        <v>750</v>
      </c>
      <c r="G283" s="3">
        <v>174.697</v>
      </c>
      <c r="H283" s="3">
        <f t="shared" si="17"/>
        <v>0.16882442171302314</v>
      </c>
    </row>
    <row r="284" spans="3:8">
      <c r="C284">
        <v>2560</v>
      </c>
      <c r="D284">
        <v>1</v>
      </c>
      <c r="E284" s="1">
        <v>375</v>
      </c>
      <c r="G284" s="3">
        <v>89.117999999999995</v>
      </c>
      <c r="H284" s="3">
        <f t="shared" si="17"/>
        <v>0.16547229515922712</v>
      </c>
    </row>
    <row r="285" spans="3:8">
      <c r="C285">
        <v>2560</v>
      </c>
      <c r="D285">
        <v>1</v>
      </c>
      <c r="E285" s="1">
        <v>187</v>
      </c>
      <c r="G285" s="3">
        <v>45.35</v>
      </c>
      <c r="H285" s="3">
        <f t="shared" si="17"/>
        <v>0.16215254509371554</v>
      </c>
    </row>
    <row r="286" spans="3:8">
      <c r="C286">
        <v>2560</v>
      </c>
      <c r="D286">
        <v>2</v>
      </c>
      <c r="E286" s="1">
        <v>1500</v>
      </c>
      <c r="G286" s="3">
        <v>341.93</v>
      </c>
      <c r="H286" s="3">
        <f t="shared" si="17"/>
        <v>0.34501938993361214</v>
      </c>
    </row>
    <row r="287" spans="3:8">
      <c r="C287">
        <v>2560</v>
      </c>
      <c r="D287">
        <v>2</v>
      </c>
      <c r="E287" s="1">
        <v>750</v>
      </c>
      <c r="G287" s="3">
        <v>173.494</v>
      </c>
      <c r="H287" s="3">
        <f t="shared" si="17"/>
        <v>0.33999008611248804</v>
      </c>
    </row>
    <row r="288" spans="3:8">
      <c r="C288">
        <v>2560</v>
      </c>
      <c r="D288">
        <v>2</v>
      </c>
      <c r="E288" s="1">
        <v>375</v>
      </c>
      <c r="G288" s="3">
        <v>88.406999999999996</v>
      </c>
      <c r="H288" s="3">
        <f t="shared" si="17"/>
        <v>0.3336061624079541</v>
      </c>
    </row>
    <row r="289" spans="3:8">
      <c r="C289">
        <v>2560</v>
      </c>
      <c r="D289">
        <v>2</v>
      </c>
      <c r="E289" s="1">
        <v>187</v>
      </c>
      <c r="G289" s="3">
        <v>45.863</v>
      </c>
      <c r="H289" s="3">
        <f t="shared" si="17"/>
        <v>0.32067757974838107</v>
      </c>
    </row>
    <row r="290" spans="3:8">
      <c r="C290">
        <v>2560</v>
      </c>
      <c r="D290">
        <v>4</v>
      </c>
      <c r="E290" s="1">
        <v>1500</v>
      </c>
      <c r="G290" s="3">
        <v>375.78399999999999</v>
      </c>
      <c r="H290" s="3">
        <f t="shared" si="17"/>
        <v>0.62787388499776464</v>
      </c>
    </row>
    <row r="291" spans="3:8">
      <c r="C291">
        <v>2560</v>
      </c>
      <c r="D291">
        <v>4</v>
      </c>
      <c r="E291" s="1">
        <v>750</v>
      </c>
      <c r="G291" s="3">
        <v>188.958</v>
      </c>
      <c r="H291" s="3">
        <f t="shared" si="17"/>
        <v>0.62433175626329662</v>
      </c>
    </row>
    <row r="292" spans="3:8">
      <c r="C292">
        <v>2560</v>
      </c>
      <c r="D292">
        <v>4</v>
      </c>
      <c r="E292" s="1">
        <v>375</v>
      </c>
      <c r="G292" s="3">
        <v>97.061000000000007</v>
      </c>
      <c r="H292" s="3">
        <f t="shared" si="17"/>
        <v>0.60772339044518398</v>
      </c>
    </row>
    <row r="293" spans="3:8">
      <c r="C293">
        <v>2560</v>
      </c>
      <c r="D293">
        <v>4</v>
      </c>
      <c r="E293" s="1">
        <v>187</v>
      </c>
      <c r="G293" s="3">
        <v>49.932000000000002</v>
      </c>
      <c r="H293" s="3">
        <f t="shared" si="17"/>
        <v>0.58909059681166387</v>
      </c>
    </row>
    <row r="294" spans="3:8">
      <c r="C294">
        <v>512</v>
      </c>
      <c r="D294">
        <v>1</v>
      </c>
      <c r="E294" s="1">
        <v>1</v>
      </c>
      <c r="G294" s="3">
        <v>0.11</v>
      </c>
      <c r="H294" s="3">
        <f t="shared" si="17"/>
        <v>1.4303418181818182E-2</v>
      </c>
    </row>
    <row r="295" spans="3:8">
      <c r="C295">
        <v>512</v>
      </c>
      <c r="D295">
        <v>2</v>
      </c>
      <c r="E295" s="1">
        <v>1</v>
      </c>
      <c r="G295" s="3">
        <v>0.109</v>
      </c>
      <c r="H295" s="3">
        <f t="shared" si="17"/>
        <v>2.8869284403669728E-2</v>
      </c>
    </row>
    <row r="296" spans="3:8">
      <c r="C296">
        <v>512</v>
      </c>
      <c r="D296">
        <v>4</v>
      </c>
      <c r="E296" s="1">
        <v>1</v>
      </c>
      <c r="G296" s="3">
        <v>0.104</v>
      </c>
      <c r="H296" s="3">
        <f t="shared" si="17"/>
        <v>6.0514461538461538E-2</v>
      </c>
    </row>
    <row r="297" spans="3:8">
      <c r="C297">
        <v>1024</v>
      </c>
      <c r="D297" s="1">
        <v>1</v>
      </c>
      <c r="E297" s="1">
        <v>1500</v>
      </c>
      <c r="G297" s="3">
        <v>64.3</v>
      </c>
      <c r="H297" s="3">
        <f t="shared" si="17"/>
        <v>0.14679191290824262</v>
      </c>
    </row>
    <row r="298" spans="3:8">
      <c r="C298">
        <v>1024</v>
      </c>
      <c r="D298" s="1">
        <v>2</v>
      </c>
      <c r="E298" s="1">
        <v>1500</v>
      </c>
      <c r="G298" s="3">
        <v>65.709999999999994</v>
      </c>
      <c r="H298" s="3">
        <f t="shared" si="17"/>
        <v>0.28728412722568863</v>
      </c>
    </row>
    <row r="299" spans="3:8">
      <c r="C299">
        <v>1024</v>
      </c>
      <c r="D299" s="1">
        <v>4</v>
      </c>
      <c r="E299" s="1">
        <v>1500</v>
      </c>
      <c r="G299" s="3">
        <v>67.085999999999999</v>
      </c>
      <c r="H299" s="3">
        <f t="shared" si="17"/>
        <v>0.56278329308648611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8" sqref="B8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34</v>
      </c>
      <c r="B1" s="5" t="s">
        <v>35</v>
      </c>
    </row>
    <row r="2" spans="1:2">
      <c r="A2" s="4" t="s">
        <v>36</v>
      </c>
      <c r="B2" s="6" t="s">
        <v>50</v>
      </c>
    </row>
    <row r="3" spans="1:2">
      <c r="A3" s="4" t="s">
        <v>37</v>
      </c>
      <c r="B3" s="6" t="s">
        <v>38</v>
      </c>
    </row>
    <row r="4" spans="1:2">
      <c r="A4" s="4" t="s">
        <v>39</v>
      </c>
      <c r="B4" s="7" t="s">
        <v>51</v>
      </c>
    </row>
    <row r="5" spans="1:2">
      <c r="A5" s="4" t="s">
        <v>40</v>
      </c>
      <c r="B5" s="7">
        <v>6</v>
      </c>
    </row>
    <row r="6" spans="1:2">
      <c r="A6" s="4" t="s">
        <v>41</v>
      </c>
      <c r="B6" s="6" t="s">
        <v>42</v>
      </c>
    </row>
    <row r="7" spans="1:2">
      <c r="A7" s="4" t="s">
        <v>43</v>
      </c>
      <c r="B7" s="8">
        <v>367.48</v>
      </c>
    </row>
    <row r="8" spans="1:2">
      <c r="A8" s="4" t="s">
        <v>44</v>
      </c>
      <c r="B8" s="6" t="s">
        <v>45</v>
      </c>
    </row>
    <row r="9" spans="1:2">
      <c r="A9" s="4" t="s">
        <v>46</v>
      </c>
      <c r="B9" t="s">
        <v>47</v>
      </c>
    </row>
    <row r="10" spans="1:2">
      <c r="A10" s="4" t="s">
        <v>48</v>
      </c>
      <c r="B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2017-07-14T23:23:02Z</dcterms:modified>
</cp:coreProperties>
</file>