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_TEST/RMC/"/>
    </mc:Choice>
  </mc:AlternateContent>
  <xr:revisionPtr revIDLastSave="0" documentId="13_ncr:1_{E2656A60-804F-D54C-8A09-A67025561BD3}" xr6:coauthVersionLast="36" xr6:coauthVersionMax="36" xr10:uidLastSave="{00000000-0000-0000-0000-000000000000}"/>
  <bookViews>
    <workbookView xWindow="0" yWindow="460" windowWidth="33600" windowHeight="19260" tabRatio="500" xr2:uid="{00000000-000D-0000-FFFF-FFFF00000000}"/>
  </bookViews>
  <sheets>
    <sheet name="C0.5" sheetId="1" r:id="rId1"/>
    <sheet name="C0.9" sheetId="7" r:id="rId2"/>
    <sheet name="Uncollided" sheetId="3" r:id="rId3"/>
    <sheet name="SnDisc0.5" sheetId="4" r:id="rId4"/>
    <sheet name="S2Disc0.9" sheetId="5" r:id="rId5"/>
    <sheet name="SnAvg" sheetId="6" r:id="rId6"/>
    <sheet name="JoinedPlots" sheetId="8" r:id="rId7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76" i="1" l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75" i="1"/>
  <c r="J254" i="7"/>
  <c r="J255" i="7"/>
  <c r="J256" i="7"/>
  <c r="J257" i="7"/>
  <c r="J258" i="7"/>
  <c r="J259" i="7"/>
  <c r="J260" i="7"/>
  <c r="J261" i="7"/>
  <c r="J262" i="7"/>
  <c r="K262" i="7" s="1"/>
  <c r="J263" i="7"/>
  <c r="K263" i="7" s="1"/>
  <c r="J264" i="7"/>
  <c r="J265" i="7"/>
  <c r="K265" i="7" s="1"/>
  <c r="J266" i="7"/>
  <c r="J267" i="7"/>
  <c r="J268" i="7"/>
  <c r="J269" i="7"/>
  <c r="J270" i="7"/>
  <c r="K270" i="7" s="1"/>
  <c r="J271" i="7"/>
  <c r="J272" i="7"/>
  <c r="J253" i="7"/>
  <c r="K258" i="7"/>
  <c r="K259" i="7"/>
  <c r="K260" i="7"/>
  <c r="K261" i="7"/>
  <c r="K271" i="7"/>
  <c r="K272" i="7"/>
  <c r="K253" i="7"/>
  <c r="K254" i="7"/>
  <c r="K255" i="7"/>
  <c r="K256" i="7"/>
  <c r="K257" i="7"/>
  <c r="K264" i="7"/>
  <c r="K266" i="7"/>
  <c r="K267" i="7"/>
  <c r="K268" i="7"/>
  <c r="K269" i="7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53" i="1"/>
  <c r="J230" i="7"/>
  <c r="K230" i="7"/>
  <c r="L230" i="7"/>
  <c r="J231" i="7"/>
  <c r="K231" i="7"/>
  <c r="J232" i="7"/>
  <c r="K232" i="7" s="1"/>
  <c r="J233" i="7"/>
  <c r="K233" i="7" s="1"/>
  <c r="J234" i="7"/>
  <c r="K234" i="7"/>
  <c r="J235" i="7"/>
  <c r="K235" i="7" s="1"/>
  <c r="J236" i="7"/>
  <c r="K236" i="7" s="1"/>
  <c r="J237" i="7"/>
  <c r="K237" i="7"/>
  <c r="J238" i="7"/>
  <c r="K238" i="7" s="1"/>
  <c r="J239" i="7"/>
  <c r="K239" i="7"/>
  <c r="J240" i="7"/>
  <c r="K240" i="7"/>
  <c r="J241" i="7"/>
  <c r="K241" i="7" s="1"/>
  <c r="J242" i="7"/>
  <c r="K242" i="7" s="1"/>
  <c r="J243" i="7"/>
  <c r="K243" i="7"/>
  <c r="J244" i="7"/>
  <c r="K244" i="7" s="1"/>
  <c r="J245" i="7"/>
  <c r="K245" i="7"/>
  <c r="J246" i="7"/>
  <c r="K246" i="7"/>
  <c r="J247" i="7"/>
  <c r="K247" i="7" s="1"/>
  <c r="J248" i="7"/>
  <c r="K248" i="7" s="1"/>
  <c r="J249" i="7"/>
  <c r="K24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29" i="7"/>
  <c r="I50" i="7"/>
  <c r="J50" i="7"/>
  <c r="I51" i="7"/>
  <c r="J51" i="7"/>
  <c r="I52" i="7"/>
  <c r="J52" i="7"/>
  <c r="I53" i="7"/>
  <c r="J53" i="7"/>
  <c r="I54" i="7"/>
  <c r="J54" i="7"/>
  <c r="I55" i="7"/>
  <c r="N100" i="7" s="1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N112" i="7" s="1"/>
  <c r="J67" i="7"/>
  <c r="I68" i="7"/>
  <c r="J68" i="7"/>
  <c r="I69" i="7"/>
  <c r="J69" i="7"/>
  <c r="H8" i="5"/>
  <c r="H9" i="5"/>
  <c r="H10" i="5"/>
  <c r="H12" i="5" s="1"/>
  <c r="H14" i="5" s="1"/>
  <c r="H16" i="5" s="1"/>
  <c r="H18" i="5" s="1"/>
  <c r="H20" i="5" s="1"/>
  <c r="H22" i="5" s="1"/>
  <c r="H24" i="5" s="1"/>
  <c r="H26" i="5" s="1"/>
  <c r="H28" i="5" s="1"/>
  <c r="H30" i="5" s="1"/>
  <c r="H32" i="5" s="1"/>
  <c r="H34" i="5" s="1"/>
  <c r="H36" i="5" s="1"/>
  <c r="H38" i="5" s="1"/>
  <c r="H40" i="5" s="1"/>
  <c r="H11" i="5"/>
  <c r="H13" i="5" s="1"/>
  <c r="H15" i="5" s="1"/>
  <c r="H17" i="5" s="1"/>
  <c r="H19" i="5" s="1"/>
  <c r="H21" i="5" s="1"/>
  <c r="H23" i="5" s="1"/>
  <c r="H25" i="5" s="1"/>
  <c r="H27" i="5" s="1"/>
  <c r="H29" i="5" s="1"/>
  <c r="H31" i="5" s="1"/>
  <c r="H33" i="5" s="1"/>
  <c r="H35" i="5" s="1"/>
  <c r="H37" i="5" s="1"/>
  <c r="H39" i="5" s="1"/>
  <c r="H41" i="5" s="1"/>
  <c r="H7" i="5"/>
  <c r="H6" i="5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N209" i="7" s="1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M114" i="7"/>
  <c r="L114" i="7"/>
  <c r="M113" i="7"/>
  <c r="L113" i="7"/>
  <c r="M112" i="7"/>
  <c r="L112" i="7"/>
  <c r="M111" i="7"/>
  <c r="L111" i="7"/>
  <c r="M110" i="7"/>
  <c r="L110" i="7"/>
  <c r="M109" i="7"/>
  <c r="N109" i="7" s="1"/>
  <c r="L109" i="7"/>
  <c r="M108" i="7"/>
  <c r="L108" i="7"/>
  <c r="M107" i="7"/>
  <c r="L107" i="7"/>
  <c r="M106" i="7"/>
  <c r="L106" i="7"/>
  <c r="M105" i="7"/>
  <c r="L105" i="7"/>
  <c r="M104" i="7"/>
  <c r="L104" i="7"/>
  <c r="M103" i="7"/>
  <c r="N103" i="7" s="1"/>
  <c r="L103" i="7"/>
  <c r="M102" i="7"/>
  <c r="L102" i="7"/>
  <c r="M101" i="7"/>
  <c r="L101" i="7"/>
  <c r="M100" i="7"/>
  <c r="L100" i="7"/>
  <c r="M99" i="7"/>
  <c r="L99" i="7"/>
  <c r="M98" i="7"/>
  <c r="L98" i="7"/>
  <c r="M97" i="7"/>
  <c r="N97" i="7" s="1"/>
  <c r="L97" i="7"/>
  <c r="M96" i="7"/>
  <c r="L96" i="7"/>
  <c r="M95" i="7"/>
  <c r="L95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G71" i="7"/>
  <c r="N108" i="7"/>
  <c r="N96" i="7"/>
  <c r="W29" i="7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5" i="7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N104" i="7" l="1"/>
  <c r="N98" i="7"/>
  <c r="N110" i="7"/>
  <c r="N99" i="7"/>
  <c r="N105" i="7"/>
  <c r="N111" i="7"/>
  <c r="N106" i="7"/>
  <c r="N95" i="7"/>
  <c r="N101" i="7"/>
  <c r="N107" i="7"/>
  <c r="N113" i="7"/>
  <c r="N102" i="7"/>
  <c r="N114" i="7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9" i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G71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5" i="1"/>
  <c r="M100" i="1"/>
  <c r="N100" i="1" s="1"/>
  <c r="M105" i="1"/>
  <c r="N105" i="1" s="1"/>
  <c r="M106" i="1"/>
  <c r="N106" i="1" s="1"/>
  <c r="M107" i="1"/>
  <c r="N107" i="1" s="1"/>
  <c r="M110" i="1"/>
  <c r="N110" i="1" s="1"/>
  <c r="M111" i="1"/>
  <c r="N111" i="1" s="1"/>
  <c r="M103" i="1"/>
  <c r="N103" i="1" s="1"/>
  <c r="J50" i="1"/>
  <c r="I50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K3" i="5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I5" i="4"/>
  <c r="I7" i="4" s="1"/>
  <c r="H5" i="4"/>
  <c r="H7" i="4" s="1"/>
  <c r="K3" i="4"/>
  <c r="K4" i="4" s="1"/>
  <c r="J249" i="1"/>
  <c r="K249" i="1" s="1"/>
  <c r="J248" i="1"/>
  <c r="K248" i="1" s="1"/>
  <c r="J247" i="1"/>
  <c r="K247" i="1" s="1"/>
  <c r="J246" i="1"/>
  <c r="K246" i="1" s="1"/>
  <c r="J245" i="1"/>
  <c r="K245" i="1" s="1"/>
  <c r="K244" i="1"/>
  <c r="J244" i="1"/>
  <c r="J243" i="1"/>
  <c r="K243" i="1" s="1"/>
  <c r="J242" i="1"/>
  <c r="K242" i="1" s="1"/>
  <c r="J241" i="1"/>
  <c r="K241" i="1" s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J234" i="1"/>
  <c r="K234" i="1" s="1"/>
  <c r="J233" i="1"/>
  <c r="K233" i="1" s="1"/>
  <c r="K232" i="1"/>
  <c r="J232" i="1"/>
  <c r="J231" i="1"/>
  <c r="K231" i="1" s="1"/>
  <c r="K230" i="1"/>
  <c r="J230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N209" i="1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2" i="5"/>
  <c r="I4" i="5"/>
  <c r="I3" i="5"/>
  <c r="M2" i="5" s="1"/>
  <c r="I5" i="5"/>
  <c r="M3" i="5" s="1"/>
  <c r="J3" i="4"/>
  <c r="J4" i="4"/>
  <c r="L230" i="1" l="1"/>
  <c r="M104" i="1"/>
  <c r="N104" i="1" s="1"/>
  <c r="M96" i="1"/>
  <c r="N96" i="1" s="1"/>
  <c r="M95" i="1"/>
  <c r="N95" i="1" s="1"/>
  <c r="M97" i="1"/>
  <c r="N97" i="1" s="1"/>
  <c r="K7" i="4"/>
  <c r="K8" i="4" s="1"/>
  <c r="H9" i="4"/>
  <c r="I8" i="4"/>
  <c r="I9" i="4"/>
  <c r="K4" i="5"/>
  <c r="K5" i="4"/>
  <c r="K6" i="4" s="1"/>
  <c r="I6" i="4"/>
  <c r="L2" i="5"/>
  <c r="I8" i="5"/>
  <c r="J5" i="4"/>
  <c r="L3" i="5"/>
  <c r="J6" i="4"/>
  <c r="I6" i="5"/>
  <c r="I9" i="5"/>
  <c r="J7" i="4"/>
  <c r="J8" i="4"/>
  <c r="I7" i="5"/>
  <c r="N2" i="5" l="1"/>
  <c r="M114" i="1"/>
  <c r="N114" i="1" s="1"/>
  <c r="M112" i="1"/>
  <c r="N112" i="1" s="1"/>
  <c r="M113" i="1"/>
  <c r="N113" i="1" s="1"/>
  <c r="M99" i="1"/>
  <c r="N99" i="1" s="1"/>
  <c r="M101" i="1"/>
  <c r="N101" i="1" s="1"/>
  <c r="M102" i="1"/>
  <c r="N102" i="1" s="1"/>
  <c r="M109" i="1"/>
  <c r="N109" i="1" s="1"/>
  <c r="M98" i="1"/>
  <c r="N98" i="1" s="1"/>
  <c r="M108" i="1"/>
  <c r="N108" i="1" s="1"/>
  <c r="N3" i="5"/>
  <c r="I11" i="4"/>
  <c r="I10" i="4"/>
  <c r="H11" i="4"/>
  <c r="K9" i="4"/>
  <c r="K10" i="4" s="1"/>
  <c r="K5" i="5"/>
  <c r="L4" i="5"/>
  <c r="M4" i="5"/>
  <c r="J9" i="4"/>
  <c r="J10" i="4"/>
  <c r="I10" i="5"/>
  <c r="I11" i="5"/>
  <c r="N4" i="5" l="1"/>
  <c r="H13" i="4"/>
  <c r="K11" i="4"/>
  <c r="K12" i="4" s="1"/>
  <c r="K6" i="5"/>
  <c r="I13" i="4"/>
  <c r="I12" i="4"/>
  <c r="J11" i="4"/>
  <c r="I12" i="5"/>
  <c r="I13" i="5"/>
  <c r="M5" i="5"/>
  <c r="L5" i="5"/>
  <c r="J12" i="4"/>
  <c r="N5" i="5" l="1"/>
  <c r="I14" i="4"/>
  <c r="I15" i="4"/>
  <c r="K7" i="5"/>
  <c r="H15" i="4"/>
  <c r="K13" i="4"/>
  <c r="K14" i="4" s="1"/>
  <c r="J14" i="4"/>
  <c r="I14" i="5"/>
  <c r="J13" i="4"/>
  <c r="I15" i="5"/>
  <c r="L6" i="5"/>
  <c r="M6" i="5"/>
  <c r="N6" i="5" l="1"/>
  <c r="I17" i="4"/>
  <c r="I16" i="4"/>
  <c r="H17" i="4"/>
  <c r="K15" i="4"/>
  <c r="K16" i="4" s="1"/>
  <c r="K8" i="5"/>
  <c r="M7" i="5"/>
  <c r="L7" i="5"/>
  <c r="J16" i="4"/>
  <c r="I16" i="5"/>
  <c r="J15" i="4"/>
  <c r="I17" i="5"/>
  <c r="N7" i="5" l="1"/>
  <c r="K9" i="5"/>
  <c r="K17" i="4"/>
  <c r="K18" i="4" s="1"/>
  <c r="H19" i="4"/>
  <c r="I18" i="4"/>
  <c r="I19" i="4"/>
  <c r="I19" i="5"/>
  <c r="I18" i="5"/>
  <c r="J17" i="4"/>
  <c r="M8" i="5"/>
  <c r="L8" i="5"/>
  <c r="J18" i="4"/>
  <c r="N8" i="5" l="1"/>
  <c r="I21" i="4"/>
  <c r="I20" i="4"/>
  <c r="H21" i="4"/>
  <c r="K19" i="4"/>
  <c r="K20" i="4" s="1"/>
  <c r="K10" i="5"/>
  <c r="J19" i="4"/>
  <c r="I20" i="5"/>
  <c r="I21" i="5"/>
  <c r="M9" i="5"/>
  <c r="L9" i="5"/>
  <c r="J20" i="4"/>
  <c r="N9" i="5" l="1"/>
  <c r="K11" i="5"/>
  <c r="K21" i="4"/>
  <c r="K22" i="4" s="1"/>
  <c r="H23" i="4"/>
  <c r="I23" i="4"/>
  <c r="I22" i="4"/>
  <c r="L10" i="5"/>
  <c r="J21" i="4"/>
  <c r="J22" i="4"/>
  <c r="I22" i="5"/>
  <c r="I23" i="5"/>
  <c r="M10" i="5"/>
  <c r="N10" i="5" l="1"/>
  <c r="K12" i="5"/>
  <c r="I25" i="4"/>
  <c r="I24" i="4"/>
  <c r="H25" i="4"/>
  <c r="K23" i="4"/>
  <c r="K24" i="4" s="1"/>
  <c r="I25" i="5"/>
  <c r="J23" i="4"/>
  <c r="I24" i="5"/>
  <c r="J24" i="4"/>
  <c r="L11" i="5"/>
  <c r="M11" i="5"/>
  <c r="N11" i="5" l="1"/>
  <c r="H27" i="4"/>
  <c r="K25" i="4"/>
  <c r="K26" i="4" s="1"/>
  <c r="I27" i="4"/>
  <c r="I26" i="4"/>
  <c r="K13" i="5"/>
  <c r="L12" i="5"/>
  <c r="I27" i="5"/>
  <c r="J25" i="4"/>
  <c r="M12" i="5"/>
  <c r="I26" i="5"/>
  <c r="J26" i="4"/>
  <c r="N12" i="5" l="1"/>
  <c r="I28" i="4"/>
  <c r="I29" i="4"/>
  <c r="K27" i="4"/>
  <c r="K28" i="4" s="1"/>
  <c r="H29" i="4"/>
  <c r="K14" i="5"/>
  <c r="I29" i="5"/>
  <c r="J27" i="4"/>
  <c r="M13" i="5"/>
  <c r="L13" i="5"/>
  <c r="J28" i="4"/>
  <c r="I28" i="5"/>
  <c r="N13" i="5" l="1"/>
  <c r="I31" i="4"/>
  <c r="I30" i="4"/>
  <c r="K15" i="5"/>
  <c r="H31" i="4"/>
  <c r="K29" i="4"/>
  <c r="K30" i="4" s="1"/>
  <c r="M14" i="5"/>
  <c r="J29" i="4"/>
  <c r="I30" i="5"/>
  <c r="L14" i="5"/>
  <c r="I31" i="5"/>
  <c r="J30" i="4"/>
  <c r="N14" i="5" l="1"/>
  <c r="K31" i="4"/>
  <c r="K32" i="4" s="1"/>
  <c r="H33" i="4"/>
  <c r="K16" i="5"/>
  <c r="I32" i="4"/>
  <c r="I33" i="4"/>
  <c r="M15" i="5"/>
  <c r="J31" i="4"/>
  <c r="I32" i="5"/>
  <c r="J32" i="4"/>
  <c r="I33" i="5"/>
  <c r="L15" i="5"/>
  <c r="N15" i="5" l="1"/>
  <c r="K17" i="5"/>
  <c r="H35" i="4"/>
  <c r="K33" i="4"/>
  <c r="K34" i="4" s="1"/>
  <c r="I35" i="4"/>
  <c r="I34" i="4"/>
  <c r="I35" i="5"/>
  <c r="L16" i="5"/>
  <c r="J33" i="4"/>
  <c r="M16" i="5"/>
  <c r="J34" i="4"/>
  <c r="I34" i="5"/>
  <c r="N16" i="5" l="1"/>
  <c r="K18" i="5"/>
  <c r="I37" i="4"/>
  <c r="I36" i="4"/>
  <c r="H37" i="4"/>
  <c r="K35" i="4"/>
  <c r="K36" i="4" s="1"/>
  <c r="J36" i="4"/>
  <c r="I37" i="5"/>
  <c r="I36" i="5"/>
  <c r="J35" i="4"/>
  <c r="M17" i="5"/>
  <c r="L17" i="5"/>
  <c r="N17" i="5" l="1"/>
  <c r="H39" i="4"/>
  <c r="K37" i="4"/>
  <c r="K38" i="4" s="1"/>
  <c r="I38" i="4"/>
  <c r="I39" i="4"/>
  <c r="K19" i="5"/>
  <c r="I38" i="5"/>
  <c r="I39" i="5"/>
  <c r="J37" i="4"/>
  <c r="I40" i="5"/>
  <c r="M18" i="5"/>
  <c r="J38" i="4"/>
  <c r="L18" i="5"/>
  <c r="I41" i="5"/>
  <c r="N18" i="5" l="1"/>
  <c r="K20" i="5"/>
  <c r="I41" i="4"/>
  <c r="I40" i="4"/>
  <c r="H41" i="4"/>
  <c r="K41" i="4" s="1"/>
  <c r="K42" i="4" s="1"/>
  <c r="K39" i="4"/>
  <c r="K40" i="4" s="1"/>
  <c r="M19" i="5"/>
  <c r="L19" i="5"/>
  <c r="J40" i="4"/>
  <c r="J39" i="4"/>
  <c r="N19" i="5" l="1"/>
  <c r="I42" i="4"/>
  <c r="K21" i="5"/>
  <c r="M20" i="5"/>
  <c r="J42" i="4"/>
  <c r="J41" i="4"/>
  <c r="L20" i="5"/>
  <c r="N20" i="5" l="1"/>
  <c r="K22" i="5"/>
  <c r="L21" i="5"/>
  <c r="M21" i="5"/>
  <c r="N21" i="5" l="1"/>
  <c r="K23" i="5"/>
  <c r="L22" i="5"/>
  <c r="M22" i="5"/>
  <c r="N22" i="5" l="1"/>
  <c r="K24" i="5"/>
  <c r="L23" i="5"/>
  <c r="M23" i="5"/>
  <c r="N23" i="5" l="1"/>
  <c r="K25" i="5"/>
  <c r="L24" i="5"/>
  <c r="M24" i="5"/>
  <c r="N24" i="5" l="1"/>
  <c r="K26" i="5"/>
  <c r="M25" i="5"/>
  <c r="L25" i="5"/>
  <c r="N25" i="5" l="1"/>
  <c r="K27" i="5"/>
  <c r="M26" i="5"/>
  <c r="L26" i="5"/>
  <c r="N26" i="5" l="1"/>
  <c r="K28" i="5"/>
  <c r="L27" i="5"/>
  <c r="M27" i="5"/>
  <c r="N27" i="5" l="1"/>
  <c r="K29" i="5"/>
  <c r="M28" i="5"/>
  <c r="L28" i="5"/>
  <c r="N28" i="5" l="1"/>
  <c r="K30" i="5"/>
  <c r="M29" i="5"/>
  <c r="L29" i="5"/>
  <c r="N29" i="5" l="1"/>
  <c r="K31" i="5"/>
  <c r="M30" i="5"/>
  <c r="L30" i="5"/>
  <c r="N30" i="5" l="1"/>
  <c r="K32" i="5"/>
  <c r="M31" i="5"/>
  <c r="L31" i="5"/>
  <c r="N31" i="5" l="1"/>
  <c r="K33" i="5"/>
  <c r="M32" i="5"/>
  <c r="L32" i="5"/>
  <c r="N32" i="5" l="1"/>
  <c r="K34" i="5"/>
  <c r="M33" i="5"/>
  <c r="L33" i="5"/>
  <c r="N33" i="5" l="1"/>
  <c r="K35" i="5"/>
  <c r="M34" i="5"/>
  <c r="L34" i="5"/>
  <c r="N34" i="5" l="1"/>
  <c r="K36" i="5"/>
  <c r="L35" i="5"/>
  <c r="M35" i="5"/>
  <c r="N35" i="5" l="1"/>
  <c r="K37" i="5"/>
  <c r="L36" i="5"/>
  <c r="M36" i="5"/>
  <c r="N36" i="5" l="1"/>
  <c r="K38" i="5"/>
  <c r="M37" i="5"/>
  <c r="L37" i="5"/>
  <c r="N37" i="5" l="1"/>
  <c r="K39" i="5"/>
  <c r="M38" i="5"/>
  <c r="L38" i="5"/>
  <c r="N38" i="5" l="1"/>
  <c r="K40" i="5"/>
  <c r="M39" i="5"/>
  <c r="L39" i="5"/>
  <c r="N39" i="5" l="1"/>
  <c r="K41" i="5"/>
  <c r="M40" i="5"/>
  <c r="L40" i="5"/>
  <c r="N40" i="5" l="1"/>
  <c r="M41" i="5"/>
  <c r="L41" i="5"/>
  <c r="N41" i="5" l="1"/>
</calcChain>
</file>

<file path=xl/sharedStrings.xml><?xml version="1.0" encoding="utf-8"?>
<sst xmlns="http://schemas.openxmlformats.org/spreadsheetml/2006/main" count="5432" uniqueCount="69">
  <si>
    <t>MC Reference</t>
  </si>
  <si>
    <t>Xvalues</t>
  </si>
  <si>
    <t>[0]</t>
  </si>
  <si>
    <t>Cell</t>
  </si>
  <si>
    <t>phi</t>
  </si>
  <si>
    <t>std</t>
  </si>
  <si>
    <t>abs</t>
  </si>
  <si>
    <t>Regular Forward</t>
  </si>
  <si>
    <t>Error</t>
  </si>
  <si>
    <t>Reg. Fwd</t>
  </si>
  <si>
    <t>Sn-avg</t>
  </si>
  <si>
    <t>rel STD</t>
  </si>
  <si>
    <t>total</t>
  </si>
  <si>
    <t>residual</t>
  </si>
  <si>
    <t>phi_avg</t>
  </si>
  <si>
    <t>Old method</t>
  </si>
  <si>
    <t>Old Method – RMC</t>
  </si>
  <si>
    <t>Old Method</t>
  </si>
  <si>
    <t>Sn-avg new method</t>
  </si>
  <si>
    <t>nodal</t>
  </si>
  <si>
    <t>values</t>
  </si>
  <si>
    <t>Forward Uncollided</t>
  </si>
  <si>
    <t>avg</t>
  </si>
  <si>
    <t>uncollided</t>
  </si>
  <si>
    <t>flux</t>
  </si>
  <si>
    <t>New Fwd</t>
  </si>
  <si>
    <t>Forward Collided</t>
  </si>
  <si>
    <t>Forward Total</t>
  </si>
  <si>
    <t>Uncollided portion of error</t>
  </si>
  <si>
    <t>C</t>
  </si>
  <si>
    <t>New Method</t>
  </si>
  <si>
    <t>Collided portion of error</t>
  </si>
  <si>
    <t>FwdUnc+Coll</t>
  </si>
  <si>
    <t>****************</t>
  </si>
  <si>
    <t>Mapping</t>
  </si>
  <si>
    <t>cell</t>
  </si>
  <si>
    <t>dofs</t>
  </si>
  <si>
    <t>Yvalues</t>
  </si>
  <si>
    <t>dof</t>
  </si>
  <si>
    <t>adj</t>
  </si>
  <si>
    <t>adj_cell</t>
  </si>
  <si>
    <t>Computing</t>
  </si>
  <si>
    <t>interior</t>
  </si>
  <si>
    <t>Vol_i[0]</t>
  </si>
  <si>
    <t>Vol_i[1]</t>
  </si>
  <si>
    <t>Sigma</t>
  </si>
  <si>
    <t>a</t>
  </si>
  <si>
    <t>surface</t>
  </si>
  <si>
    <t>Face</t>
  </si>
  <si>
    <t>adj_phi</t>
  </si>
  <si>
    <t>neigbor</t>
  </si>
  <si>
    <t>residuals</t>
  </si>
  <si>
    <t>Cell-center Positions
[mfp]</t>
  </si>
  <si>
    <t>Forward Monte-Carlo</t>
  </si>
  <si>
    <t>Forward Monte-Carlo
Rel. Std. Dev.</t>
  </si>
  <si>
    <t>Cell-average RMC</t>
  </si>
  <si>
    <t>Cell-average RMC
Rel. Std. Dev.</t>
  </si>
  <si>
    <t>Exact Error</t>
  </si>
  <si>
    <t>Sampled Uniformly</t>
  </si>
  <si>
    <t>Sampling Residual</t>
  </si>
  <si>
    <t>[0] </t>
  </si>
  <si>
    <t>OLD METHOD</t>
  </si>
  <si>
    <t>NEW METHOD</t>
  </si>
  <si>
    <t>dofs </t>
  </si>
  <si>
    <t>Old-Method Split Result</t>
  </si>
  <si>
    <t>Positive values</t>
  </si>
  <si>
    <t>New-Method Split Result</t>
  </si>
  <si>
    <t>Positive vals</t>
  </si>
  <si>
    <t>Abs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</si>
</sst>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%"/>
  </numFmts>
  <fonts count="5" x14ac:knownFonts="1">
    <font>
      <sz val="10"/>
      <name val="Arial"/>
      <family val="2"/>
    </font>
    <font>
      <sz val="10"/>
      <name val="Arial"/>
    </font>
    <font>
      <b/>
      <sz val="1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0" applyBorder="0" applyProtection="0"/>
  </cellStyleXfs>
  <cellXfs count="28">
    <xf numFmtId="0" fontId="0" fillId="0" borderId="0" xfId="0"/>
    <xf numFmtId="0" fontId="3" fillId="0" borderId="0" xfId="0" applyFo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1" fillId="3" borderId="7" xfId="1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6" fontId="1" fillId="3" borderId="9" xfId="1" applyNumberFormat="1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0.31353599999999998</c:v>
                </c:pt>
                <c:pt idx="2">
                  <c:v>0.22719800000000001</c:v>
                </c:pt>
                <c:pt idx="3">
                  <c:v>0.16836799999999999</c:v>
                </c:pt>
                <c:pt idx="4">
                  <c:v>0.12635399999999999</c:v>
                </c:pt>
                <c:pt idx="5">
                  <c:v>9.5601099999999994E-2</c:v>
                </c:pt>
                <c:pt idx="6">
                  <c:v>7.2818400000000005E-2</c:v>
                </c:pt>
                <c:pt idx="7">
                  <c:v>5.5692999999999999E-2</c:v>
                </c:pt>
                <c:pt idx="8">
                  <c:v>4.2711499999999999E-2</c:v>
                </c:pt>
                <c:pt idx="9">
                  <c:v>3.28981E-2</c:v>
                </c:pt>
                <c:pt idx="10">
                  <c:v>2.53379E-2</c:v>
                </c:pt>
                <c:pt idx="11">
                  <c:v>1.95777E-2</c:v>
                </c:pt>
                <c:pt idx="12">
                  <c:v>1.51574E-2</c:v>
                </c:pt>
                <c:pt idx="13">
                  <c:v>1.1756900000000001E-2</c:v>
                </c:pt>
                <c:pt idx="14">
                  <c:v>9.1119100000000008E-3</c:v>
                </c:pt>
                <c:pt idx="15">
                  <c:v>7.0271800000000001E-3</c:v>
                </c:pt>
                <c:pt idx="16">
                  <c:v>5.4227900000000002E-3</c:v>
                </c:pt>
                <c:pt idx="17">
                  <c:v>4.1523799999999998E-3</c:v>
                </c:pt>
                <c:pt idx="18">
                  <c:v>3.1255599999999999E-3</c:v>
                </c:pt>
                <c:pt idx="19">
                  <c:v>2.2676200000000001E-3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6-B444-9E4B-8BDBF0B02997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6-B444-9E4B-8BDBF0B02997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0.50480499999999995</c:v>
                </c:pt>
                <c:pt idx="1">
                  <c:v>0.37161699999999998</c:v>
                </c:pt>
                <c:pt idx="2">
                  <c:v>0.27356999999999998</c:v>
                </c:pt>
                <c:pt idx="3">
                  <c:v>0.20139099999999999</c:v>
                </c:pt>
                <c:pt idx="4">
                  <c:v>0.148255</c:v>
                </c:pt>
                <c:pt idx="5">
                  <c:v>0.109139</c:v>
                </c:pt>
                <c:pt idx="6">
                  <c:v>8.0342200000000003E-2</c:v>
                </c:pt>
                <c:pt idx="7">
                  <c:v>5.9142599999999997E-2</c:v>
                </c:pt>
                <c:pt idx="8">
                  <c:v>4.3535499999999998E-2</c:v>
                </c:pt>
                <c:pt idx="9">
                  <c:v>3.20451E-2</c:v>
                </c:pt>
                <c:pt idx="10">
                  <c:v>2.3584899999999999E-2</c:v>
                </c:pt>
                <c:pt idx="11">
                  <c:v>1.73548E-2</c:v>
                </c:pt>
                <c:pt idx="12">
                  <c:v>1.2765800000000001E-2</c:v>
                </c:pt>
                <c:pt idx="13">
                  <c:v>9.3839700000000002E-3</c:v>
                </c:pt>
                <c:pt idx="14">
                  <c:v>6.8893899999999996E-3</c:v>
                </c:pt>
                <c:pt idx="15">
                  <c:v>5.0462399999999996E-3</c:v>
                </c:pt>
                <c:pt idx="16">
                  <c:v>3.68024E-3</c:v>
                </c:pt>
                <c:pt idx="17">
                  <c:v>2.6622500000000001E-3</c:v>
                </c:pt>
                <c:pt idx="18">
                  <c:v>1.8960100000000001E-3</c:v>
                </c:pt>
                <c:pt idx="19">
                  <c:v>1.3091000000000001E-3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6-B444-9E4B-8BDBF0B02997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6-B444-9E4B-8BDBF0B02997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6-B444-9E4B-8BDBF0B02997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'C0.5'!$E$140:$E$159</c:f>
              <c:numCache>
                <c:formatCode>General</c:formatCode>
                <c:ptCount val="20"/>
                <c:pt idx="0">
                  <c:v>0.107612</c:v>
                </c:pt>
                <c:pt idx="1">
                  <c:v>0.10774</c:v>
                </c:pt>
                <c:pt idx="2">
                  <c:v>9.3714000000000006E-2</c:v>
                </c:pt>
                <c:pt idx="3">
                  <c:v>7.8209299999999995E-2</c:v>
                </c:pt>
                <c:pt idx="4">
                  <c:v>6.4299499999999996E-2</c:v>
                </c:pt>
                <c:pt idx="5">
                  <c:v>5.2074000000000002E-2</c:v>
                </c:pt>
                <c:pt idx="6">
                  <c:v>4.1767899999999997E-2</c:v>
                </c:pt>
                <c:pt idx="7">
                  <c:v>3.3494000000000003E-2</c:v>
                </c:pt>
                <c:pt idx="8">
                  <c:v>2.6670800000000001E-2</c:v>
                </c:pt>
                <c:pt idx="9">
                  <c:v>2.13116E-2</c:v>
                </c:pt>
                <c:pt idx="10">
                  <c:v>1.69138E-2</c:v>
                </c:pt>
                <c:pt idx="11">
                  <c:v>1.34287E-2</c:v>
                </c:pt>
                <c:pt idx="12">
                  <c:v>1.0631E-2</c:v>
                </c:pt>
                <c:pt idx="13">
                  <c:v>8.3367700000000003E-3</c:v>
                </c:pt>
                <c:pt idx="14">
                  <c:v>6.6192300000000003E-3</c:v>
                </c:pt>
                <c:pt idx="15">
                  <c:v>5.1994099999999998E-3</c:v>
                </c:pt>
                <c:pt idx="16">
                  <c:v>4.07699E-3</c:v>
                </c:pt>
                <c:pt idx="17">
                  <c:v>3.1445900000000001E-3</c:v>
                </c:pt>
                <c:pt idx="18">
                  <c:v>2.38638E-3</c:v>
                </c:pt>
                <c:pt idx="19">
                  <c:v>1.7340000000000001E-3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6-B444-9E4B-8BDBF0B02997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'C0.5'!$C$162:$C$181</c:f>
              <c:numCache>
                <c:formatCode>General</c:formatCode>
                <c:ptCount val="20"/>
                <c:pt idx="0">
                  <c:v>0.459032</c:v>
                </c:pt>
                <c:pt idx="1">
                  <c:v>0.31389</c:v>
                </c:pt>
                <c:pt idx="2">
                  <c:v>0.22739700000000002</c:v>
                </c:pt>
                <c:pt idx="3">
                  <c:v>0.1683578</c:v>
                </c:pt>
                <c:pt idx="4">
                  <c:v>0.1265385</c:v>
                </c:pt>
                <c:pt idx="5">
                  <c:v>9.57398E-2</c:v>
                </c:pt>
                <c:pt idx="6">
                  <c:v>7.2768299999999994E-2</c:v>
                </c:pt>
                <c:pt idx="7">
                  <c:v>5.5705900000000003E-2</c:v>
                </c:pt>
                <c:pt idx="8">
                  <c:v>4.2703600000000001E-2</c:v>
                </c:pt>
                <c:pt idx="9">
                  <c:v>3.2954799999999999E-2</c:v>
                </c:pt>
                <c:pt idx="10">
                  <c:v>2.5412589999999999E-2</c:v>
                </c:pt>
                <c:pt idx="11">
                  <c:v>1.9659380000000001E-2</c:v>
                </c:pt>
                <c:pt idx="12">
                  <c:v>1.5216159999999999E-2</c:v>
                </c:pt>
                <c:pt idx="13">
                  <c:v>1.1722160000000001E-2</c:v>
                </c:pt>
                <c:pt idx="14">
                  <c:v>9.1260999999999998E-3</c:v>
                </c:pt>
                <c:pt idx="15">
                  <c:v>7.0605800000000003E-3</c:v>
                </c:pt>
                <c:pt idx="16">
                  <c:v>5.4619999999999998E-3</c:v>
                </c:pt>
                <c:pt idx="17">
                  <c:v>4.1774300000000002E-3</c:v>
                </c:pt>
                <c:pt idx="18">
                  <c:v>3.1580739999999999E-3</c:v>
                </c:pt>
                <c:pt idx="19">
                  <c:v>2.3115829999999999E-3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6-B444-9E4B-8BDBF0B0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5-074F-B068-09F04F03ADD2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5-074F-B068-09F04F03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'C0.9'!$K$230:$K$249</c:f>
              <c:numCache>
                <c:formatCode>General</c:formatCode>
                <c:ptCount val="20"/>
                <c:pt idx="0">
                  <c:v>-2.5766999999999984E-2</c:v>
                </c:pt>
                <c:pt idx="1">
                  <c:v>-3.9849000000000023E-2</c:v>
                </c:pt>
                <c:pt idx="2">
                  <c:v>-4.0394000000000041E-2</c:v>
                </c:pt>
                <c:pt idx="3">
                  <c:v>-3.7327999999999972E-2</c:v>
                </c:pt>
                <c:pt idx="4">
                  <c:v>-3.299300000000005E-2</c:v>
                </c:pt>
                <c:pt idx="5">
                  <c:v>-2.8324999999999989E-2</c:v>
                </c:pt>
                <c:pt idx="6">
                  <c:v>-2.3938000000000015E-2</c:v>
                </c:pt>
                <c:pt idx="7">
                  <c:v>-2.0081999999999989E-2</c:v>
                </c:pt>
                <c:pt idx="8">
                  <c:v>-1.6757999999999995E-2</c:v>
                </c:pt>
                <c:pt idx="9">
                  <c:v>-1.3691000000000009E-2</c:v>
                </c:pt>
                <c:pt idx="10">
                  <c:v>-1.0935E-2</c:v>
                </c:pt>
                <c:pt idx="11">
                  <c:v>-8.535999999999988E-3</c:v>
                </c:pt>
                <c:pt idx="12">
                  <c:v>-6.5920000000000006E-3</c:v>
                </c:pt>
                <c:pt idx="13">
                  <c:v>-4.8630000000000062E-3</c:v>
                </c:pt>
                <c:pt idx="14">
                  <c:v>-3.336699999999998E-3</c:v>
                </c:pt>
                <c:pt idx="15">
                  <c:v>-2.0333000000000018E-3</c:v>
                </c:pt>
                <c:pt idx="16">
                  <c:v>-9.7619999999999651E-4</c:v>
                </c:pt>
                <c:pt idx="17">
                  <c:v>-1.8590000000000273E-4</c:v>
                </c:pt>
                <c:pt idx="18">
                  <c:v>2.7250000000000191E-4</c:v>
                </c:pt>
                <c:pt idx="19">
                  <c:v>-8.1600000000001116E-5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DE42-B410-C6E35EC7CBF3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'C0.9'!$J$207:$J$226</c:f>
              <c:numCache>
                <c:formatCode>General</c:formatCode>
                <c:ptCount val="20"/>
                <c:pt idx="0">
                  <c:v>-2.5335339999999998E-2</c:v>
                </c:pt>
                <c:pt idx="1">
                  <c:v>-3.9811200000000005E-2</c:v>
                </c:pt>
                <c:pt idx="2">
                  <c:v>-4.0374E-2</c:v>
                </c:pt>
                <c:pt idx="3">
                  <c:v>-3.7289000000000003E-2</c:v>
                </c:pt>
                <c:pt idx="4">
                  <c:v>-3.3082600000000004E-2</c:v>
                </c:pt>
                <c:pt idx="5">
                  <c:v>-2.8672699999999999E-2</c:v>
                </c:pt>
                <c:pt idx="6">
                  <c:v>-2.434095E-2</c:v>
                </c:pt>
                <c:pt idx="7">
                  <c:v>-2.0422559999999999E-2</c:v>
                </c:pt>
                <c:pt idx="8">
                  <c:v>-1.6827849999999998E-2</c:v>
                </c:pt>
                <c:pt idx="9">
                  <c:v>-1.3738026E-2</c:v>
                </c:pt>
                <c:pt idx="10">
                  <c:v>-1.1060076E-2</c:v>
                </c:pt>
                <c:pt idx="11">
                  <c:v>-8.7039083000000003E-3</c:v>
                </c:pt>
                <c:pt idx="12">
                  <c:v>-6.6885709999999999E-3</c:v>
                </c:pt>
                <c:pt idx="13">
                  <c:v>-4.9928509999999995E-3</c:v>
                </c:pt>
                <c:pt idx="14">
                  <c:v>-3.4961750000000002E-3</c:v>
                </c:pt>
                <c:pt idx="15">
                  <c:v>-2.1833870000000002E-3</c:v>
                </c:pt>
                <c:pt idx="16">
                  <c:v>-1.0681639999999999E-3</c:v>
                </c:pt>
                <c:pt idx="17">
                  <c:v>-2.5046000000000009E-4</c:v>
                </c:pt>
                <c:pt idx="18">
                  <c:v>2.3189099999999991E-4</c:v>
                </c:pt>
                <c:pt idx="19">
                  <c:v>-1.5741900000000001E-4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DE42-B410-C6E35EC7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3-744B-9913-594C6A889233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3-744B-9913-594C6A8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6-4C47-810F-C7100639505E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6-4C47-810F-C7100639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5-6B4B-91E5-E3A9CAFF7638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5-6B4B-91E5-E3A9CAFF7638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5-6B4B-91E5-E3A9CAFF7638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5-6B4B-91E5-E3A9CAFF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A-2B4B-B81C-086585B4E479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2B4B-B81C-086585B4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6529769512996391"/>
          <c:y val="4.8977183478663637E-2"/>
          <c:w val="0.3302804808242702"/>
          <c:h val="0.132195221286994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4-C543-AE50-BAF151DFC8C6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4-C543-AE50-BAF151DF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894246914787829"/>
          <c:y val="5.0241198298488554E-2"/>
          <c:w val="0.33356564125136534"/>
          <c:h val="0.126448094850212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2-0D4D-A7FA-3DE6879A12BA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'C0.5'!$E$73:$E$92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 formatCode="0.00E+00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2-0D4D-A7FA-3DE6879A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'C0.5'!$K$230:$K$249</c:f>
              <c:numCache>
                <c:formatCode>General</c:formatCode>
                <c:ptCount val="20"/>
                <c:pt idx="0">
                  <c:v>-4.6093999999999968E-2</c:v>
                </c:pt>
                <c:pt idx="1">
                  <c:v>-5.8326000000000044E-2</c:v>
                </c:pt>
                <c:pt idx="2">
                  <c:v>-4.6551999999999982E-2</c:v>
                </c:pt>
                <c:pt idx="3">
                  <c:v>-3.3155000000000018E-2</c:v>
                </c:pt>
                <c:pt idx="4">
                  <c:v>-2.1999000000000019E-2</c:v>
                </c:pt>
                <c:pt idx="5">
                  <c:v>-1.3609900000000008E-2</c:v>
                </c:pt>
                <c:pt idx="6">
                  <c:v>-7.5765999999999889E-3</c:v>
                </c:pt>
                <c:pt idx="7">
                  <c:v>-3.4884999999999985E-3</c:v>
                </c:pt>
                <c:pt idx="8">
                  <c:v>-8.5260000000000197E-4</c:v>
                </c:pt>
                <c:pt idx="9">
                  <c:v>8.3199999999999941E-4</c:v>
                </c:pt>
                <c:pt idx="10">
                  <c:v>1.7374999999999995E-3</c:v>
                </c:pt>
                <c:pt idx="11">
                  <c:v>2.2115000000000017E-3</c:v>
                </c:pt>
                <c:pt idx="12">
                  <c:v>2.3832000000000002E-3</c:v>
                </c:pt>
                <c:pt idx="13">
                  <c:v>2.3667600000000007E-3</c:v>
                </c:pt>
                <c:pt idx="14">
                  <c:v>2.2179900000000004E-3</c:v>
                </c:pt>
                <c:pt idx="15">
                  <c:v>1.9776200000000002E-3</c:v>
                </c:pt>
                <c:pt idx="16">
                  <c:v>1.7401300000000003E-3</c:v>
                </c:pt>
                <c:pt idx="17">
                  <c:v>1.4883799999999997E-3</c:v>
                </c:pt>
                <c:pt idx="18">
                  <c:v>1.2282999999999999E-3</c:v>
                </c:pt>
                <c:pt idx="19">
                  <c:v>9.5444000000000019E-4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224B-8800-CDF6D2782CC5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'C0.5'!$J$207:$J$226</c:f>
              <c:numCache>
                <c:formatCode>General</c:formatCode>
                <c:ptCount val="20"/>
                <c:pt idx="0">
                  <c:v>-4.5263399999999995E-2</c:v>
                </c:pt>
                <c:pt idx="1">
                  <c:v>-5.81927E-2</c:v>
                </c:pt>
                <c:pt idx="2">
                  <c:v>-4.63376E-2</c:v>
                </c:pt>
                <c:pt idx="3">
                  <c:v>-3.3131800000000003E-2</c:v>
                </c:pt>
                <c:pt idx="4">
                  <c:v>-2.1956199999999999E-2</c:v>
                </c:pt>
                <c:pt idx="5">
                  <c:v>-1.3567010000000001E-2</c:v>
                </c:pt>
                <c:pt idx="6">
                  <c:v>-7.5850399999999995E-3</c:v>
                </c:pt>
                <c:pt idx="7">
                  <c:v>-3.5319119999999999E-3</c:v>
                </c:pt>
                <c:pt idx="8">
                  <c:v>-8.3686999999999976E-4</c:v>
                </c:pt>
                <c:pt idx="9">
                  <c:v>8.3396200000000005E-4</c:v>
                </c:pt>
                <c:pt idx="10">
                  <c:v>1.7901900000000001E-3</c:v>
                </c:pt>
                <c:pt idx="11">
                  <c:v>2.2734169999999998E-3</c:v>
                </c:pt>
                <c:pt idx="12">
                  <c:v>2.421748E-3</c:v>
                </c:pt>
                <c:pt idx="13">
                  <c:v>2.4171460000000002E-3</c:v>
                </c:pt>
                <c:pt idx="14">
                  <c:v>2.2906039999999999E-3</c:v>
                </c:pt>
                <c:pt idx="15">
                  <c:v>2.1075620000000003E-3</c:v>
                </c:pt>
                <c:pt idx="16">
                  <c:v>1.928321E-3</c:v>
                </c:pt>
                <c:pt idx="17">
                  <c:v>1.7630689999999999E-3</c:v>
                </c:pt>
                <c:pt idx="18">
                  <c:v>1.6715269999999999E-3</c:v>
                </c:pt>
                <c:pt idx="19">
                  <c:v>1.7049550000000002E-3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224B-8800-CDF6D278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1-EE4E-8F98-5459EAC00C38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1-EE4E-8F98-5459EAC0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 w="12700"/>
            </c:spPr>
          </c:marker>
          <c:dPt>
            <c:idx val="6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4ACE-2C4F-AFEE-50C84F208BC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0.31353599999999998</c:v>
                </c:pt>
                <c:pt idx="2">
                  <c:v>0.22719800000000001</c:v>
                </c:pt>
                <c:pt idx="3">
                  <c:v>0.16836799999999999</c:v>
                </c:pt>
                <c:pt idx="4">
                  <c:v>0.12635399999999999</c:v>
                </c:pt>
                <c:pt idx="5">
                  <c:v>9.5601099999999994E-2</c:v>
                </c:pt>
                <c:pt idx="6">
                  <c:v>7.2818400000000005E-2</c:v>
                </c:pt>
                <c:pt idx="7">
                  <c:v>5.5692999999999999E-2</c:v>
                </c:pt>
                <c:pt idx="8">
                  <c:v>4.2711499999999999E-2</c:v>
                </c:pt>
                <c:pt idx="9">
                  <c:v>3.28981E-2</c:v>
                </c:pt>
                <c:pt idx="10">
                  <c:v>2.53379E-2</c:v>
                </c:pt>
                <c:pt idx="11">
                  <c:v>1.95777E-2</c:v>
                </c:pt>
                <c:pt idx="12">
                  <c:v>1.51574E-2</c:v>
                </c:pt>
                <c:pt idx="13">
                  <c:v>1.1756900000000001E-2</c:v>
                </c:pt>
                <c:pt idx="14">
                  <c:v>9.1119100000000008E-3</c:v>
                </c:pt>
                <c:pt idx="15">
                  <c:v>7.0271800000000001E-3</c:v>
                </c:pt>
                <c:pt idx="16">
                  <c:v>5.4227900000000002E-3</c:v>
                </c:pt>
                <c:pt idx="17">
                  <c:v>4.1523799999999998E-3</c:v>
                </c:pt>
                <c:pt idx="18">
                  <c:v>3.1255599999999999E-3</c:v>
                </c:pt>
                <c:pt idx="19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2C4F-AFEE-50C84F208BC1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E-2C4F-AFEE-50C84F20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1.85"/>
          <c:min val="1.4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1"/>
          <c:min val="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solidFill>
        <a:schemeClr val="tx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E043-B447-916248DBE740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'C0.5'!$L$95:$L$114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D-E043-B447-916248DB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'C0.5'!$J$253:$J$272</c:f>
              <c:numCache>
                <c:formatCode>General</c:formatCode>
                <c:ptCount val="20"/>
                <c:pt idx="0">
                  <c:v>0.24249120000000002</c:v>
                </c:pt>
                <c:pt idx="1">
                  <c:v>0.22908510000000001</c:v>
                </c:pt>
                <c:pt idx="2">
                  <c:v>0.20856330000000001</c:v>
                </c:pt>
                <c:pt idx="3">
                  <c:v>0.1880617</c:v>
                </c:pt>
                <c:pt idx="4">
                  <c:v>0.16166749999999999</c:v>
                </c:pt>
                <c:pt idx="5">
                  <c:v>0.138263</c:v>
                </c:pt>
                <c:pt idx="6">
                  <c:v>0.11695823000000001</c:v>
                </c:pt>
                <c:pt idx="7">
                  <c:v>9.5498050000000001E-2</c:v>
                </c:pt>
                <c:pt idx="8">
                  <c:v>7.8957404999999994E-2</c:v>
                </c:pt>
                <c:pt idx="9">
                  <c:v>6.3817164999999995E-2</c:v>
                </c:pt>
                <c:pt idx="10">
                  <c:v>5.2247689999999999E-2</c:v>
                </c:pt>
                <c:pt idx="11">
                  <c:v>4.226978E-2</c:v>
                </c:pt>
                <c:pt idx="12">
                  <c:v>3.4449399999999998E-2</c:v>
                </c:pt>
                <c:pt idx="13">
                  <c:v>2.7088310000000001E-2</c:v>
                </c:pt>
                <c:pt idx="14">
                  <c:v>2.149061E-2</c:v>
                </c:pt>
                <c:pt idx="15">
                  <c:v>1.739102E-2</c:v>
                </c:pt>
                <c:pt idx="16">
                  <c:v>1.3760420000000001E-2</c:v>
                </c:pt>
                <c:pt idx="17">
                  <c:v>1.0641639999999999E-2</c:v>
                </c:pt>
                <c:pt idx="18">
                  <c:v>8.2003800000000002E-3</c:v>
                </c:pt>
                <c:pt idx="19">
                  <c:v>5.9728730000000001E-3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5-6645-B564-9DC013219832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5-6645-B564-9DC013219832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'C0.5'!$K$253:$K$272</c:f>
              <c:numCache>
                <c:formatCode>General</c:formatCode>
                <c:ptCount val="20"/>
                <c:pt idx="0">
                  <c:v>0.53294620000000004</c:v>
                </c:pt>
                <c:pt idx="1">
                  <c:v>0.51751910000000001</c:v>
                </c:pt>
                <c:pt idx="2">
                  <c:v>0.46533930000000001</c:v>
                </c:pt>
                <c:pt idx="3">
                  <c:v>0.40689370000000002</c:v>
                </c:pt>
                <c:pt idx="4">
                  <c:v>0.34422949999999997</c:v>
                </c:pt>
                <c:pt idx="5">
                  <c:v>0.288827</c:v>
                </c:pt>
                <c:pt idx="6">
                  <c:v>0.23971423000000003</c:v>
                </c:pt>
                <c:pt idx="7">
                  <c:v>0.19448915</c:v>
                </c:pt>
                <c:pt idx="8">
                  <c:v>0.15820490500000001</c:v>
                </c:pt>
                <c:pt idx="9">
                  <c:v>0.12718826499999999</c:v>
                </c:pt>
                <c:pt idx="10">
                  <c:v>0.10308729</c:v>
                </c:pt>
                <c:pt idx="11">
                  <c:v>8.2761479999999998E-2</c:v>
                </c:pt>
                <c:pt idx="12">
                  <c:v>6.6683099999999995E-2</c:v>
                </c:pt>
                <c:pt idx="13">
                  <c:v>5.2445810000000002E-2</c:v>
                </c:pt>
                <c:pt idx="14">
                  <c:v>4.1341309999999999E-2</c:v>
                </c:pt>
                <c:pt idx="15">
                  <c:v>3.3075819999999999E-2</c:v>
                </c:pt>
                <c:pt idx="16">
                  <c:v>2.5930120000000001E-2</c:v>
                </c:pt>
                <c:pt idx="17">
                  <c:v>1.993897E-2</c:v>
                </c:pt>
                <c:pt idx="18">
                  <c:v>1.5236309999999999E-2</c:v>
                </c:pt>
                <c:pt idx="19">
                  <c:v>1.1195143000000001E-2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5-6645-B564-9DC013219832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5-6645-B564-9DC01321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0630717956208259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B741-8422-F79FBED7D140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B741-8422-F79FBED7D140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2-B741-8422-F79FBED7D140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B741-8422-F79FBED7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4-E44E-A15E-55A290DB513C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4-E44E-A15E-55A290DB513C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4-E44E-A15E-55A290DB513C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4-E44E-A15E-55A290DB513C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4-E44E-A15E-55A290DB513C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4-E44E-A15E-55A290DB513C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A4-E44E-A15E-55A290DB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31380</xdr:colOff>
      <xdr:row>26</xdr:row>
      <xdr:rowOff>118060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216</xdr:row>
      <xdr:rowOff>93480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25400</xdr:colOff>
      <xdr:row>62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276A6-41F9-8C4D-A0E6-3E28F632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139700</xdr:colOff>
      <xdr:row>34</xdr:row>
      <xdr:rowOff>114300</xdr:rowOff>
    </xdr:from>
    <xdr:to>
      <xdr:col>16</xdr:col>
      <xdr:colOff>863600</xdr:colOff>
      <xdr:row>50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3653C-A463-3D41-A176-C68C611A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53</xdr:row>
      <xdr:rowOff>101600</xdr:rowOff>
    </xdr:from>
    <xdr:to>
      <xdr:col>13</xdr:col>
      <xdr:colOff>444500</xdr:colOff>
      <xdr:row>55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9B175DF-F15B-A94C-A9BB-C3BB28DBD98A}"/>
            </a:ext>
          </a:extLst>
        </xdr:cNvPr>
        <xdr:cNvSpPr/>
      </xdr:nvSpPr>
      <xdr:spPr>
        <a:xfrm>
          <a:off x="11455400" y="8915400"/>
          <a:ext cx="381000" cy="342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139700</xdr:colOff>
      <xdr:row>50</xdr:row>
      <xdr:rowOff>63500</xdr:rowOff>
    </xdr:from>
    <xdr:to>
      <xdr:col>13</xdr:col>
      <xdr:colOff>254000</xdr:colOff>
      <xdr:row>53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5BA2429-7E51-5646-A4B9-CFFA8B81147F}"/>
            </a:ext>
          </a:extLst>
        </xdr:cNvPr>
        <xdr:cNvCxnSpPr>
          <a:stCxn id="8" idx="0"/>
        </xdr:cNvCxnSpPr>
      </xdr:nvCxnSpPr>
      <xdr:spPr>
        <a:xfrm flipH="1" flipV="1">
          <a:off x="11531600" y="8382000"/>
          <a:ext cx="1143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50</xdr:row>
      <xdr:rowOff>63500</xdr:rowOff>
    </xdr:from>
    <xdr:to>
      <xdr:col>17</xdr:col>
      <xdr:colOff>0</xdr:colOff>
      <xdr:row>53</xdr:row>
      <xdr:rowOff>101600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D2A16AC-282A-2642-941D-9ABDCB2D184C}"/>
            </a:ext>
          </a:extLst>
        </xdr:cNvPr>
        <xdr:cNvCxnSpPr>
          <a:stCxn id="8" idx="0"/>
        </xdr:cNvCxnSpPr>
      </xdr:nvCxnSpPr>
      <xdr:spPr>
        <a:xfrm flipV="1">
          <a:off x="11645900" y="8382000"/>
          <a:ext cx="32512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B2150FB-53F1-1C4A-92D2-E1A77809DAFC}"/>
            </a:ext>
          </a:extLst>
        </xdr:cNvPr>
        <xdr:cNvSpPr txBox="1"/>
      </xdr:nvSpPr>
      <xdr:spPr>
        <a:xfrm>
          <a:off x="13614400" y="8940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</xdr:colOff>
      <xdr:row>92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BFEEEF-357D-8E41-9491-0D5ACFE32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177800</xdr:colOff>
      <xdr:row>252</xdr:row>
      <xdr:rowOff>114300</xdr:rowOff>
    </xdr:from>
    <xdr:to>
      <xdr:col>19</xdr:col>
      <xdr:colOff>698500</xdr:colOff>
      <xdr:row>278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FE6D0-CF9C-4240-AF0F-B96E8A80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280</xdr:row>
      <xdr:rowOff>0</xdr:rowOff>
    </xdr:from>
    <xdr:to>
      <xdr:col>19</xdr:col>
      <xdr:colOff>520700</xdr:colOff>
      <xdr:row>305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2572D-AC46-1646-945B-367D4220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3EEE-52CC-7849-9A70-3A8A51A0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4A59D-7A11-134F-9C88-B20E0356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9611D-B21B-1042-B7CB-081FB6ED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C4CDC-62AF-344C-A605-2BBA1B7C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6D3739D-8D4C-C14C-86EA-0D10694BFDA6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10A3E0-7505-1F42-8C75-BFCB0266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5C8FAF-485E-F84A-A084-51E94CE6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767509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0B8A2-3795-4946-803F-A06C1A7E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711200</xdr:colOff>
      <xdr:row>4</xdr:row>
      <xdr:rowOff>0</xdr:rowOff>
    </xdr:from>
    <xdr:to>
      <xdr:col>14</xdr:col>
      <xdr:colOff>241300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E2F5-01BB-984E-A16B-0C23103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685800</xdr:colOff>
      <xdr:row>13</xdr:row>
      <xdr:rowOff>50800</xdr:rowOff>
    </xdr:from>
    <xdr:ext cx="689548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2011C-2D70-BA47-AA8C-312971E1F6E7}"/>
            </a:ext>
          </a:extLst>
        </xdr:cNvPr>
        <xdr:cNvSpPr txBox="1"/>
      </xdr:nvSpPr>
      <xdr:spPr>
        <a:xfrm>
          <a:off x="3987800" y="21971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177800</xdr:colOff>
      <xdr:row>13</xdr:row>
      <xdr:rowOff>63500</xdr:rowOff>
    </xdr:from>
    <xdr:ext cx="689548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2031A3-03C7-0F48-B52D-F613A8862FB8}"/>
            </a:ext>
          </a:extLst>
        </xdr:cNvPr>
        <xdr:cNvSpPr txBox="1"/>
      </xdr:nvSpPr>
      <xdr:spPr>
        <a:xfrm>
          <a:off x="8432800" y="2209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6"/>
  <sheetViews>
    <sheetView tabSelected="1" topLeftCell="A267" zoomScaleNormal="100" workbookViewId="0">
      <selection activeCell="J276" sqref="J276"/>
    </sheetView>
  </sheetViews>
  <sheetFormatPr baseColWidth="10" defaultColWidth="8.83203125" defaultRowHeight="13" x14ac:dyDescent="0.15"/>
  <cols>
    <col min="1" max="1025" width="11.5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0.55300000000000005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x14ac:dyDescent="0.15">
      <c r="A5" t="s">
        <v>2</v>
      </c>
      <c r="B5" t="s">
        <v>3</v>
      </c>
      <c r="C5">
        <v>0</v>
      </c>
      <c r="D5" t="s">
        <v>4</v>
      </c>
      <c r="E5">
        <v>0.457785</v>
      </c>
      <c r="F5" t="s">
        <v>5</v>
      </c>
      <c r="G5">
        <v>1.80397E-4</v>
      </c>
      <c r="H5" t="s">
        <v>6</v>
      </c>
      <c r="I5" s="2">
        <v>8.2583099999999999E-5</v>
      </c>
      <c r="J5">
        <f>5/20/2</f>
        <v>0.125</v>
      </c>
      <c r="V5" s="6"/>
      <c r="W5" s="10">
        <f>5/20/2</f>
        <v>0.125</v>
      </c>
      <c r="X5" s="11">
        <v>-4.7019999999999951E-2</v>
      </c>
      <c r="Y5" s="12">
        <v>-4.7891999999999935E-2</v>
      </c>
      <c r="Z5" s="13">
        <v>8.1905479646558971E-4</v>
      </c>
      <c r="AA5" s="12">
        <v>-4.7963800000000001E-2</v>
      </c>
      <c r="AB5" s="14">
        <v>5.7753530587502863E-3</v>
      </c>
      <c r="AC5" s="12">
        <v>-4.5275999999999997E-2</v>
      </c>
      <c r="AD5" s="14">
        <v>2.1407167119936216E-3</v>
      </c>
      <c r="AE5" s="6"/>
    </row>
    <row r="6" spans="1:31" x14ac:dyDescent="0.15">
      <c r="A6" t="s">
        <v>2</v>
      </c>
      <c r="B6" t="s">
        <v>3</v>
      </c>
      <c r="C6">
        <v>1</v>
      </c>
      <c r="D6" t="s">
        <v>4</v>
      </c>
      <c r="E6">
        <v>0.31353599999999998</v>
      </c>
      <c r="F6" t="s">
        <v>5</v>
      </c>
      <c r="G6">
        <v>2.5254800000000001E-4</v>
      </c>
      <c r="H6" t="s">
        <v>6</v>
      </c>
      <c r="I6" s="2">
        <v>7.9183000000000004E-5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-5.8080999999999994E-2</v>
      </c>
      <c r="Y6" s="12">
        <v>-5.8275999999999994E-2</v>
      </c>
      <c r="Z6" s="13">
        <v>1.1323101653398654E-3</v>
      </c>
      <c r="AA6" s="12">
        <v>-5.9348900000000003E-2</v>
      </c>
      <c r="AB6" s="14">
        <v>8.056554909165136E-3</v>
      </c>
      <c r="AC6" s="12">
        <v>-5.7805799999999997E-2</v>
      </c>
      <c r="AD6" s="14">
        <v>3.2049589201877935E-3</v>
      </c>
      <c r="AE6" s="6"/>
    </row>
    <row r="7" spans="1:31" x14ac:dyDescent="0.15">
      <c r="A7" t="s">
        <v>2</v>
      </c>
      <c r="B7" t="s">
        <v>3</v>
      </c>
      <c r="C7">
        <v>2</v>
      </c>
      <c r="D7" t="s">
        <v>4</v>
      </c>
      <c r="E7">
        <v>0.22719800000000001</v>
      </c>
      <c r="F7" t="s">
        <v>5</v>
      </c>
      <c r="G7">
        <v>3.22505E-4</v>
      </c>
      <c r="H7" t="s">
        <v>6</v>
      </c>
      <c r="I7" s="2">
        <v>7.32724E-5</v>
      </c>
      <c r="J7">
        <f t="shared" si="0"/>
        <v>0.625</v>
      </c>
      <c r="V7" s="6"/>
      <c r="W7" s="10">
        <f t="shared" si="1"/>
        <v>0.625</v>
      </c>
      <c r="X7" s="11">
        <v>-4.6371999999999969E-2</v>
      </c>
      <c r="Y7" s="12">
        <v>-4.6766999999999975E-2</v>
      </c>
      <c r="Z7" s="13">
        <v>1.4195371438128857E-3</v>
      </c>
      <c r="AA7" s="12">
        <v>-4.8212699999999997E-2</v>
      </c>
      <c r="AB7" s="14">
        <v>9.5602073961918669E-3</v>
      </c>
      <c r="AC7" s="12">
        <v>-4.5414599999999999E-2</v>
      </c>
      <c r="AD7" s="14">
        <v>4.1968547258338538E-3</v>
      </c>
      <c r="AE7" s="6"/>
    </row>
    <row r="8" spans="1:31" x14ac:dyDescent="0.15">
      <c r="A8" t="s">
        <v>2</v>
      </c>
      <c r="B8" t="s">
        <v>3</v>
      </c>
      <c r="C8">
        <v>3</v>
      </c>
      <c r="D8" t="s">
        <v>4</v>
      </c>
      <c r="E8">
        <v>0.16836799999999999</v>
      </c>
      <c r="F8" t="s">
        <v>5</v>
      </c>
      <c r="G8">
        <v>3.8975700000000002E-4</v>
      </c>
      <c r="H8" t="s">
        <v>6</v>
      </c>
      <c r="I8" s="2">
        <v>6.5622600000000004E-5</v>
      </c>
      <c r="J8">
        <f t="shared" si="0"/>
        <v>0.875</v>
      </c>
      <c r="V8" s="6"/>
      <c r="W8" s="10">
        <f t="shared" si="1"/>
        <v>0.875</v>
      </c>
      <c r="X8" s="11">
        <v>-3.3022999999999997E-2</v>
      </c>
      <c r="Y8" s="12">
        <v>-3.301599999999999E-2</v>
      </c>
      <c r="Z8" s="13">
        <v>1.7365889005036587E-3</v>
      </c>
      <c r="AA8" s="12">
        <v>-3.07703E-2</v>
      </c>
      <c r="AB8" s="14">
        <v>1.1064751021571796E-2</v>
      </c>
      <c r="AC8" s="12">
        <v>-3.14083E-2</v>
      </c>
      <c r="AD8" s="14">
        <v>5.2386676803193007E-3</v>
      </c>
      <c r="AE8" s="6"/>
    </row>
    <row r="9" spans="1:31" x14ac:dyDescent="0.15">
      <c r="A9" t="s">
        <v>2</v>
      </c>
      <c r="B9" t="s">
        <v>3</v>
      </c>
      <c r="C9">
        <v>4</v>
      </c>
      <c r="D9" t="s">
        <v>4</v>
      </c>
      <c r="E9">
        <v>0.12635399999999999</v>
      </c>
      <c r="F9" t="s">
        <v>5</v>
      </c>
      <c r="G9">
        <v>4.6687299999999997E-4</v>
      </c>
      <c r="H9" t="s">
        <v>6</v>
      </c>
      <c r="I9" s="2">
        <v>5.8991199999999999E-5</v>
      </c>
      <c r="J9">
        <f t="shared" si="0"/>
        <v>1.125</v>
      </c>
      <c r="V9" s="6"/>
      <c r="W9" s="10">
        <f t="shared" si="1"/>
        <v>1.125</v>
      </c>
      <c r="X9" s="11">
        <v>-2.1901000000000004E-2</v>
      </c>
      <c r="Y9" s="12">
        <v>-2.1676000000000001E-2</v>
      </c>
      <c r="Z9" s="13">
        <v>2.1414043085300032E-3</v>
      </c>
      <c r="AA9" s="12">
        <v>-2.08945E-2</v>
      </c>
      <c r="AB9" s="14">
        <v>1.3046994950694082E-2</v>
      </c>
      <c r="AC9" s="12">
        <v>-2.1569399999999999E-2</v>
      </c>
      <c r="AD9" s="14">
        <v>6.4458109755132411E-3</v>
      </c>
      <c r="AE9" s="6"/>
    </row>
    <row r="10" spans="1:31" x14ac:dyDescent="0.15">
      <c r="A10" t="s">
        <v>2</v>
      </c>
      <c r="B10" t="s">
        <v>3</v>
      </c>
      <c r="C10">
        <v>5</v>
      </c>
      <c r="D10" t="s">
        <v>4</v>
      </c>
      <c r="E10">
        <v>9.5601099999999994E-2</v>
      </c>
      <c r="F10" t="s">
        <v>5</v>
      </c>
      <c r="G10">
        <v>5.5210700000000003E-4</v>
      </c>
      <c r="H10" t="s">
        <v>6</v>
      </c>
      <c r="I10" s="2">
        <v>5.2782099999999997E-5</v>
      </c>
      <c r="J10">
        <f t="shared" si="0"/>
        <v>1.375</v>
      </c>
      <c r="V10" s="6"/>
      <c r="W10" s="10">
        <f t="shared" si="1"/>
        <v>1.375</v>
      </c>
      <c r="X10" s="11">
        <v>-1.3537900000000005E-2</v>
      </c>
      <c r="Y10" s="12">
        <v>-1.3490100000000005E-2</v>
      </c>
      <c r="Z10" s="13">
        <v>2.4837894124649196E-3</v>
      </c>
      <c r="AA10" s="12">
        <v>-1.2300999999999999E-2</v>
      </c>
      <c r="AB10" s="14">
        <v>1.4872213813439386E-2</v>
      </c>
      <c r="AC10" s="12">
        <v>-1.38388E-2</v>
      </c>
      <c r="AD10" s="14">
        <v>7.8161862154305754E-3</v>
      </c>
      <c r="AE10" s="6"/>
    </row>
    <row r="11" spans="1:31" x14ac:dyDescent="0.15">
      <c r="A11" t="s">
        <v>2</v>
      </c>
      <c r="B11" t="s">
        <v>3</v>
      </c>
      <c r="C11">
        <v>6</v>
      </c>
      <c r="D11" t="s">
        <v>4</v>
      </c>
      <c r="E11">
        <v>7.2818400000000005E-2</v>
      </c>
      <c r="F11" t="s">
        <v>5</v>
      </c>
      <c r="G11">
        <v>6.42131E-4</v>
      </c>
      <c r="H11" t="s">
        <v>6</v>
      </c>
      <c r="I11" s="2">
        <v>4.6758899999999997E-5</v>
      </c>
      <c r="J11">
        <f t="shared" si="0"/>
        <v>1.625</v>
      </c>
      <c r="V11" s="6"/>
      <c r="W11" s="10">
        <f t="shared" si="1"/>
        <v>1.625</v>
      </c>
      <c r="X11" s="11">
        <v>-7.5237999999999972E-3</v>
      </c>
      <c r="Y11" s="12">
        <v>-7.3166000000000064E-3</v>
      </c>
      <c r="Z11" s="13">
        <v>2.8307268492578797E-3</v>
      </c>
      <c r="AA11" s="12">
        <v>-5.7977699999999998E-3</v>
      </c>
      <c r="AB11" s="14">
        <v>1.7481707919976271E-2</v>
      </c>
      <c r="AC11" s="12">
        <v>-8.2151700000000008E-3</v>
      </c>
      <c r="AD11" s="14">
        <v>9.3168072904650477E-3</v>
      </c>
      <c r="AE11" s="6"/>
    </row>
    <row r="12" spans="1:31" x14ac:dyDescent="0.15">
      <c r="A12" t="s">
        <v>2</v>
      </c>
      <c r="B12" t="s">
        <v>3</v>
      </c>
      <c r="C12">
        <v>7</v>
      </c>
      <c r="D12" t="s">
        <v>4</v>
      </c>
      <c r="E12">
        <v>5.5692999999999999E-2</v>
      </c>
      <c r="F12" t="s">
        <v>5</v>
      </c>
      <c r="G12">
        <v>7.3982699999999998E-4</v>
      </c>
      <c r="H12" t="s">
        <v>6</v>
      </c>
      <c r="I12" s="2">
        <v>4.1203199999999999E-5</v>
      </c>
      <c r="J12">
        <f t="shared" si="0"/>
        <v>1.875</v>
      </c>
      <c r="V12" s="6"/>
      <c r="W12" s="10">
        <f t="shared" si="1"/>
        <v>1.875</v>
      </c>
      <c r="X12" s="11">
        <v>-3.4495999999999971E-3</v>
      </c>
      <c r="Y12" s="12">
        <v>-3.3214999999999981E-3</v>
      </c>
      <c r="Z12" s="13">
        <v>3.3172391503420539E-3</v>
      </c>
      <c r="AA12" s="12">
        <v>-3.4930500000000001E-3</v>
      </c>
      <c r="AB12" s="14">
        <v>1.7912340868690861E-2</v>
      </c>
      <c r="AC12" s="12">
        <v>-3.77013E-3</v>
      </c>
      <c r="AD12" s="14">
        <v>1.0774190652326146E-2</v>
      </c>
      <c r="AE12" s="6"/>
    </row>
    <row r="13" spans="1:31" x14ac:dyDescent="0.15">
      <c r="A13" t="s">
        <v>2</v>
      </c>
      <c r="B13" t="s">
        <v>3</v>
      </c>
      <c r="C13">
        <v>8</v>
      </c>
      <c r="D13" t="s">
        <v>4</v>
      </c>
      <c r="E13">
        <v>4.2711499999999999E-2</v>
      </c>
      <c r="F13" t="s">
        <v>5</v>
      </c>
      <c r="G13">
        <v>8.3600799999999996E-4</v>
      </c>
      <c r="H13" t="s">
        <v>6</v>
      </c>
      <c r="I13" s="2">
        <v>3.5707200000000003E-5</v>
      </c>
      <c r="J13">
        <f t="shared" si="0"/>
        <v>2.125</v>
      </c>
      <c r="V13" s="6"/>
      <c r="W13" s="10">
        <f t="shared" si="1"/>
        <v>2.125</v>
      </c>
      <c r="X13" s="11">
        <v>-8.2399999999999834E-4</v>
      </c>
      <c r="Y13" s="12">
        <v>-9.3179999999999652E-4</v>
      </c>
      <c r="Z13" s="13">
        <v>3.8661484611872679E-3</v>
      </c>
      <c r="AA13" s="12">
        <v>-2.9009499999999998E-4</v>
      </c>
      <c r="AB13" s="14">
        <v>1.870161431932852E-2</v>
      </c>
      <c r="AC13" s="12">
        <v>-1.05372E-3</v>
      </c>
      <c r="AD13" s="14">
        <v>1.2892546503868983E-2</v>
      </c>
      <c r="AE13" s="6"/>
    </row>
    <row r="14" spans="1:31" x14ac:dyDescent="0.15">
      <c r="A14" t="s">
        <v>2</v>
      </c>
      <c r="B14" t="s">
        <v>3</v>
      </c>
      <c r="C14">
        <v>9</v>
      </c>
      <c r="D14" t="s">
        <v>4</v>
      </c>
      <c r="E14">
        <v>3.28981E-2</v>
      </c>
      <c r="F14" t="s">
        <v>5</v>
      </c>
      <c r="G14">
        <v>9.8191899999999993E-4</v>
      </c>
      <c r="H14" t="s">
        <v>6</v>
      </c>
      <c r="I14" s="2">
        <v>3.2303199999999999E-5</v>
      </c>
      <c r="J14">
        <f t="shared" si="0"/>
        <v>2.375</v>
      </c>
      <c r="V14" s="6"/>
      <c r="W14" s="10">
        <f t="shared" si="1"/>
        <v>2.375</v>
      </c>
      <c r="X14" s="11">
        <v>8.5299999999999959E-4</v>
      </c>
      <c r="Y14" s="12">
        <v>8.1359999999999766E-4</v>
      </c>
      <c r="Z14" s="13">
        <v>4.4041449202233563E-3</v>
      </c>
      <c r="AA14" s="12">
        <v>4.4606499999999999E-4</v>
      </c>
      <c r="AB14" s="14">
        <v>2.604004486581292E-2</v>
      </c>
      <c r="AC14" s="12">
        <v>-1.9802700000000001E-4</v>
      </c>
      <c r="AD14" s="14">
        <v>1.4500138305859609E-2</v>
      </c>
      <c r="AE14" s="6"/>
    </row>
    <row r="15" spans="1:31" x14ac:dyDescent="0.15">
      <c r="A15" t="s">
        <v>2</v>
      </c>
      <c r="B15" t="s">
        <v>3</v>
      </c>
      <c r="C15">
        <v>10</v>
      </c>
      <c r="D15" t="s">
        <v>4</v>
      </c>
      <c r="E15">
        <v>2.53379E-2</v>
      </c>
      <c r="F15" t="s">
        <v>5</v>
      </c>
      <c r="G15">
        <v>1.1104400000000001E-3</v>
      </c>
      <c r="H15" t="s">
        <v>6</v>
      </c>
      <c r="I15" s="2">
        <v>2.81363E-5</v>
      </c>
      <c r="J15">
        <f t="shared" si="0"/>
        <v>2.625</v>
      </c>
      <c r="V15" s="6"/>
      <c r="W15" s="10">
        <f t="shared" si="1"/>
        <v>2.625</v>
      </c>
      <c r="X15" s="11">
        <v>1.7530000000000011E-3</v>
      </c>
      <c r="Y15" s="12">
        <v>1.8320999999999997E-3</v>
      </c>
      <c r="Z15" s="13">
        <v>5.2494879212562993E-3</v>
      </c>
      <c r="AA15" s="12">
        <v>1.4080900000000001E-3</v>
      </c>
      <c r="AB15" s="14">
        <v>3.679515666254899E-2</v>
      </c>
      <c r="AC15" s="12">
        <v>1.02783E-3</v>
      </c>
      <c r="AD15" s="14">
        <v>1.6984675130930348E-2</v>
      </c>
      <c r="AE15" s="6"/>
    </row>
    <row r="16" spans="1:31" x14ac:dyDescent="0.15">
      <c r="A16" t="s">
        <v>2</v>
      </c>
      <c r="B16" t="s">
        <v>3</v>
      </c>
      <c r="C16">
        <v>11</v>
      </c>
      <c r="D16" t="s">
        <v>4</v>
      </c>
      <c r="E16">
        <v>1.95777E-2</v>
      </c>
      <c r="F16" t="s">
        <v>5</v>
      </c>
      <c r="G16">
        <v>1.25018E-3</v>
      </c>
      <c r="H16" t="s">
        <v>6</v>
      </c>
      <c r="I16" s="2">
        <v>2.44756E-5</v>
      </c>
      <c r="J16">
        <f t="shared" si="0"/>
        <v>2.875</v>
      </c>
      <c r="V16" s="6"/>
      <c r="W16" s="10">
        <f t="shared" si="1"/>
        <v>2.875</v>
      </c>
      <c r="X16" s="11">
        <v>2.2228999999999999E-3</v>
      </c>
      <c r="Y16" s="12">
        <v>2.3653000000000007E-3</v>
      </c>
      <c r="Z16" s="13">
        <v>5.8320436006272444E-3</v>
      </c>
      <c r="AA16" s="12">
        <v>1.77808E-3</v>
      </c>
      <c r="AB16" s="14">
        <v>3.2804261991960237E-2</v>
      </c>
      <c r="AC16" s="12">
        <v>2.22427E-3</v>
      </c>
      <c r="AD16" s="14">
        <v>1.9412443749776531E-2</v>
      </c>
      <c r="AE16" s="6"/>
    </row>
    <row r="17" spans="1:31" x14ac:dyDescent="0.15">
      <c r="A17" t="s">
        <v>2</v>
      </c>
      <c r="B17" t="s">
        <v>3</v>
      </c>
      <c r="C17">
        <v>12</v>
      </c>
      <c r="D17" t="s">
        <v>4</v>
      </c>
      <c r="E17">
        <v>1.51574E-2</v>
      </c>
      <c r="F17" t="s">
        <v>5</v>
      </c>
      <c r="G17">
        <v>1.4938600000000001E-3</v>
      </c>
      <c r="H17" t="s">
        <v>6</v>
      </c>
      <c r="I17" s="2">
        <v>2.2643E-5</v>
      </c>
      <c r="J17">
        <f t="shared" si="0"/>
        <v>3.125</v>
      </c>
      <c r="V17" s="6"/>
      <c r="W17" s="10">
        <f t="shared" si="1"/>
        <v>3.125</v>
      </c>
      <c r="X17" s="11">
        <v>2.3915999999999989E-3</v>
      </c>
      <c r="Y17" s="12">
        <v>2.4624E-3</v>
      </c>
      <c r="Z17" s="13">
        <v>6.6717906765012469E-3</v>
      </c>
      <c r="AA17" s="12">
        <v>2.2157000000000001E-3</v>
      </c>
      <c r="AB17" s="14">
        <v>4.1012376792853661E-2</v>
      </c>
      <c r="AC17" s="12">
        <v>2.3536099999999999E-3</v>
      </c>
      <c r="AD17" s="14">
        <v>2.3592502671962209E-2</v>
      </c>
      <c r="AE17" s="6"/>
    </row>
    <row r="18" spans="1:31" x14ac:dyDescent="0.15">
      <c r="A18" t="s">
        <v>2</v>
      </c>
      <c r="B18" t="s">
        <v>3</v>
      </c>
      <c r="C18">
        <v>13</v>
      </c>
      <c r="D18" t="s">
        <v>4</v>
      </c>
      <c r="E18">
        <v>1.1756900000000001E-2</v>
      </c>
      <c r="F18" t="s">
        <v>5</v>
      </c>
      <c r="G18">
        <v>1.5970400000000001E-3</v>
      </c>
      <c r="H18" t="s">
        <v>6</v>
      </c>
      <c r="I18" s="2">
        <v>1.8776200000000002E-5</v>
      </c>
      <c r="J18">
        <f t="shared" si="0"/>
        <v>3.375</v>
      </c>
      <c r="V18" s="6"/>
      <c r="W18" s="10">
        <f t="shared" si="1"/>
        <v>3.375</v>
      </c>
      <c r="X18" s="11">
        <v>2.3729300000000005E-3</v>
      </c>
      <c r="Y18" s="12">
        <v>2.4229300000000002E-3</v>
      </c>
      <c r="Z18" s="13">
        <v>7.6193044084750233E-3</v>
      </c>
      <c r="AA18" s="12">
        <v>1.7308099999999999E-3</v>
      </c>
      <c r="AB18" s="14">
        <v>3.125517781047725E-2</v>
      </c>
      <c r="AC18" s="12">
        <v>2.4116200000000002E-3</v>
      </c>
      <c r="AD18" s="14">
        <v>2.7300393811293792E-2</v>
      </c>
      <c r="AE18" s="6"/>
    </row>
    <row r="19" spans="1:31" x14ac:dyDescent="0.15">
      <c r="A19" t="s">
        <v>2</v>
      </c>
      <c r="B19" t="s">
        <v>3</v>
      </c>
      <c r="C19">
        <v>14</v>
      </c>
      <c r="D19" t="s">
        <v>4</v>
      </c>
      <c r="E19">
        <v>9.1119100000000008E-3</v>
      </c>
      <c r="F19" t="s">
        <v>5</v>
      </c>
      <c r="G19">
        <v>1.7798899999999999E-3</v>
      </c>
      <c r="H19" t="s">
        <v>6</v>
      </c>
      <c r="I19" s="2">
        <v>1.62182E-5</v>
      </c>
      <c r="J19">
        <f t="shared" si="0"/>
        <v>3.625</v>
      </c>
      <c r="V19" s="6"/>
      <c r="W19" s="10">
        <f t="shared" si="1"/>
        <v>3.625</v>
      </c>
      <c r="X19" s="11">
        <v>2.2225200000000013E-3</v>
      </c>
      <c r="Y19" s="12">
        <v>2.3241800000000012E-3</v>
      </c>
      <c r="Z19" s="13">
        <v>8.5952780481808964E-3</v>
      </c>
      <c r="AA19" s="12">
        <v>1.6399100000000001E-3</v>
      </c>
      <c r="AB19" s="14">
        <v>4.954043663732411E-2</v>
      </c>
      <c r="AC19" s="12">
        <v>2.4772100000000001E-3</v>
      </c>
      <c r="AD19" s="14">
        <v>2.9909206741506444E-2</v>
      </c>
      <c r="AE19" s="6"/>
    </row>
    <row r="20" spans="1:31" x14ac:dyDescent="0.15">
      <c r="A20" t="s">
        <v>2</v>
      </c>
      <c r="B20" t="s">
        <v>3</v>
      </c>
      <c r="C20">
        <v>15</v>
      </c>
      <c r="D20" t="s">
        <v>4</v>
      </c>
      <c r="E20">
        <v>7.0271800000000001E-3</v>
      </c>
      <c r="F20" t="s">
        <v>5</v>
      </c>
      <c r="G20">
        <v>2.0457399999999999E-3</v>
      </c>
      <c r="H20" t="s">
        <v>6</v>
      </c>
      <c r="I20" s="2">
        <v>1.43758E-5</v>
      </c>
      <c r="J20">
        <f t="shared" si="0"/>
        <v>3.875</v>
      </c>
      <c r="V20" s="6"/>
      <c r="W20" s="10">
        <f t="shared" si="1"/>
        <v>3.875</v>
      </c>
      <c r="X20" s="11">
        <v>1.9809400000000005E-3</v>
      </c>
      <c r="Y20" s="12">
        <v>1.9892E-3</v>
      </c>
      <c r="Z20" s="13">
        <v>1.0043331749008849E-2</v>
      </c>
      <c r="AA20" s="12">
        <v>1.70622E-3</v>
      </c>
      <c r="AB20" s="14">
        <v>5.4918189088652918E-2</v>
      </c>
      <c r="AC20" s="12">
        <v>1.8199399999999999E-3</v>
      </c>
      <c r="AD20" s="14">
        <v>3.4803861577474886E-2</v>
      </c>
      <c r="AE20" s="6"/>
    </row>
    <row r="21" spans="1:31" x14ac:dyDescent="0.15">
      <c r="A21" t="s">
        <v>2</v>
      </c>
      <c r="B21" t="s">
        <v>3</v>
      </c>
      <c r="C21">
        <v>16</v>
      </c>
      <c r="D21" t="s">
        <v>4</v>
      </c>
      <c r="E21">
        <v>5.4227900000000002E-3</v>
      </c>
      <c r="F21" t="s">
        <v>5</v>
      </c>
      <c r="G21">
        <v>2.2814599999999999E-3</v>
      </c>
      <c r="H21" t="s">
        <v>6</v>
      </c>
      <c r="I21" s="2">
        <v>1.2371899999999999E-5</v>
      </c>
      <c r="J21">
        <f t="shared" si="0"/>
        <v>4.125</v>
      </c>
      <c r="V21" s="6"/>
      <c r="W21" s="10">
        <f t="shared" si="1"/>
        <v>4.125</v>
      </c>
      <c r="X21" s="11">
        <v>1.7425500000000003E-3</v>
      </c>
      <c r="Y21" s="12">
        <v>1.7952500000000004E-3</v>
      </c>
      <c r="Z21" s="13">
        <v>1.1511970775191369E-2</v>
      </c>
      <c r="AA21" s="12">
        <v>1.5907199999999999E-3</v>
      </c>
      <c r="AB21" s="14">
        <v>5.9826768139647664E-2</v>
      </c>
      <c r="AC21" s="12">
        <v>1.8648600000000001E-3</v>
      </c>
      <c r="AD21" s="14">
        <v>4.1129381738920369E-2</v>
      </c>
      <c r="AE21" s="6"/>
    </row>
    <row r="22" spans="1:31" x14ac:dyDescent="0.15">
      <c r="A22" t="s">
        <v>2</v>
      </c>
      <c r="B22" t="s">
        <v>3</v>
      </c>
      <c r="C22">
        <v>17</v>
      </c>
      <c r="D22" t="s">
        <v>4</v>
      </c>
      <c r="E22">
        <v>4.1523799999999998E-3</v>
      </c>
      <c r="F22" t="s">
        <v>5</v>
      </c>
      <c r="G22">
        <v>2.59961E-3</v>
      </c>
      <c r="H22" t="s">
        <v>6</v>
      </c>
      <c r="I22" s="2">
        <v>1.07946E-5</v>
      </c>
      <c r="J22">
        <f t="shared" si="0"/>
        <v>4.375</v>
      </c>
      <c r="V22" s="6"/>
      <c r="W22" s="10">
        <f t="shared" si="1"/>
        <v>4.375</v>
      </c>
      <c r="X22" s="11">
        <v>1.4901299999999997E-3</v>
      </c>
      <c r="Y22" s="12">
        <v>1.5304499999999996E-3</v>
      </c>
      <c r="Z22" s="13">
        <v>1.284316464292767E-2</v>
      </c>
      <c r="AA22" s="12">
        <v>1.34431E-3</v>
      </c>
      <c r="AB22" s="14">
        <v>9.1657073774558215E-2</v>
      </c>
      <c r="AC22" s="12">
        <v>1.5762199999999999E-3</v>
      </c>
      <c r="AD22" s="14">
        <v>4.2629528126038561E-2</v>
      </c>
      <c r="AE22" s="6"/>
    </row>
    <row r="23" spans="1:31" x14ac:dyDescent="0.15">
      <c r="A23" t="s">
        <v>2</v>
      </c>
      <c r="B23" t="s">
        <v>3</v>
      </c>
      <c r="C23">
        <v>18</v>
      </c>
      <c r="D23" t="s">
        <v>4</v>
      </c>
      <c r="E23">
        <v>3.1255599999999999E-3</v>
      </c>
      <c r="F23" t="s">
        <v>5</v>
      </c>
      <c r="G23">
        <v>3.0152999999999998E-3</v>
      </c>
      <c r="H23" t="s">
        <v>6</v>
      </c>
      <c r="I23" s="2">
        <v>9.4245200000000007E-6</v>
      </c>
      <c r="J23">
        <f t="shared" si="0"/>
        <v>4.625</v>
      </c>
      <c r="V23" s="6"/>
      <c r="W23" s="10">
        <f t="shared" si="1"/>
        <v>4.625</v>
      </c>
      <c r="X23" s="11">
        <v>1.2295499999999998E-3</v>
      </c>
      <c r="Y23" s="12">
        <v>1.30503E-3</v>
      </c>
      <c r="Z23" s="13">
        <v>1.41335312711962E-2</v>
      </c>
      <c r="AA23" s="12">
        <v>1.16445E-3</v>
      </c>
      <c r="AB23" s="14">
        <v>0.12301987483842897</v>
      </c>
      <c r="AC23" s="12">
        <v>1.1949599999999999E-3</v>
      </c>
      <c r="AD23" s="14">
        <v>5.0653002981865654E-2</v>
      </c>
      <c r="AE23" s="6"/>
    </row>
    <row r="24" spans="1:31" ht="14" thickBot="1" x14ac:dyDescent="0.2">
      <c r="A24" t="s">
        <v>2</v>
      </c>
      <c r="B24" t="s">
        <v>3</v>
      </c>
      <c r="C24">
        <v>19</v>
      </c>
      <c r="D24" t="s">
        <v>4</v>
      </c>
      <c r="E24">
        <v>2.2676200000000001E-3</v>
      </c>
      <c r="F24" t="s">
        <v>5</v>
      </c>
      <c r="G24">
        <v>3.2859299999999998E-3</v>
      </c>
      <c r="H24" t="s">
        <v>6</v>
      </c>
      <c r="I24" s="2">
        <v>7.45125E-6</v>
      </c>
      <c r="J24">
        <f t="shared" si="0"/>
        <v>4.875</v>
      </c>
      <c r="V24" s="6"/>
      <c r="W24" s="15">
        <f t="shared" si="1"/>
        <v>4.875</v>
      </c>
      <c r="X24" s="16">
        <v>9.5852000000000003E-4</v>
      </c>
      <c r="Y24" s="17">
        <v>9.9452000000000004E-4</v>
      </c>
      <c r="Z24" s="18">
        <v>1.4127763911060935E-2</v>
      </c>
      <c r="AA24" s="17">
        <v>7.5060299999999997E-4</v>
      </c>
      <c r="AB24" s="19">
        <v>8.4238981839990817E-2</v>
      </c>
      <c r="AC24" s="17">
        <v>8.3065899999999998E-4</v>
      </c>
      <c r="AD24" s="19">
        <v>5.1737063529162727E-2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4" thickBot="1" x14ac:dyDescent="0.2">
      <c r="A27" t="s">
        <v>2</v>
      </c>
      <c r="B27" t="s">
        <v>3</v>
      </c>
      <c r="C27">
        <v>0</v>
      </c>
      <c r="D27" t="s">
        <v>4</v>
      </c>
      <c r="E27">
        <v>0.45691300000000001</v>
      </c>
      <c r="F27" t="s">
        <v>5</v>
      </c>
      <c r="G27">
        <v>8.2061700000000005E-4</v>
      </c>
      <c r="H27" t="s">
        <v>6</v>
      </c>
      <c r="I27" s="2">
        <v>3.74951E-4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15">
      <c r="A28" t="s">
        <v>2</v>
      </c>
      <c r="B28" t="s">
        <v>3</v>
      </c>
      <c r="C28">
        <v>1</v>
      </c>
      <c r="D28" t="s">
        <v>4</v>
      </c>
      <c r="E28">
        <v>0.31334099999999998</v>
      </c>
      <c r="F28" t="s">
        <v>5</v>
      </c>
      <c r="G28">
        <v>1.1330100000000001E-3</v>
      </c>
      <c r="H28" t="s">
        <v>6</v>
      </c>
      <c r="I28" s="2">
        <v>3.5502E-4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x14ac:dyDescent="0.15">
      <c r="A29" t="s">
        <v>2</v>
      </c>
      <c r="B29" t="s">
        <v>3</v>
      </c>
      <c r="C29">
        <v>2</v>
      </c>
      <c r="D29" t="s">
        <v>4</v>
      </c>
      <c r="E29">
        <v>0.226803</v>
      </c>
      <c r="F29" t="s">
        <v>5</v>
      </c>
      <c r="G29">
        <v>1.42201E-3</v>
      </c>
      <c r="H29" t="s">
        <v>6</v>
      </c>
      <c r="I29" s="2">
        <v>3.2251600000000001E-4</v>
      </c>
      <c r="V29" s="6"/>
      <c r="W29" s="10">
        <f>5/20/2</f>
        <v>0.125</v>
      </c>
      <c r="X29" s="11">
        <v>-4.7019999999999951E-2</v>
      </c>
      <c r="Y29" s="12">
        <f>C162-H50</f>
        <v>-4.5772999999999953E-2</v>
      </c>
      <c r="Z29" s="13">
        <v>4.1889096409886736E-4</v>
      </c>
      <c r="AA29" s="20">
        <v>-4.5263399999999995E-2</v>
      </c>
      <c r="AB29" s="21">
        <v>1.3957119608549865E-4</v>
      </c>
      <c r="AC29" s="12">
        <v>-4.5331099999999999E-2</v>
      </c>
      <c r="AD29" s="14">
        <v>6.1095055539172325E-5</v>
      </c>
      <c r="AE29" s="6"/>
    </row>
    <row r="30" spans="1:31" x14ac:dyDescent="0.15">
      <c r="A30" t="s">
        <v>2</v>
      </c>
      <c r="B30" t="s">
        <v>3</v>
      </c>
      <c r="C30">
        <v>3</v>
      </c>
      <c r="D30" t="s">
        <v>4</v>
      </c>
      <c r="E30">
        <v>0.168375</v>
      </c>
      <c r="F30" t="s">
        <v>5</v>
      </c>
      <c r="G30">
        <v>1.7365200000000001E-3</v>
      </c>
      <c r="H30" t="s">
        <v>6</v>
      </c>
      <c r="I30" s="2">
        <v>2.92386E-4</v>
      </c>
      <c r="V30" s="6"/>
      <c r="W30" s="10">
        <f t="shared" ref="W30:W48" si="2">W29+5/20</f>
        <v>0.375</v>
      </c>
      <c r="X30" s="11">
        <v>-5.8080999999999994E-2</v>
      </c>
      <c r="Y30" s="12">
        <f t="shared" ref="Y30:Y48" si="3">C163-H51</f>
        <v>-5.7726999999999973E-2</v>
      </c>
      <c r="Z30" s="13">
        <v>6.1591013472137176E-4</v>
      </c>
      <c r="AA30" s="20">
        <v>-5.81927E-2</v>
      </c>
      <c r="AB30" s="21">
        <v>2.3522689579506023E-4</v>
      </c>
      <c r="AC30" s="12">
        <v>-5.8228700000000001E-2</v>
      </c>
      <c r="AD30" s="14">
        <v>1.0167062155541949E-4</v>
      </c>
      <c r="AE30" s="6"/>
    </row>
    <row r="31" spans="1:31" x14ac:dyDescent="0.15">
      <c r="A31" t="s">
        <v>2</v>
      </c>
      <c r="B31" t="s">
        <v>3</v>
      </c>
      <c r="C31">
        <v>4</v>
      </c>
      <c r="D31" t="s">
        <v>4</v>
      </c>
      <c r="E31">
        <v>0.126579</v>
      </c>
      <c r="F31" t="s">
        <v>5</v>
      </c>
      <c r="G31">
        <v>2.1375999999999999E-3</v>
      </c>
      <c r="H31" t="s">
        <v>6</v>
      </c>
      <c r="I31" s="2">
        <v>2.70575E-4</v>
      </c>
      <c r="V31" s="6"/>
      <c r="W31" s="10">
        <f t="shared" si="2"/>
        <v>0.625</v>
      </c>
      <c r="X31" s="11">
        <v>-4.6371999999999969E-2</v>
      </c>
      <c r="Y31" s="12">
        <f t="shared" si="3"/>
        <v>-4.6172999999999964E-2</v>
      </c>
      <c r="Z31" s="13">
        <v>8.0221216736062813E-4</v>
      </c>
      <c r="AA31" s="20">
        <v>-4.63376E-2</v>
      </c>
      <c r="AB31" s="21">
        <v>2.8814822313576698E-4</v>
      </c>
      <c r="AC31" s="12">
        <v>-4.64397E-2</v>
      </c>
      <c r="AD31" s="14">
        <v>1.3561254940624477E-4</v>
      </c>
      <c r="AE31" s="6"/>
    </row>
    <row r="32" spans="1:31" x14ac:dyDescent="0.15">
      <c r="A32" t="s">
        <v>2</v>
      </c>
      <c r="B32" t="s">
        <v>3</v>
      </c>
      <c r="C32">
        <v>5</v>
      </c>
      <c r="D32" t="s">
        <v>4</v>
      </c>
      <c r="E32">
        <v>9.5648899999999995E-2</v>
      </c>
      <c r="F32" t="s">
        <v>5</v>
      </c>
      <c r="G32">
        <v>2.48255E-3</v>
      </c>
      <c r="H32" t="s">
        <v>6</v>
      </c>
      <c r="I32" s="2">
        <v>2.3745299999999999E-4</v>
      </c>
      <c r="V32" s="6"/>
      <c r="W32" s="10">
        <f t="shared" si="2"/>
        <v>0.875</v>
      </c>
      <c r="X32" s="11">
        <v>-3.3022999999999997E-2</v>
      </c>
      <c r="Y32" s="12">
        <f t="shared" si="3"/>
        <v>-3.3033199999999985E-2</v>
      </c>
      <c r="Z32" s="13">
        <v>9.8585241851183126E-4</v>
      </c>
      <c r="AA32" s="20">
        <v>-3.3131800000000003E-2</v>
      </c>
      <c r="AB32" s="21">
        <v>3.3134859355697047E-4</v>
      </c>
      <c r="AC32" s="12">
        <v>-3.3108100000000001E-2</v>
      </c>
      <c r="AD32" s="14">
        <v>1.7174878836833605E-4</v>
      </c>
      <c r="AE32" s="6"/>
    </row>
    <row r="33" spans="1:31" x14ac:dyDescent="0.15">
      <c r="A33" t="s">
        <v>2</v>
      </c>
      <c r="B33" t="s">
        <v>3</v>
      </c>
      <c r="C33">
        <v>6</v>
      </c>
      <c r="D33" t="s">
        <v>4</v>
      </c>
      <c r="E33">
        <v>7.3025599999999996E-2</v>
      </c>
      <c r="F33" t="s">
        <v>5</v>
      </c>
      <c r="G33">
        <v>2.8226900000000001E-3</v>
      </c>
      <c r="H33" t="s">
        <v>6</v>
      </c>
      <c r="I33" s="2">
        <v>2.0612899999999999E-4</v>
      </c>
      <c r="V33" s="6"/>
      <c r="W33" s="10">
        <f t="shared" si="2"/>
        <v>1.125</v>
      </c>
      <c r="X33" s="11">
        <v>-2.1901000000000004E-2</v>
      </c>
      <c r="Y33" s="12">
        <f t="shared" si="3"/>
        <v>-2.17165E-2</v>
      </c>
      <c r="Z33" s="13">
        <v>1.2009750383842222E-3</v>
      </c>
      <c r="AA33" s="20">
        <v>-2.1956199999999999E-2</v>
      </c>
      <c r="AB33" s="21">
        <v>3.516873229181506E-4</v>
      </c>
      <c r="AC33" s="12">
        <v>-2.1954899999999999E-2</v>
      </c>
      <c r="AD33" s="14">
        <v>2.0290691232568815E-4</v>
      </c>
      <c r="AE33" s="6"/>
    </row>
    <row r="34" spans="1:31" x14ac:dyDescent="0.15">
      <c r="A34" t="s">
        <v>2</v>
      </c>
      <c r="B34" t="s">
        <v>3</v>
      </c>
      <c r="C34">
        <v>7</v>
      </c>
      <c r="D34" t="s">
        <v>4</v>
      </c>
      <c r="E34">
        <v>5.5821099999999998E-2</v>
      </c>
      <c r="F34" t="s">
        <v>5</v>
      </c>
      <c r="G34">
        <v>3.30963E-3</v>
      </c>
      <c r="H34" t="s">
        <v>6</v>
      </c>
      <c r="I34" s="2">
        <v>1.84747E-4</v>
      </c>
      <c r="V34" s="6"/>
      <c r="W34" s="10">
        <f t="shared" si="2"/>
        <v>1.375</v>
      </c>
      <c r="X34" s="11">
        <v>-1.3537900000000005E-2</v>
      </c>
      <c r="Y34" s="12">
        <f t="shared" si="3"/>
        <v>-1.33992E-2</v>
      </c>
      <c r="Z34" s="13">
        <v>1.442431101734185E-3</v>
      </c>
      <c r="AA34" s="20">
        <v>-1.3567010000000001E-2</v>
      </c>
      <c r="AB34" s="21">
        <v>3.9287832462178783E-4</v>
      </c>
      <c r="AC34" s="12">
        <v>-1.3561489999999999E-2</v>
      </c>
      <c r="AD34" s="14">
        <v>2.3412596716983382E-4</v>
      </c>
      <c r="AE34" s="6"/>
    </row>
    <row r="35" spans="1:31" x14ac:dyDescent="0.15">
      <c r="A35" t="s">
        <v>2</v>
      </c>
      <c r="B35" t="s">
        <v>3</v>
      </c>
      <c r="C35">
        <v>8</v>
      </c>
      <c r="D35" t="s">
        <v>4</v>
      </c>
      <c r="E35">
        <v>4.2603700000000001E-2</v>
      </c>
      <c r="F35" t="s">
        <v>5</v>
      </c>
      <c r="G35">
        <v>3.8759200000000001E-3</v>
      </c>
      <c r="H35" t="s">
        <v>6</v>
      </c>
      <c r="I35" s="2">
        <v>1.65129E-4</v>
      </c>
      <c r="V35" s="6"/>
      <c r="W35" s="10">
        <f t="shared" si="2"/>
        <v>1.625</v>
      </c>
      <c r="X35" s="11">
        <v>-7.5237999999999972E-3</v>
      </c>
      <c r="Y35" s="12">
        <f t="shared" si="3"/>
        <v>-7.5739000000000084E-3</v>
      </c>
      <c r="Z35" s="13">
        <v>1.6950386166133832E-3</v>
      </c>
      <c r="AA35" s="20">
        <v>-7.5850399999999995E-3</v>
      </c>
      <c r="AB35" s="21">
        <v>4.1076019247882398E-4</v>
      </c>
      <c r="AC35" s="12">
        <v>-7.5759999999999994E-3</v>
      </c>
      <c r="AD35" s="14">
        <v>2.5864753963284002E-4</v>
      </c>
      <c r="AE35" s="6"/>
    </row>
    <row r="36" spans="1:31" x14ac:dyDescent="0.15">
      <c r="A36" t="s">
        <v>2</v>
      </c>
      <c r="B36" t="s">
        <v>3</v>
      </c>
      <c r="C36">
        <v>9</v>
      </c>
      <c r="D36" t="s">
        <v>4</v>
      </c>
      <c r="E36">
        <v>3.2858699999999998E-2</v>
      </c>
      <c r="F36" t="s">
        <v>5</v>
      </c>
      <c r="G36">
        <v>4.4094199999999998E-3</v>
      </c>
      <c r="H36" t="s">
        <v>6</v>
      </c>
      <c r="I36" s="2">
        <v>1.44888E-4</v>
      </c>
      <c r="V36" s="6"/>
      <c r="W36" s="10">
        <f t="shared" si="2"/>
        <v>1.875</v>
      </c>
      <c r="X36" s="11">
        <v>-3.4495999999999971E-3</v>
      </c>
      <c r="Y36" s="12">
        <f t="shared" si="3"/>
        <v>-3.4366999999999939E-3</v>
      </c>
      <c r="Z36" s="13">
        <v>1.9692420950568295E-3</v>
      </c>
      <c r="AA36" s="20">
        <v>-3.5319119999999999E-3</v>
      </c>
      <c r="AB36" s="21">
        <v>4.4415635717235557E-4</v>
      </c>
      <c r="AC36" s="12">
        <v>-3.4843420000000001E-3</v>
      </c>
      <c r="AD36" s="14">
        <v>2.9300091573447292E-4</v>
      </c>
      <c r="AE36" s="6"/>
    </row>
    <row r="37" spans="1:31" x14ac:dyDescent="0.15">
      <c r="A37" t="s">
        <v>2</v>
      </c>
      <c r="B37" t="s">
        <v>3</v>
      </c>
      <c r="C37">
        <v>10</v>
      </c>
      <c r="D37" t="s">
        <v>4</v>
      </c>
      <c r="E37">
        <v>2.5416999999999999E-2</v>
      </c>
      <c r="F37" t="s">
        <v>5</v>
      </c>
      <c r="G37">
        <v>5.2331499999999998E-3</v>
      </c>
      <c r="H37" t="s">
        <v>6</v>
      </c>
      <c r="I37" s="2">
        <v>1.3301099999999999E-4</v>
      </c>
      <c r="V37" s="6"/>
      <c r="W37" s="10">
        <f t="shared" si="2"/>
        <v>2.125</v>
      </c>
      <c r="X37" s="11">
        <v>-8.2399999999999834E-4</v>
      </c>
      <c r="Y37" s="12">
        <f t="shared" si="3"/>
        <v>-8.3189999999999653E-4</v>
      </c>
      <c r="Z37" s="13">
        <v>2.3616356250658489E-3</v>
      </c>
      <c r="AA37" s="20">
        <v>-8.3686999999999976E-4</v>
      </c>
      <c r="AB37" s="21">
        <v>5.254088477342168E-4</v>
      </c>
      <c r="AC37" s="12">
        <v>-8.0857999999999993E-4</v>
      </c>
      <c r="AD37" s="14">
        <v>3.5550378703627829E-4</v>
      </c>
      <c r="AE37" s="6"/>
    </row>
    <row r="38" spans="1:31" x14ac:dyDescent="0.15">
      <c r="A38" t="s">
        <v>2</v>
      </c>
      <c r="B38" t="s">
        <v>3</v>
      </c>
      <c r="C38">
        <v>11</v>
      </c>
      <c r="D38" t="s">
        <v>4</v>
      </c>
      <c r="E38">
        <v>1.9720100000000001E-2</v>
      </c>
      <c r="F38" t="s">
        <v>5</v>
      </c>
      <c r="G38">
        <v>5.7899199999999996E-3</v>
      </c>
      <c r="H38" t="s">
        <v>6</v>
      </c>
      <c r="I38" s="2">
        <v>1.14178E-4</v>
      </c>
      <c r="V38" s="6"/>
      <c r="W38" s="10">
        <f t="shared" si="2"/>
        <v>2.375</v>
      </c>
      <c r="X38" s="11">
        <v>8.5299999999999959E-4</v>
      </c>
      <c r="Y38" s="12">
        <f t="shared" si="3"/>
        <v>9.096999999999994E-4</v>
      </c>
      <c r="Z38" s="13">
        <v>2.7016909791142954E-3</v>
      </c>
      <c r="AA38" s="20">
        <v>8.3396200000000005E-4</v>
      </c>
      <c r="AB38" s="21">
        <v>5.658807043567866E-4</v>
      </c>
      <c r="AC38" s="12">
        <v>8.690420000000001E-4</v>
      </c>
      <c r="AD38" s="14">
        <v>4.3188512406491564E-4</v>
      </c>
      <c r="AE38" s="6"/>
    </row>
    <row r="39" spans="1:31" x14ac:dyDescent="0.15">
      <c r="A39" t="s">
        <v>2</v>
      </c>
      <c r="B39" t="s">
        <v>3</v>
      </c>
      <c r="C39">
        <v>12</v>
      </c>
      <c r="D39" t="s">
        <v>4</v>
      </c>
      <c r="E39">
        <v>1.5228200000000001E-2</v>
      </c>
      <c r="F39" t="s">
        <v>5</v>
      </c>
      <c r="G39">
        <v>6.6407599999999999E-3</v>
      </c>
      <c r="H39" t="s">
        <v>6</v>
      </c>
      <c r="I39" s="2">
        <v>1.01127E-4</v>
      </c>
      <c r="V39" s="6"/>
      <c r="W39" s="10">
        <f t="shared" si="2"/>
        <v>2.625</v>
      </c>
      <c r="X39" s="11">
        <v>1.7530000000000011E-3</v>
      </c>
      <c r="Y39" s="12">
        <f t="shared" si="3"/>
        <v>1.8276899999999999E-3</v>
      </c>
      <c r="Z39" s="13">
        <v>3.0679180200411243E-3</v>
      </c>
      <c r="AA39" s="20">
        <v>1.7901900000000001E-3</v>
      </c>
      <c r="AB39" s="21">
        <v>6.8952833502381806E-4</v>
      </c>
      <c r="AC39" s="12">
        <v>1.8483120000000002E-3</v>
      </c>
      <c r="AD39" s="14">
        <v>5.351272204878857E-4</v>
      </c>
      <c r="AE39" s="6"/>
    </row>
    <row r="40" spans="1:31" x14ac:dyDescent="0.15">
      <c r="A40" t="s">
        <v>2</v>
      </c>
      <c r="B40" t="s">
        <v>3</v>
      </c>
      <c r="C40">
        <v>13</v>
      </c>
      <c r="D40" t="s">
        <v>4</v>
      </c>
      <c r="E40">
        <v>1.18069E-2</v>
      </c>
      <c r="F40" t="s">
        <v>5</v>
      </c>
      <c r="G40">
        <v>7.5870199999999999E-3</v>
      </c>
      <c r="H40" t="s">
        <v>6</v>
      </c>
      <c r="I40" s="2">
        <v>8.9579400000000005E-5</v>
      </c>
      <c r="V40" s="6"/>
      <c r="W40" s="10">
        <f t="shared" si="2"/>
        <v>2.875</v>
      </c>
      <c r="X40" s="11">
        <v>2.2228999999999999E-3</v>
      </c>
      <c r="Y40" s="12">
        <f t="shared" si="3"/>
        <v>2.3045800000000005E-3</v>
      </c>
      <c r="Z40" s="13">
        <v>3.5636055307824719E-3</v>
      </c>
      <c r="AA40" s="20">
        <v>2.2734169999999998E-3</v>
      </c>
      <c r="AB40" s="21">
        <v>7.9425060144960858E-4</v>
      </c>
      <c r="AC40" s="12">
        <v>2.3304010000000002E-3</v>
      </c>
      <c r="AD40" s="14">
        <v>6.8263892081296576E-4</v>
      </c>
      <c r="AE40" s="6"/>
    </row>
    <row r="41" spans="1:31" x14ac:dyDescent="0.15">
      <c r="A41" t="s">
        <v>2</v>
      </c>
      <c r="B41" t="s">
        <v>3</v>
      </c>
      <c r="C41">
        <v>14</v>
      </c>
      <c r="D41" t="s">
        <v>4</v>
      </c>
      <c r="E41">
        <v>9.2135700000000008E-3</v>
      </c>
      <c r="F41" t="s">
        <v>5</v>
      </c>
      <c r="G41">
        <v>8.5004499999999997E-3</v>
      </c>
      <c r="H41" t="s">
        <v>6</v>
      </c>
      <c r="I41" s="2">
        <v>7.8319399999999994E-5</v>
      </c>
      <c r="V41" s="6"/>
      <c r="W41" s="10">
        <f t="shared" si="2"/>
        <v>3.125</v>
      </c>
      <c r="X41" s="11">
        <v>2.3915999999999989E-3</v>
      </c>
      <c r="Y41" s="12">
        <f t="shared" si="3"/>
        <v>2.4503599999999987E-3</v>
      </c>
      <c r="Z41" s="13">
        <v>4.1593479092720386E-3</v>
      </c>
      <c r="AA41" s="20">
        <v>2.421748E-3</v>
      </c>
      <c r="AB41" s="21">
        <v>9.6654439415730928E-4</v>
      </c>
      <c r="AC41" s="12">
        <v>2.5225239999999999E-3</v>
      </c>
      <c r="AD41" s="14">
        <v>8.2103790887619245E-4</v>
      </c>
      <c r="AE41" s="6"/>
    </row>
    <row r="42" spans="1:31" x14ac:dyDescent="0.15">
      <c r="A42" t="s">
        <v>2</v>
      </c>
      <c r="B42" t="s">
        <v>3</v>
      </c>
      <c r="C42">
        <v>15</v>
      </c>
      <c r="D42" t="s">
        <v>4</v>
      </c>
      <c r="E42">
        <v>7.0354399999999996E-3</v>
      </c>
      <c r="F42" t="s">
        <v>5</v>
      </c>
      <c r="G42">
        <v>1.00315E-2</v>
      </c>
      <c r="H42" t="s">
        <v>6</v>
      </c>
      <c r="I42" s="2">
        <v>7.0576300000000004E-5</v>
      </c>
      <c r="V42" s="6"/>
      <c r="W42" s="10">
        <f t="shared" si="2"/>
        <v>3.375</v>
      </c>
      <c r="X42" s="11">
        <v>2.3729300000000005E-3</v>
      </c>
      <c r="Y42" s="12">
        <f t="shared" si="3"/>
        <v>2.3381900000000004E-3</v>
      </c>
      <c r="Z42" s="13">
        <v>4.5977426022165702E-3</v>
      </c>
      <c r="AA42" s="20">
        <v>2.4171460000000002E-3</v>
      </c>
      <c r="AB42" s="21">
        <v>9.4378620214512329E-4</v>
      </c>
      <c r="AC42" s="12">
        <v>2.5129470000000002E-3</v>
      </c>
      <c r="AD42" s="14">
        <v>9.7156563379802489E-4</v>
      </c>
      <c r="AE42" s="6"/>
    </row>
    <row r="43" spans="1:31" x14ac:dyDescent="0.15">
      <c r="A43" t="s">
        <v>2</v>
      </c>
      <c r="B43" t="s">
        <v>3</v>
      </c>
      <c r="C43">
        <v>16</v>
      </c>
      <c r="D43" t="s">
        <v>4</v>
      </c>
      <c r="E43">
        <v>5.4754900000000004E-3</v>
      </c>
      <c r="F43" t="s">
        <v>5</v>
      </c>
      <c r="G43">
        <v>1.14012E-2</v>
      </c>
      <c r="H43" t="s">
        <v>6</v>
      </c>
      <c r="I43" s="2">
        <v>6.2427000000000004E-5</v>
      </c>
      <c r="V43" s="6"/>
      <c r="W43" s="10">
        <f t="shared" si="2"/>
        <v>3.625</v>
      </c>
      <c r="X43" s="11">
        <v>2.2225200000000013E-3</v>
      </c>
      <c r="Y43" s="12">
        <f t="shared" si="3"/>
        <v>2.2367100000000003E-3</v>
      </c>
      <c r="Z43" s="13">
        <v>5.3859948133816067E-3</v>
      </c>
      <c r="AA43" s="20">
        <v>2.2906039999999999E-3</v>
      </c>
      <c r="AB43" s="21">
        <v>1.0917732945123469E-3</v>
      </c>
      <c r="AC43" s="12">
        <v>2.404612E-3</v>
      </c>
      <c r="AD43" s="14">
        <v>1.1948318190148936E-3</v>
      </c>
      <c r="AE43" s="6"/>
    </row>
    <row r="44" spans="1:31" x14ac:dyDescent="0.15">
      <c r="A44" t="s">
        <v>2</v>
      </c>
      <c r="B44" t="s">
        <v>3</v>
      </c>
      <c r="C44">
        <v>17</v>
      </c>
      <c r="D44" t="s">
        <v>4</v>
      </c>
      <c r="E44">
        <v>4.1926999999999997E-3</v>
      </c>
      <c r="F44" t="s">
        <v>5</v>
      </c>
      <c r="G44">
        <v>1.27197E-2</v>
      </c>
      <c r="H44" t="s">
        <v>6</v>
      </c>
      <c r="I44" s="2">
        <v>5.3329699999999999E-5</v>
      </c>
      <c r="V44" s="6"/>
      <c r="W44" s="10">
        <f t="shared" si="2"/>
        <v>3.875</v>
      </c>
      <c r="X44" s="11">
        <v>1.9809400000000005E-3</v>
      </c>
      <c r="Y44" s="12">
        <f t="shared" si="3"/>
        <v>2.0143400000000007E-3</v>
      </c>
      <c r="Z44" s="13">
        <v>6.1751655713956381E-3</v>
      </c>
      <c r="AA44" s="20">
        <v>2.1075620000000003E-3</v>
      </c>
      <c r="AB44" s="21">
        <v>1.307138852284985E-3</v>
      </c>
      <c r="AC44" s="12">
        <v>2.2509780000000003E-3</v>
      </c>
      <c r="AD44" s="14">
        <v>1.4980262352750323E-3</v>
      </c>
      <c r="AE44" s="6"/>
    </row>
    <row r="45" spans="1:31" x14ac:dyDescent="0.15">
      <c r="A45" t="s">
        <v>2</v>
      </c>
      <c r="B45" t="s">
        <v>3</v>
      </c>
      <c r="C45">
        <v>18</v>
      </c>
      <c r="D45" t="s">
        <v>4</v>
      </c>
      <c r="E45">
        <v>3.20104E-3</v>
      </c>
      <c r="F45" t="s">
        <v>5</v>
      </c>
      <c r="G45">
        <v>1.38003E-2</v>
      </c>
      <c r="H45" t="s">
        <v>6</v>
      </c>
      <c r="I45" s="2">
        <v>4.4175199999999997E-5</v>
      </c>
      <c r="V45" s="6"/>
      <c r="W45" s="10">
        <f t="shared" si="2"/>
        <v>4.125</v>
      </c>
      <c r="X45" s="11">
        <v>1.7425500000000003E-3</v>
      </c>
      <c r="Y45" s="12">
        <f t="shared" si="3"/>
        <v>1.7817599999999999E-3</v>
      </c>
      <c r="Z45" s="13">
        <v>6.5951290756234328E-3</v>
      </c>
      <c r="AA45" s="20">
        <v>1.928321E-3</v>
      </c>
      <c r="AB45" s="21">
        <v>1.4840718523121861E-3</v>
      </c>
      <c r="AC45" s="12">
        <v>2.0815410000000001E-3</v>
      </c>
      <c r="AD45" s="14">
        <v>1.7429810116194799E-3</v>
      </c>
      <c r="AE45" s="6"/>
    </row>
    <row r="46" spans="1:31" x14ac:dyDescent="0.15">
      <c r="A46" t="s">
        <v>2</v>
      </c>
      <c r="B46" t="s">
        <v>3</v>
      </c>
      <c r="C46">
        <v>19</v>
      </c>
      <c r="D46" t="s">
        <v>4</v>
      </c>
      <c r="E46">
        <v>2.3036200000000001E-3</v>
      </c>
      <c r="F46" t="s">
        <v>5</v>
      </c>
      <c r="G46">
        <v>1.3906999999999999E-2</v>
      </c>
      <c r="H46" t="s">
        <v>6</v>
      </c>
      <c r="I46" s="2">
        <v>3.2036399999999997E-5</v>
      </c>
      <c r="V46" s="6"/>
      <c r="W46" s="10">
        <f t="shared" si="2"/>
        <v>4.375</v>
      </c>
      <c r="X46" s="11">
        <v>1.4901299999999997E-3</v>
      </c>
      <c r="Y46" s="12">
        <f t="shared" si="3"/>
        <v>1.5151800000000001E-3</v>
      </c>
      <c r="Z46" s="13">
        <v>7.7528549891869251E-3</v>
      </c>
      <c r="AA46" s="20">
        <v>1.7630689999999999E-3</v>
      </c>
      <c r="AB46" s="21">
        <v>1.7467596896237822E-3</v>
      </c>
      <c r="AC46" s="12">
        <v>1.956064E-3</v>
      </c>
      <c r="AD46" s="14">
        <v>2.053082810340094E-3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1.2295499999999998E-3</v>
      </c>
      <c r="Y47" s="12">
        <f t="shared" si="3"/>
        <v>1.2620639999999998E-3</v>
      </c>
      <c r="Z47" s="13">
        <v>8.8803926336400527E-3</v>
      </c>
      <c r="AA47" s="20">
        <v>1.6715269999999999E-3</v>
      </c>
      <c r="AB47" s="21">
        <v>1.9522005656586342E-3</v>
      </c>
      <c r="AC47" s="12">
        <v>1.8962689999999999E-3</v>
      </c>
      <c r="AD47" s="14">
        <v>2.6478487055119726E-3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9.5852000000000003E-4</v>
      </c>
      <c r="Y48" s="12">
        <f t="shared" si="3"/>
        <v>1.0024829999999998E-3</v>
      </c>
      <c r="Z48" s="18">
        <v>1.0245720182393874E-2</v>
      </c>
      <c r="AA48" s="22">
        <v>1.7049550000000002E-3</v>
      </c>
      <c r="AB48" s="23">
        <v>1.8450534040094901E-3</v>
      </c>
      <c r="AC48" s="17">
        <v>1.9319440000000001E-3</v>
      </c>
      <c r="AD48" s="19">
        <v>3.1577116095289331E-3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0.220196</v>
      </c>
      <c r="G50" t="s">
        <v>14</v>
      </c>
      <c r="H50">
        <v>0.50480499999999995</v>
      </c>
      <c r="I50">
        <f>E5-H50</f>
        <v>-4.7019999999999951E-2</v>
      </c>
      <c r="J50" s="3">
        <f>I27/E5</f>
        <v>8.1905479646558971E-4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0.10426100000000001</v>
      </c>
      <c r="G51" t="s">
        <v>14</v>
      </c>
      <c r="H51">
        <v>0.37161699999999998</v>
      </c>
      <c r="I51">
        <f t="shared" ref="I51:I69" si="4">E6-H51</f>
        <v>-5.8080999999999994E-2</v>
      </c>
      <c r="J51" s="3">
        <f t="shared" ref="J51:J69" si="5">I28/E6</f>
        <v>1.1323101653398654E-3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7.6752799999999996E-2</v>
      </c>
      <c r="G52" t="s">
        <v>14</v>
      </c>
      <c r="H52">
        <v>0.27356999999999998</v>
      </c>
      <c r="I52">
        <f t="shared" si="4"/>
        <v>-4.6371999999999969E-2</v>
      </c>
      <c r="J52" s="3">
        <f t="shared" si="5"/>
        <v>1.4195371438128857E-3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5.6502499999999997E-2</v>
      </c>
      <c r="G53" t="s">
        <v>14</v>
      </c>
      <c r="H53">
        <v>0.20139099999999999</v>
      </c>
      <c r="I53">
        <f t="shared" si="4"/>
        <v>-3.3022999999999997E-2</v>
      </c>
      <c r="J53" s="3">
        <f t="shared" si="5"/>
        <v>1.7365889005036587E-3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4.1595E-2</v>
      </c>
      <c r="G54" t="s">
        <v>14</v>
      </c>
      <c r="H54">
        <v>0.148255</v>
      </c>
      <c r="I54">
        <f t="shared" si="4"/>
        <v>-2.1901000000000004E-2</v>
      </c>
      <c r="J54" s="3">
        <f t="shared" si="5"/>
        <v>2.1414043085300032E-3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3.0620700000000001E-2</v>
      </c>
      <c r="G55" t="s">
        <v>14</v>
      </c>
      <c r="H55">
        <v>0.109139</v>
      </c>
      <c r="I55">
        <f t="shared" si="4"/>
        <v>-1.3537900000000005E-2</v>
      </c>
      <c r="J55" s="3">
        <f t="shared" si="5"/>
        <v>2.4837894124649196E-3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2.2541800000000001E-2</v>
      </c>
      <c r="G56" t="s">
        <v>14</v>
      </c>
      <c r="H56">
        <v>8.0342200000000003E-2</v>
      </c>
      <c r="I56">
        <f t="shared" si="4"/>
        <v>-7.5237999999999972E-3</v>
      </c>
      <c r="J56" s="3">
        <f t="shared" si="5"/>
        <v>2.8307268492578797E-3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1.6594500000000002E-2</v>
      </c>
      <c r="G57" t="s">
        <v>14</v>
      </c>
      <c r="H57">
        <v>5.9142599999999997E-2</v>
      </c>
      <c r="I57">
        <f t="shared" si="4"/>
        <v>-3.4495999999999971E-3</v>
      </c>
      <c r="J57" s="3">
        <f t="shared" si="5"/>
        <v>3.3172391503420539E-3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1.2216299999999999E-2</v>
      </c>
      <c r="G58" t="s">
        <v>14</v>
      </c>
      <c r="H58">
        <v>4.3535499999999998E-2</v>
      </c>
      <c r="I58">
        <f t="shared" si="4"/>
        <v>-8.2399999999999834E-4</v>
      </c>
      <c r="J58" s="3">
        <f t="shared" si="5"/>
        <v>3.8661484611872679E-3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8.9932999999999992E-3</v>
      </c>
      <c r="G59" t="s">
        <v>14</v>
      </c>
      <c r="H59">
        <v>3.20451E-2</v>
      </c>
      <c r="I59">
        <f t="shared" si="4"/>
        <v>8.5299999999999959E-4</v>
      </c>
      <c r="J59" s="3">
        <f t="shared" si="5"/>
        <v>4.4041449202233563E-3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6.6206700000000004E-3</v>
      </c>
      <c r="G60" t="s">
        <v>14</v>
      </c>
      <c r="H60">
        <v>2.3584899999999999E-2</v>
      </c>
      <c r="I60">
        <f t="shared" si="4"/>
        <v>1.7530000000000011E-3</v>
      </c>
      <c r="J60" s="3">
        <f t="shared" si="5"/>
        <v>5.2494879212562993E-3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4.8741100000000001E-3</v>
      </c>
      <c r="G61" t="s">
        <v>14</v>
      </c>
      <c r="H61">
        <v>1.73548E-2</v>
      </c>
      <c r="I61">
        <f t="shared" si="4"/>
        <v>2.2228999999999999E-3</v>
      </c>
      <c r="J61" s="3">
        <f t="shared" si="5"/>
        <v>5.8320436006272444E-3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3.58845E-3</v>
      </c>
      <c r="G62" t="s">
        <v>14</v>
      </c>
      <c r="H62">
        <v>1.2765800000000001E-2</v>
      </c>
      <c r="I62">
        <f t="shared" si="4"/>
        <v>2.3915999999999989E-3</v>
      </c>
      <c r="J62" s="3">
        <f t="shared" si="5"/>
        <v>6.6717906765012469E-3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2.64211E-3</v>
      </c>
      <c r="G63" t="s">
        <v>14</v>
      </c>
      <c r="H63">
        <v>9.3839700000000002E-3</v>
      </c>
      <c r="I63">
        <f t="shared" si="4"/>
        <v>2.3729300000000005E-3</v>
      </c>
      <c r="J63" s="3">
        <f t="shared" si="5"/>
        <v>7.6193044084750233E-3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1.94561E-3</v>
      </c>
      <c r="G64" t="s">
        <v>14</v>
      </c>
      <c r="H64">
        <v>6.8893899999999996E-3</v>
      </c>
      <c r="I64">
        <f t="shared" si="4"/>
        <v>2.2225200000000013E-3</v>
      </c>
      <c r="J64" s="3">
        <f t="shared" si="5"/>
        <v>8.5952780481808964E-3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1.43307E-3</v>
      </c>
      <c r="G65" t="s">
        <v>14</v>
      </c>
      <c r="H65">
        <v>5.0462399999999996E-3</v>
      </c>
      <c r="I65">
        <f t="shared" si="4"/>
        <v>1.9809400000000005E-3</v>
      </c>
      <c r="J65" s="3">
        <f t="shared" si="5"/>
        <v>1.0043331749008849E-2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1.0560299999999999E-3</v>
      </c>
      <c r="G66" t="s">
        <v>14</v>
      </c>
      <c r="H66">
        <v>3.68024E-3</v>
      </c>
      <c r="I66">
        <f t="shared" si="4"/>
        <v>1.7425500000000003E-3</v>
      </c>
      <c r="J66" s="3">
        <f t="shared" si="5"/>
        <v>1.1511970775191369E-2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7.7883800000000001E-4</v>
      </c>
      <c r="G67" t="s">
        <v>14</v>
      </c>
      <c r="H67">
        <v>2.6622500000000001E-3</v>
      </c>
      <c r="I67">
        <f t="shared" si="4"/>
        <v>1.4901299999999997E-3</v>
      </c>
      <c r="J67" s="3">
        <f t="shared" si="5"/>
        <v>1.284316464292767E-2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5.7528899999999999E-4</v>
      </c>
      <c r="G68" t="s">
        <v>14</v>
      </c>
      <c r="H68">
        <v>1.8960100000000001E-3</v>
      </c>
      <c r="I68">
        <f t="shared" si="4"/>
        <v>1.2295499999999998E-3</v>
      </c>
      <c r="J68" s="3">
        <f t="shared" si="5"/>
        <v>1.41335312711962E-2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6.3764099999999999E-4</v>
      </c>
      <c r="G69" t="s">
        <v>14</v>
      </c>
      <c r="H69">
        <v>1.3091000000000001E-3</v>
      </c>
      <c r="I69">
        <f t="shared" si="4"/>
        <v>9.5852000000000003E-4</v>
      </c>
      <c r="J69" s="3">
        <f t="shared" si="5"/>
        <v>1.4127763911060935E-2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-4.7963800000000001E-2</v>
      </c>
      <c r="F73" t="s">
        <v>5</v>
      </c>
      <c r="G73">
        <v>-5.5122200000000003E-2</v>
      </c>
      <c r="H73" t="s">
        <v>6</v>
      </c>
      <c r="I73" s="2">
        <v>2.64387E-3</v>
      </c>
      <c r="J73" s="3">
        <f t="shared" ref="J73:J92" si="6">I73/E5</f>
        <v>5.7753530587502863E-3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-5.9348900000000003E-2</v>
      </c>
      <c r="F74" t="s">
        <v>5</v>
      </c>
      <c r="G74">
        <v>-4.2562099999999999E-2</v>
      </c>
      <c r="H74" t="s">
        <v>6</v>
      </c>
      <c r="I74" s="2">
        <v>2.5260199999999999E-3</v>
      </c>
      <c r="J74" s="3">
        <f t="shared" si="6"/>
        <v>8.056554909165136E-3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-4.8212699999999997E-2</v>
      </c>
      <c r="F75" t="s">
        <v>5</v>
      </c>
      <c r="G75">
        <v>-4.5051599999999997E-2</v>
      </c>
      <c r="H75" t="s">
        <v>6</v>
      </c>
      <c r="I75" s="2">
        <v>2.17206E-3</v>
      </c>
      <c r="J75" s="3">
        <f t="shared" si="6"/>
        <v>9.5602073961918669E-3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-3.07703E-2</v>
      </c>
      <c r="F76" t="s">
        <v>5</v>
      </c>
      <c r="G76">
        <v>-6.0543899999999998E-2</v>
      </c>
      <c r="H76" t="s">
        <v>6</v>
      </c>
      <c r="I76" s="2">
        <v>1.8629499999999999E-3</v>
      </c>
      <c r="J76" s="3">
        <f t="shared" si="6"/>
        <v>1.1064751021571796E-2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-2.08945E-2</v>
      </c>
      <c r="F77" t="s">
        <v>5</v>
      </c>
      <c r="G77">
        <v>-7.8898200000000002E-2</v>
      </c>
      <c r="H77" t="s">
        <v>6</v>
      </c>
      <c r="I77" s="2">
        <v>1.64854E-3</v>
      </c>
      <c r="J77" s="3">
        <f t="shared" si="6"/>
        <v>1.3046994950694082E-2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-1.2300999999999999E-2</v>
      </c>
      <c r="F78" t="s">
        <v>5</v>
      </c>
      <c r="G78">
        <v>-0.11558499999999999</v>
      </c>
      <c r="H78" t="s">
        <v>6</v>
      </c>
      <c r="I78" s="2">
        <v>1.4218E-3</v>
      </c>
      <c r="J78" s="3">
        <f t="shared" si="6"/>
        <v>1.4872213813439386E-2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-5.7977699999999998E-3</v>
      </c>
      <c r="F79" t="s">
        <v>5</v>
      </c>
      <c r="G79">
        <v>-0.21956500000000001</v>
      </c>
      <c r="H79" t="s">
        <v>6</v>
      </c>
      <c r="I79" s="2">
        <v>1.2729900000000001E-3</v>
      </c>
      <c r="J79" s="3">
        <f t="shared" si="6"/>
        <v>1.7481707919976271E-2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-3.4930500000000001E-3</v>
      </c>
      <c r="F80" t="s">
        <v>5</v>
      </c>
      <c r="G80">
        <v>-0.28559400000000001</v>
      </c>
      <c r="H80" t="s">
        <v>6</v>
      </c>
      <c r="I80" s="2">
        <v>9.9759200000000005E-4</v>
      </c>
      <c r="J80" s="3">
        <f t="shared" si="6"/>
        <v>1.7912340868690861E-2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-2.9009499999999998E-4</v>
      </c>
      <c r="F81" t="s">
        <v>5</v>
      </c>
      <c r="G81">
        <v>-2.7534900000000002</v>
      </c>
      <c r="H81" t="s">
        <v>6</v>
      </c>
      <c r="I81" s="2">
        <v>7.9877400000000003E-4</v>
      </c>
      <c r="J81" s="3">
        <f t="shared" si="6"/>
        <v>1.870161431932852E-2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4.4606499999999999E-4</v>
      </c>
      <c r="F82" t="s">
        <v>5</v>
      </c>
      <c r="G82">
        <v>1.9205000000000001</v>
      </c>
      <c r="H82" t="s">
        <v>6</v>
      </c>
      <c r="I82" s="2">
        <v>8.5666799999999999E-4</v>
      </c>
      <c r="J82" s="3">
        <f t="shared" si="6"/>
        <v>2.604004486581292E-2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1.4080900000000001E-3</v>
      </c>
      <c r="F83" t="s">
        <v>5</v>
      </c>
      <c r="G83">
        <v>0.66211200000000003</v>
      </c>
      <c r="H83" t="s">
        <v>6</v>
      </c>
      <c r="I83" s="2">
        <v>9.3231200000000003E-4</v>
      </c>
      <c r="J83" s="3">
        <f t="shared" si="6"/>
        <v>3.679515666254899E-2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1.77808E-3</v>
      </c>
      <c r="F84" t="s">
        <v>5</v>
      </c>
      <c r="G84">
        <v>0.36119299999999999</v>
      </c>
      <c r="H84" t="s">
        <v>6</v>
      </c>
      <c r="I84" s="2">
        <v>6.4223199999999996E-4</v>
      </c>
      <c r="J84" s="3">
        <f t="shared" si="6"/>
        <v>3.2804261991960237E-2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2.2157000000000001E-3</v>
      </c>
      <c r="F85" t="s">
        <v>5</v>
      </c>
      <c r="G85">
        <v>0.28056199999999998</v>
      </c>
      <c r="H85" t="s">
        <v>6</v>
      </c>
      <c r="I85" s="2">
        <v>6.2164100000000003E-4</v>
      </c>
      <c r="J85" s="3">
        <f t="shared" si="6"/>
        <v>4.1012376792853661E-2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1.7308099999999999E-3</v>
      </c>
      <c r="F86" t="s">
        <v>5</v>
      </c>
      <c r="G86">
        <v>0.212308</v>
      </c>
      <c r="H86" t="s">
        <v>6</v>
      </c>
      <c r="I86" s="2">
        <v>3.6746400000000002E-4</v>
      </c>
      <c r="J86" s="3">
        <f t="shared" si="6"/>
        <v>3.125517781047725E-2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1.6399100000000001E-3</v>
      </c>
      <c r="F87" t="s">
        <v>5</v>
      </c>
      <c r="G87">
        <v>0.27526299999999998</v>
      </c>
      <c r="H87" t="s">
        <v>6</v>
      </c>
      <c r="I87" s="2">
        <v>4.5140799999999999E-4</v>
      </c>
      <c r="J87" s="3">
        <f t="shared" si="6"/>
        <v>4.954043663732411E-2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1.70622E-3</v>
      </c>
      <c r="F88" t="s">
        <v>5</v>
      </c>
      <c r="G88">
        <v>0.226184</v>
      </c>
      <c r="H88" t="s">
        <v>6</v>
      </c>
      <c r="I88" s="2">
        <v>3.8591999999999999E-4</v>
      </c>
      <c r="J88" s="3">
        <f t="shared" si="6"/>
        <v>5.4918189088652918E-2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1.5907199999999999E-3</v>
      </c>
      <c r="F89" t="s">
        <v>5</v>
      </c>
      <c r="G89">
        <v>0.20395099999999999</v>
      </c>
      <c r="H89" t="s">
        <v>6</v>
      </c>
      <c r="I89" s="2">
        <v>3.2442799999999998E-4</v>
      </c>
      <c r="J89" s="3">
        <f t="shared" si="6"/>
        <v>5.9826768139647664E-2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>
        <v>1.34431E-3</v>
      </c>
      <c r="F90" t="s">
        <v>5</v>
      </c>
      <c r="G90">
        <v>0.28311500000000001</v>
      </c>
      <c r="H90" t="s">
        <v>6</v>
      </c>
      <c r="I90" s="2">
        <v>3.8059500000000001E-4</v>
      </c>
      <c r="J90" s="3">
        <f t="shared" si="6"/>
        <v>9.1657073774558215E-2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1.16445E-3</v>
      </c>
      <c r="F91" t="s">
        <v>5</v>
      </c>
      <c r="G91">
        <v>0.33020300000000002</v>
      </c>
      <c r="H91" t="s">
        <v>6</v>
      </c>
      <c r="I91" s="2">
        <v>3.8450600000000001E-4</v>
      </c>
      <c r="J91" s="3">
        <f t="shared" si="6"/>
        <v>0.12301987483842897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7.5060299999999997E-4</v>
      </c>
      <c r="F92" t="s">
        <v>5</v>
      </c>
      <c r="G92">
        <v>0.25449100000000002</v>
      </c>
      <c r="H92" t="s">
        <v>6</v>
      </c>
      <c r="I92" s="2">
        <v>1.91022E-4</v>
      </c>
      <c r="J92" s="3">
        <f t="shared" si="6"/>
        <v>8.4238981839990817E-2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-4.7963800000000001E-2</v>
      </c>
      <c r="M95">
        <f>E73*20</f>
        <v>-0.95927600000000002</v>
      </c>
      <c r="N95">
        <f>M95/I50</f>
        <v>20.401446193109336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-5.9348900000000003E-2</v>
      </c>
      <c r="M96">
        <f t="shared" ref="M96:M114" si="8">E74*20</f>
        <v>-1.1869780000000001</v>
      </c>
      <c r="N96">
        <f t="shared" ref="N96:N114" si="9">M96/I51</f>
        <v>20.436597166026761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-4.8212699999999997E-2</v>
      </c>
      <c r="M97">
        <f t="shared" si="8"/>
        <v>-0.96425399999999994</v>
      </c>
      <c r="N97">
        <f t="shared" si="9"/>
        <v>20.793884240489962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-3.07703E-2</v>
      </c>
      <c r="M98">
        <f t="shared" si="8"/>
        <v>-0.61540600000000001</v>
      </c>
      <c r="N98">
        <f t="shared" si="9"/>
        <v>18.635678163704085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-2.08945E-2</v>
      </c>
      <c r="M99">
        <f t="shared" si="8"/>
        <v>-0.41788999999999998</v>
      </c>
      <c r="N99">
        <f t="shared" si="9"/>
        <v>19.080863887493717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-1.2300999999999999E-2</v>
      </c>
      <c r="M100">
        <f t="shared" si="8"/>
        <v>-0.24601999999999999</v>
      </c>
      <c r="N100">
        <f t="shared" si="9"/>
        <v>18.17268557161745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-5.7977699999999998E-3</v>
      </c>
      <c r="M101">
        <f t="shared" si="8"/>
        <v>-0.1159554</v>
      </c>
      <c r="N101">
        <f t="shared" si="9"/>
        <v>15.411813179510359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-3.4930500000000001E-3</v>
      </c>
      <c r="M102">
        <f t="shared" si="8"/>
        <v>-6.9861000000000006E-2</v>
      </c>
      <c r="N102">
        <f t="shared" si="9"/>
        <v>20.25191326530614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-2.9009499999999998E-4</v>
      </c>
      <c r="M103">
        <f t="shared" si="8"/>
        <v>-5.8018999999999996E-3</v>
      </c>
      <c r="N103">
        <f t="shared" si="9"/>
        <v>7.0411407766990424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4.4606499999999999E-4</v>
      </c>
      <c r="M104">
        <f t="shared" si="8"/>
        <v>8.9213000000000001E-3</v>
      </c>
      <c r="N104">
        <f t="shared" si="9"/>
        <v>10.458733880422045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1.4080900000000001E-3</v>
      </c>
      <c r="M105">
        <f t="shared" si="8"/>
        <v>2.8161800000000001E-2</v>
      </c>
      <c r="N105">
        <f t="shared" si="9"/>
        <v>16.064917284654868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1.77808E-3</v>
      </c>
      <c r="M106">
        <f t="shared" si="8"/>
        <v>3.5561599999999999E-2</v>
      </c>
      <c r="N106">
        <f t="shared" si="9"/>
        <v>15.997840658599127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2.2157000000000001E-3</v>
      </c>
      <c r="M107">
        <f t="shared" si="8"/>
        <v>4.4314000000000006E-2</v>
      </c>
      <c r="N107">
        <f t="shared" si="9"/>
        <v>18.529018230473334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1.7308099999999999E-3</v>
      </c>
      <c r="M108">
        <f t="shared" si="8"/>
        <v>3.46162E-2</v>
      </c>
      <c r="N108">
        <f t="shared" si="9"/>
        <v>14.587956661174157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1.6399100000000001E-3</v>
      </c>
      <c r="M109">
        <f t="shared" si="8"/>
        <v>3.27982E-2</v>
      </c>
      <c r="N109">
        <f t="shared" si="9"/>
        <v>14.7572125335205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1.70622E-3</v>
      </c>
      <c r="M110">
        <f t="shared" si="8"/>
        <v>3.4124399999999999E-2</v>
      </c>
      <c r="N110">
        <f t="shared" si="9"/>
        <v>17.226367280180114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1.5907199999999999E-3</v>
      </c>
      <c r="M111">
        <f t="shared" si="8"/>
        <v>3.18144E-2</v>
      </c>
      <c r="N111">
        <f t="shared" si="9"/>
        <v>18.257381423775499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1.34431E-3</v>
      </c>
      <c r="M112">
        <f t="shared" si="8"/>
        <v>2.6886199999999999E-2</v>
      </c>
      <c r="N112">
        <f t="shared" si="9"/>
        <v>18.042855321347805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1.16445E-3</v>
      </c>
      <c r="M113">
        <f t="shared" si="8"/>
        <v>2.3289000000000001E-2</v>
      </c>
      <c r="N113">
        <f t="shared" si="9"/>
        <v>18.941076003415887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7.5060299999999997E-4</v>
      </c>
      <c r="M114">
        <f t="shared" si="8"/>
        <v>1.5012059999999999E-2</v>
      </c>
      <c r="N114">
        <f t="shared" si="9"/>
        <v>15.661707632600256</v>
      </c>
    </row>
    <row r="116" spans="1:14" x14ac:dyDescent="0.15">
      <c r="A116" t="s">
        <v>21</v>
      </c>
    </row>
    <row r="117" spans="1:14" x14ac:dyDescent="0.15">
      <c r="A117" t="s">
        <v>2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x14ac:dyDescent="0.15">
      <c r="A118" t="s">
        <v>2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x14ac:dyDescent="0.15">
      <c r="A119" t="s">
        <v>2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x14ac:dyDescent="0.15">
      <c r="A120" t="s">
        <v>2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x14ac:dyDescent="0.15">
      <c r="A121" t="s">
        <v>2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x14ac:dyDescent="0.15">
      <c r="A122" t="s">
        <v>2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x14ac:dyDescent="0.15">
      <c r="A123" t="s">
        <v>2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x14ac:dyDescent="0.15">
      <c r="A124" t="s">
        <v>2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x14ac:dyDescent="0.15">
      <c r="A125" t="s">
        <v>2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x14ac:dyDescent="0.15">
      <c r="A126" t="s">
        <v>2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x14ac:dyDescent="0.15">
      <c r="A127" t="s">
        <v>2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x14ac:dyDescent="0.15">
      <c r="A128" t="s">
        <v>2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x14ac:dyDescent="0.15">
      <c r="A129" t="s">
        <v>2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x14ac:dyDescent="0.15">
      <c r="A130" t="s">
        <v>2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x14ac:dyDescent="0.15">
      <c r="A131" t="s">
        <v>2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x14ac:dyDescent="0.15">
      <c r="A132" t="s">
        <v>2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x14ac:dyDescent="0.15">
      <c r="A133" t="s">
        <v>2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x14ac:dyDescent="0.15">
      <c r="A134" t="s">
        <v>2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x14ac:dyDescent="0.15">
      <c r="A135" t="s">
        <v>2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x14ac:dyDescent="0.15">
      <c r="A136" t="s">
        <v>2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x14ac:dyDescent="0.15">
      <c r="A140" t="s">
        <v>2</v>
      </c>
      <c r="B140" t="s">
        <v>3</v>
      </c>
      <c r="C140">
        <v>0</v>
      </c>
      <c r="D140" t="s">
        <v>4</v>
      </c>
      <c r="E140">
        <v>0.107612</v>
      </c>
      <c r="F140" t="s">
        <v>5</v>
      </c>
      <c r="G140">
        <v>1.7819800000000001E-3</v>
      </c>
      <c r="H140" t="s">
        <v>6</v>
      </c>
      <c r="I140">
        <v>1.91762E-4</v>
      </c>
      <c r="J140" s="3">
        <f t="shared" ref="J140:J159" si="11">I140/E5</f>
        <v>4.1889096409886736E-4</v>
      </c>
    </row>
    <row r="141" spans="1:10" x14ac:dyDescent="0.15">
      <c r="A141" t="s">
        <v>2</v>
      </c>
      <c r="B141" t="s">
        <v>3</v>
      </c>
      <c r="C141">
        <v>1</v>
      </c>
      <c r="D141" t="s">
        <v>4</v>
      </c>
      <c r="E141">
        <v>0.10774</v>
      </c>
      <c r="F141" t="s">
        <v>5</v>
      </c>
      <c r="G141">
        <v>1.7923800000000001E-3</v>
      </c>
      <c r="H141" t="s">
        <v>6</v>
      </c>
      <c r="I141">
        <v>1.9311E-4</v>
      </c>
      <c r="J141" s="3">
        <f t="shared" si="11"/>
        <v>6.1591013472137176E-4</v>
      </c>
    </row>
    <row r="142" spans="1:10" x14ac:dyDescent="0.15">
      <c r="A142" t="s">
        <v>2</v>
      </c>
      <c r="B142" t="s">
        <v>3</v>
      </c>
      <c r="C142">
        <v>2</v>
      </c>
      <c r="D142" t="s">
        <v>4</v>
      </c>
      <c r="E142">
        <v>9.3714000000000006E-2</v>
      </c>
      <c r="F142" t="s">
        <v>5</v>
      </c>
      <c r="G142">
        <v>1.9448600000000001E-3</v>
      </c>
      <c r="H142" t="s">
        <v>6</v>
      </c>
      <c r="I142">
        <v>1.82261E-4</v>
      </c>
      <c r="J142" s="3">
        <f t="shared" si="11"/>
        <v>8.0221216736062813E-4</v>
      </c>
    </row>
    <row r="143" spans="1:10" x14ac:dyDescent="0.15">
      <c r="A143" t="s">
        <v>2</v>
      </c>
      <c r="B143" t="s">
        <v>3</v>
      </c>
      <c r="C143">
        <v>3</v>
      </c>
      <c r="D143" t="s">
        <v>4</v>
      </c>
      <c r="E143">
        <v>7.8209299999999995E-2</v>
      </c>
      <c r="F143" t="s">
        <v>5</v>
      </c>
      <c r="G143">
        <v>2.12233E-3</v>
      </c>
      <c r="H143" t="s">
        <v>6</v>
      </c>
      <c r="I143">
        <v>1.6598599999999999E-4</v>
      </c>
      <c r="J143" s="3">
        <f t="shared" si="11"/>
        <v>9.8585241851183126E-4</v>
      </c>
    </row>
    <row r="144" spans="1:10" x14ac:dyDescent="0.15">
      <c r="A144" t="s">
        <v>2</v>
      </c>
      <c r="B144" t="s">
        <v>3</v>
      </c>
      <c r="C144">
        <v>4</v>
      </c>
      <c r="D144" t="s">
        <v>4</v>
      </c>
      <c r="E144">
        <v>6.4299499999999996E-2</v>
      </c>
      <c r="F144" t="s">
        <v>5</v>
      </c>
      <c r="G144">
        <v>2.36002E-3</v>
      </c>
      <c r="H144" t="s">
        <v>6</v>
      </c>
      <c r="I144">
        <v>1.51748E-4</v>
      </c>
      <c r="J144" s="3">
        <f t="shared" si="11"/>
        <v>1.2009750383842222E-3</v>
      </c>
    </row>
    <row r="145" spans="1:10" x14ac:dyDescent="0.15">
      <c r="A145" t="s">
        <v>2</v>
      </c>
      <c r="B145" t="s">
        <v>3</v>
      </c>
      <c r="C145">
        <v>5</v>
      </c>
      <c r="D145" t="s">
        <v>4</v>
      </c>
      <c r="E145">
        <v>5.2074000000000002E-2</v>
      </c>
      <c r="F145" t="s">
        <v>5</v>
      </c>
      <c r="G145">
        <v>2.6481199999999999E-3</v>
      </c>
      <c r="H145" t="s">
        <v>6</v>
      </c>
      <c r="I145">
        <v>1.3789799999999999E-4</v>
      </c>
      <c r="J145" s="3">
        <f t="shared" si="11"/>
        <v>1.442431101734185E-3</v>
      </c>
    </row>
    <row r="146" spans="1:10" x14ac:dyDescent="0.15">
      <c r="A146" t="s">
        <v>2</v>
      </c>
      <c r="B146" t="s">
        <v>3</v>
      </c>
      <c r="C146">
        <v>6</v>
      </c>
      <c r="D146" t="s">
        <v>4</v>
      </c>
      <c r="E146">
        <v>4.1767899999999997E-2</v>
      </c>
      <c r="F146" t="s">
        <v>5</v>
      </c>
      <c r="G146">
        <v>2.9551400000000002E-3</v>
      </c>
      <c r="H146" t="s">
        <v>6</v>
      </c>
      <c r="I146">
        <v>1.2343E-4</v>
      </c>
      <c r="J146" s="3">
        <f t="shared" si="11"/>
        <v>1.6950386166133832E-3</v>
      </c>
    </row>
    <row r="147" spans="1:10" x14ac:dyDescent="0.15">
      <c r="A147" t="s">
        <v>2</v>
      </c>
      <c r="B147" t="s">
        <v>3</v>
      </c>
      <c r="C147">
        <v>7</v>
      </c>
      <c r="D147" t="s">
        <v>4</v>
      </c>
      <c r="E147">
        <v>3.3494000000000003E-2</v>
      </c>
      <c r="F147" t="s">
        <v>5</v>
      </c>
      <c r="G147">
        <v>3.2744100000000002E-3</v>
      </c>
      <c r="H147" t="s">
        <v>6</v>
      </c>
      <c r="I147">
        <v>1.0967300000000001E-4</v>
      </c>
      <c r="J147" s="3">
        <f t="shared" si="11"/>
        <v>1.9692420950568295E-3</v>
      </c>
    </row>
    <row r="148" spans="1:10" x14ac:dyDescent="0.15">
      <c r="A148" t="s">
        <v>2</v>
      </c>
      <c r="B148" t="s">
        <v>3</v>
      </c>
      <c r="C148">
        <v>8</v>
      </c>
      <c r="D148" t="s">
        <v>4</v>
      </c>
      <c r="E148">
        <v>2.6670800000000001E-2</v>
      </c>
      <c r="F148" t="s">
        <v>5</v>
      </c>
      <c r="G148">
        <v>3.7820000000000002E-3</v>
      </c>
      <c r="H148" t="s">
        <v>6</v>
      </c>
      <c r="I148">
        <v>1.00869E-4</v>
      </c>
      <c r="J148" s="3">
        <f t="shared" si="11"/>
        <v>2.3616356250658489E-3</v>
      </c>
    </row>
    <row r="149" spans="1:10" x14ac:dyDescent="0.15">
      <c r="A149" t="s">
        <v>2</v>
      </c>
      <c r="B149" t="s">
        <v>3</v>
      </c>
      <c r="C149">
        <v>9</v>
      </c>
      <c r="D149" t="s">
        <v>4</v>
      </c>
      <c r="E149">
        <v>2.13116E-2</v>
      </c>
      <c r="F149" t="s">
        <v>5</v>
      </c>
      <c r="G149">
        <v>4.1705199999999996E-3</v>
      </c>
      <c r="H149" t="s">
        <v>6</v>
      </c>
      <c r="I149" s="2">
        <v>8.8880499999999997E-5</v>
      </c>
      <c r="J149" s="3">
        <f t="shared" si="11"/>
        <v>2.7016909791142954E-3</v>
      </c>
    </row>
    <row r="150" spans="1:10" x14ac:dyDescent="0.15">
      <c r="A150" t="s">
        <v>2</v>
      </c>
      <c r="B150" t="s">
        <v>3</v>
      </c>
      <c r="C150">
        <v>10</v>
      </c>
      <c r="D150" t="s">
        <v>4</v>
      </c>
      <c r="E150">
        <v>1.69138E-2</v>
      </c>
      <c r="F150" t="s">
        <v>5</v>
      </c>
      <c r="G150">
        <v>4.5959199999999999E-3</v>
      </c>
      <c r="H150" t="s">
        <v>6</v>
      </c>
      <c r="I150" s="2">
        <v>7.7734599999999999E-5</v>
      </c>
      <c r="J150" s="3">
        <f t="shared" si="11"/>
        <v>3.0679180200411243E-3</v>
      </c>
    </row>
    <row r="151" spans="1:10" x14ac:dyDescent="0.15">
      <c r="A151" t="s">
        <v>2</v>
      </c>
      <c r="B151" t="s">
        <v>3</v>
      </c>
      <c r="C151">
        <v>11</v>
      </c>
      <c r="D151" t="s">
        <v>4</v>
      </c>
      <c r="E151">
        <v>1.34287E-2</v>
      </c>
      <c r="F151" t="s">
        <v>5</v>
      </c>
      <c r="G151">
        <v>5.1953700000000004E-3</v>
      </c>
      <c r="H151" t="s">
        <v>6</v>
      </c>
      <c r="I151" s="2">
        <v>6.9767199999999998E-5</v>
      </c>
      <c r="J151" s="3">
        <f t="shared" si="11"/>
        <v>3.5636055307824719E-3</v>
      </c>
    </row>
    <row r="152" spans="1:10" x14ac:dyDescent="0.15">
      <c r="A152" t="s">
        <v>2</v>
      </c>
      <c r="B152" t="s">
        <v>3</v>
      </c>
      <c r="C152">
        <v>12</v>
      </c>
      <c r="D152" t="s">
        <v>4</v>
      </c>
      <c r="E152">
        <v>1.0631E-2</v>
      </c>
      <c r="F152" t="s">
        <v>5</v>
      </c>
      <c r="G152">
        <v>5.9302799999999996E-3</v>
      </c>
      <c r="H152" t="s">
        <v>6</v>
      </c>
      <c r="I152" s="2">
        <v>6.3044899999999997E-5</v>
      </c>
      <c r="J152" s="3">
        <f t="shared" si="11"/>
        <v>4.1593479092720386E-3</v>
      </c>
    </row>
    <row r="153" spans="1:10" x14ac:dyDescent="0.15">
      <c r="A153" t="s">
        <v>2</v>
      </c>
      <c r="B153" t="s">
        <v>3</v>
      </c>
      <c r="C153">
        <v>13</v>
      </c>
      <c r="D153" t="s">
        <v>4</v>
      </c>
      <c r="E153">
        <v>8.3367700000000003E-3</v>
      </c>
      <c r="F153" t="s">
        <v>5</v>
      </c>
      <c r="G153">
        <v>6.4839499999999996E-3</v>
      </c>
      <c r="H153" t="s">
        <v>6</v>
      </c>
      <c r="I153" s="2">
        <v>5.4055199999999997E-5</v>
      </c>
      <c r="J153" s="3">
        <f t="shared" si="11"/>
        <v>4.5977426022165702E-3</v>
      </c>
    </row>
    <row r="154" spans="1:10" x14ac:dyDescent="0.15">
      <c r="A154" t="s">
        <v>2</v>
      </c>
      <c r="B154" t="s">
        <v>3</v>
      </c>
      <c r="C154">
        <v>14</v>
      </c>
      <c r="D154" t="s">
        <v>4</v>
      </c>
      <c r="E154">
        <v>6.6192300000000003E-3</v>
      </c>
      <c r="F154" t="s">
        <v>5</v>
      </c>
      <c r="G154">
        <v>7.4142599999999998E-3</v>
      </c>
      <c r="H154" t="s">
        <v>6</v>
      </c>
      <c r="I154" s="2">
        <v>4.9076699999999997E-5</v>
      </c>
      <c r="J154" s="3">
        <f t="shared" si="11"/>
        <v>5.3859948133816067E-3</v>
      </c>
    </row>
    <row r="155" spans="1:10" x14ac:dyDescent="0.15">
      <c r="A155" t="s">
        <v>2</v>
      </c>
      <c r="B155" t="s">
        <v>3</v>
      </c>
      <c r="C155">
        <v>15</v>
      </c>
      <c r="D155" t="s">
        <v>4</v>
      </c>
      <c r="E155">
        <v>5.1994099999999998E-3</v>
      </c>
      <c r="F155" t="s">
        <v>5</v>
      </c>
      <c r="G155">
        <v>8.3459499999999995E-3</v>
      </c>
      <c r="H155" t="s">
        <v>6</v>
      </c>
      <c r="I155" s="2">
        <v>4.3393999999999998E-5</v>
      </c>
      <c r="J155" s="3">
        <f t="shared" si="11"/>
        <v>6.1751655713956381E-3</v>
      </c>
    </row>
    <row r="156" spans="1:10" x14ac:dyDescent="0.15">
      <c r="A156" t="s">
        <v>2</v>
      </c>
      <c r="B156" t="s">
        <v>3</v>
      </c>
      <c r="C156">
        <v>16</v>
      </c>
      <c r="D156" t="s">
        <v>4</v>
      </c>
      <c r="E156">
        <v>4.07699E-3</v>
      </c>
      <c r="F156" t="s">
        <v>5</v>
      </c>
      <c r="G156">
        <v>8.7721499999999994E-3</v>
      </c>
      <c r="H156" t="s">
        <v>6</v>
      </c>
      <c r="I156" s="2">
        <v>3.5763999999999998E-5</v>
      </c>
      <c r="J156" s="3">
        <f t="shared" si="11"/>
        <v>6.5951290756234328E-3</v>
      </c>
    </row>
    <row r="157" spans="1:10" x14ac:dyDescent="0.15">
      <c r="A157" t="s">
        <v>2</v>
      </c>
      <c r="B157" t="s">
        <v>3</v>
      </c>
      <c r="C157">
        <v>17</v>
      </c>
      <c r="D157" t="s">
        <v>4</v>
      </c>
      <c r="E157">
        <v>3.1445900000000001E-3</v>
      </c>
      <c r="F157" t="s">
        <v>5</v>
      </c>
      <c r="G157">
        <v>1.02375E-2</v>
      </c>
      <c r="H157" t="s">
        <v>6</v>
      </c>
      <c r="I157" s="2">
        <v>3.2192800000000001E-5</v>
      </c>
      <c r="J157" s="3">
        <f t="shared" si="11"/>
        <v>7.7528549891869251E-3</v>
      </c>
    </row>
    <row r="158" spans="1:10" x14ac:dyDescent="0.15">
      <c r="A158" t="s">
        <v>2</v>
      </c>
      <c r="B158" t="s">
        <v>3</v>
      </c>
      <c r="C158">
        <v>18</v>
      </c>
      <c r="D158" t="s">
        <v>4</v>
      </c>
      <c r="E158">
        <v>2.38638E-3</v>
      </c>
      <c r="F158" t="s">
        <v>5</v>
      </c>
      <c r="G158">
        <v>1.16311E-2</v>
      </c>
      <c r="H158" t="s">
        <v>6</v>
      </c>
      <c r="I158" s="2">
        <v>2.77562E-5</v>
      </c>
      <c r="J158" s="3">
        <f t="shared" si="11"/>
        <v>8.8803926336400527E-3</v>
      </c>
    </row>
    <row r="159" spans="1:10" x14ac:dyDescent="0.15">
      <c r="A159" t="s">
        <v>2</v>
      </c>
      <c r="B159" t="s">
        <v>3</v>
      </c>
      <c r="C159">
        <v>19</v>
      </c>
      <c r="D159" t="s">
        <v>4</v>
      </c>
      <c r="E159">
        <v>1.7340000000000001E-3</v>
      </c>
      <c r="F159" t="s">
        <v>5</v>
      </c>
      <c r="G159">
        <v>1.3398800000000001E-2</v>
      </c>
      <c r="H159" t="s">
        <v>6</v>
      </c>
      <c r="I159" s="2">
        <v>2.32334E-5</v>
      </c>
      <c r="J159" s="3">
        <f t="shared" si="11"/>
        <v>1.0245720182393874E-2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0.459032</v>
      </c>
    </row>
    <row r="163" spans="1:3" x14ac:dyDescent="0.15">
      <c r="A163" t="s">
        <v>3</v>
      </c>
      <c r="B163">
        <v>1</v>
      </c>
      <c r="C163">
        <f t="shared" si="12"/>
        <v>0.31389</v>
      </c>
    </row>
    <row r="164" spans="1:3" x14ac:dyDescent="0.15">
      <c r="A164" t="s">
        <v>3</v>
      </c>
      <c r="B164">
        <v>2</v>
      </c>
      <c r="C164">
        <f t="shared" si="12"/>
        <v>0.22739700000000002</v>
      </c>
    </row>
    <row r="165" spans="1:3" x14ac:dyDescent="0.15">
      <c r="A165" t="s">
        <v>3</v>
      </c>
      <c r="B165">
        <v>3</v>
      </c>
      <c r="C165">
        <f t="shared" si="12"/>
        <v>0.1683578</v>
      </c>
    </row>
    <row r="166" spans="1:3" x14ac:dyDescent="0.15">
      <c r="A166" t="s">
        <v>3</v>
      </c>
      <c r="B166">
        <v>4</v>
      </c>
      <c r="C166">
        <f t="shared" si="12"/>
        <v>0.1265385</v>
      </c>
    </row>
    <row r="167" spans="1:3" x14ac:dyDescent="0.15">
      <c r="A167" t="s">
        <v>3</v>
      </c>
      <c r="B167">
        <v>5</v>
      </c>
      <c r="C167">
        <f t="shared" si="12"/>
        <v>9.57398E-2</v>
      </c>
    </row>
    <row r="168" spans="1:3" x14ac:dyDescent="0.15">
      <c r="A168" t="s">
        <v>3</v>
      </c>
      <c r="B168">
        <v>6</v>
      </c>
      <c r="C168">
        <f t="shared" si="12"/>
        <v>7.2768299999999994E-2</v>
      </c>
    </row>
    <row r="169" spans="1:3" x14ac:dyDescent="0.15">
      <c r="A169" t="s">
        <v>3</v>
      </c>
      <c r="B169">
        <v>7</v>
      </c>
      <c r="C169">
        <f t="shared" si="12"/>
        <v>5.5705900000000003E-2</v>
      </c>
    </row>
    <row r="170" spans="1:3" x14ac:dyDescent="0.15">
      <c r="A170" t="s">
        <v>3</v>
      </c>
      <c r="B170">
        <v>8</v>
      </c>
      <c r="C170">
        <f t="shared" si="12"/>
        <v>4.2703600000000001E-2</v>
      </c>
    </row>
    <row r="171" spans="1:3" x14ac:dyDescent="0.15">
      <c r="A171" t="s">
        <v>3</v>
      </c>
      <c r="B171">
        <v>9</v>
      </c>
      <c r="C171">
        <f t="shared" si="12"/>
        <v>3.2954799999999999E-2</v>
      </c>
    </row>
    <row r="172" spans="1:3" x14ac:dyDescent="0.15">
      <c r="A172" t="s">
        <v>3</v>
      </c>
      <c r="B172">
        <v>10</v>
      </c>
      <c r="C172">
        <f t="shared" si="12"/>
        <v>2.5412589999999999E-2</v>
      </c>
    </row>
    <row r="173" spans="1:3" x14ac:dyDescent="0.15">
      <c r="A173" t="s">
        <v>3</v>
      </c>
      <c r="B173">
        <v>11</v>
      </c>
      <c r="C173">
        <f t="shared" si="12"/>
        <v>1.9659380000000001E-2</v>
      </c>
    </row>
    <row r="174" spans="1:3" x14ac:dyDescent="0.15">
      <c r="A174" t="s">
        <v>3</v>
      </c>
      <c r="B174">
        <v>12</v>
      </c>
      <c r="C174">
        <f t="shared" si="12"/>
        <v>1.5216159999999999E-2</v>
      </c>
    </row>
    <row r="175" spans="1:3" x14ac:dyDescent="0.15">
      <c r="A175" t="s">
        <v>3</v>
      </c>
      <c r="B175">
        <v>13</v>
      </c>
      <c r="C175">
        <f t="shared" si="12"/>
        <v>1.1722160000000001E-2</v>
      </c>
    </row>
    <row r="176" spans="1:3" x14ac:dyDescent="0.15">
      <c r="A176" t="s">
        <v>3</v>
      </c>
      <c r="B176">
        <v>14</v>
      </c>
      <c r="C176">
        <f t="shared" si="12"/>
        <v>9.1260999999999998E-3</v>
      </c>
    </row>
    <row r="177" spans="1:9" x14ac:dyDescent="0.15">
      <c r="A177" t="s">
        <v>3</v>
      </c>
      <c r="B177">
        <v>15</v>
      </c>
      <c r="C177">
        <f t="shared" si="12"/>
        <v>7.0605800000000003E-3</v>
      </c>
    </row>
    <row r="178" spans="1:9" x14ac:dyDescent="0.15">
      <c r="A178" t="s">
        <v>3</v>
      </c>
      <c r="B178">
        <v>16</v>
      </c>
      <c r="C178">
        <f t="shared" si="12"/>
        <v>5.4619999999999998E-3</v>
      </c>
    </row>
    <row r="179" spans="1:9" x14ac:dyDescent="0.15">
      <c r="A179" t="s">
        <v>3</v>
      </c>
      <c r="B179">
        <v>17</v>
      </c>
      <c r="C179">
        <f t="shared" si="12"/>
        <v>4.1774300000000002E-3</v>
      </c>
    </row>
    <row r="180" spans="1:9" x14ac:dyDescent="0.15">
      <c r="A180" t="s">
        <v>3</v>
      </c>
      <c r="B180">
        <v>18</v>
      </c>
      <c r="C180">
        <f t="shared" si="12"/>
        <v>3.1580739999999999E-3</v>
      </c>
    </row>
    <row r="181" spans="1:9" x14ac:dyDescent="0.15">
      <c r="A181" t="s">
        <v>3</v>
      </c>
      <c r="B181">
        <v>19</v>
      </c>
      <c r="C181">
        <f t="shared" si="12"/>
        <v>2.3115829999999999E-3</v>
      </c>
    </row>
    <row r="183" spans="1:9" x14ac:dyDescent="0.15">
      <c r="A183" t="s">
        <v>28</v>
      </c>
    </row>
    <row r="184" spans="1:9" x14ac:dyDescent="0.15">
      <c r="A184" t="s">
        <v>2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-3.12898E-2</v>
      </c>
      <c r="H184" t="s">
        <v>6</v>
      </c>
      <c r="I184" s="2">
        <v>3.4280399999999998E-5</v>
      </c>
    </row>
    <row r="185" spans="1:9" x14ac:dyDescent="0.15">
      <c r="A185" t="s">
        <v>2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-4.05972E-2</v>
      </c>
      <c r="H185" t="s">
        <v>6</v>
      </c>
      <c r="I185" s="2">
        <v>3.4636099999999999E-5</v>
      </c>
    </row>
    <row r="186" spans="1:9" x14ac:dyDescent="0.15">
      <c r="A186" t="s">
        <v>2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-2.98987E-2</v>
      </c>
      <c r="H186" t="s">
        <v>6</v>
      </c>
      <c r="I186" s="2">
        <v>3.2088600000000003E-5</v>
      </c>
    </row>
    <row r="187" spans="1:9" x14ac:dyDescent="0.15">
      <c r="A187" t="s">
        <v>2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-1.94024E-2</v>
      </c>
      <c r="H187" t="s">
        <v>6</v>
      </c>
      <c r="I187" s="2">
        <v>2.8473E-5</v>
      </c>
    </row>
    <row r="188" spans="1:9" x14ac:dyDescent="0.15">
      <c r="A188" t="s">
        <v>2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-1.1430299999999999E-2</v>
      </c>
      <c r="H188" t="s">
        <v>6</v>
      </c>
      <c r="I188" s="2">
        <v>2.4490200000000001E-5</v>
      </c>
    </row>
    <row r="189" spans="1:9" x14ac:dyDescent="0.15">
      <c r="A189" t="s">
        <v>2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-5.91896E-3</v>
      </c>
      <c r="H189" t="s">
        <v>6</v>
      </c>
      <c r="I189" s="2">
        <v>2.0904499999999999E-5</v>
      </c>
    </row>
    <row r="190" spans="1:9" x14ac:dyDescent="0.15">
      <c r="A190" t="s">
        <v>2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-2.32957E-3</v>
      </c>
      <c r="H190" t="s">
        <v>6</v>
      </c>
      <c r="I190" s="2">
        <v>1.7877099999999999E-5</v>
      </c>
    </row>
    <row r="191" spans="1:9" x14ac:dyDescent="0.15">
      <c r="A191" t="s">
        <v>2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-1.20092E-4</v>
      </c>
      <c r="H191" t="s">
        <v>6</v>
      </c>
      <c r="I191" s="2">
        <v>1.54797E-5</v>
      </c>
    </row>
    <row r="192" spans="1:9" x14ac:dyDescent="0.15">
      <c r="A192" t="s">
        <v>2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1.1460000000000001E-3</v>
      </c>
      <c r="H192" t="s">
        <v>6</v>
      </c>
      <c r="I192" s="2">
        <v>1.4944599999999999E-5</v>
      </c>
    </row>
    <row r="193" spans="1:11" x14ac:dyDescent="0.15">
      <c r="A193" t="s">
        <v>2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1.7917600000000001E-3</v>
      </c>
      <c r="H193" t="s">
        <v>6</v>
      </c>
      <c r="I193" s="2">
        <v>1.37785E-5</v>
      </c>
    </row>
    <row r="194" spans="1:11" x14ac:dyDescent="0.15">
      <c r="A194" t="s">
        <v>2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2.0457000000000001E-3</v>
      </c>
      <c r="H194" t="s">
        <v>6</v>
      </c>
      <c r="I194" s="2">
        <v>1.3472700000000001E-5</v>
      </c>
    </row>
    <row r="195" spans="1:11" x14ac:dyDescent="0.15">
      <c r="A195" t="s">
        <v>2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>
        <v>2.0645699999999999E-3</v>
      </c>
      <c r="H195" t="s">
        <v>6</v>
      </c>
      <c r="I195" s="2">
        <v>1.23822E-5</v>
      </c>
    </row>
    <row r="196" spans="1:11" x14ac:dyDescent="0.15">
      <c r="A196" t="s">
        <v>2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1.9533599999999999E-3</v>
      </c>
      <c r="H196" t="s">
        <v>6</v>
      </c>
      <c r="I196" s="2">
        <v>1.19953E-5</v>
      </c>
    </row>
    <row r="197" spans="1:11" x14ac:dyDescent="0.15">
      <c r="A197" t="s">
        <v>2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1.7810600000000001E-3</v>
      </c>
      <c r="H197" t="s">
        <v>6</v>
      </c>
      <c r="I197" s="2">
        <v>1.1739999999999999E-5</v>
      </c>
    </row>
    <row r="198" spans="1:11" x14ac:dyDescent="0.15">
      <c r="A198" t="s">
        <v>2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1.59249E-3</v>
      </c>
      <c r="H198" t="s">
        <v>6</v>
      </c>
      <c r="I198" s="2">
        <v>1.06337E-5</v>
      </c>
    </row>
    <row r="199" spans="1:11" x14ac:dyDescent="0.15">
      <c r="A199" t="s">
        <v>2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1.4172500000000001E-3</v>
      </c>
      <c r="H199" t="s">
        <v>6</v>
      </c>
      <c r="I199" s="2">
        <v>9.6940900000000002E-6</v>
      </c>
    </row>
    <row r="200" spans="1:11" x14ac:dyDescent="0.15">
      <c r="A200" t="s">
        <v>2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1.27673E-3</v>
      </c>
      <c r="H200" t="s">
        <v>6</v>
      </c>
      <c r="I200" s="2">
        <v>8.8593399999999994E-6</v>
      </c>
    </row>
    <row r="201" spans="1:11" x14ac:dyDescent="0.15">
      <c r="A201" t="s">
        <v>2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1.1909500000000001E-3</v>
      </c>
      <c r="H201" t="s">
        <v>6</v>
      </c>
      <c r="I201" s="2">
        <v>7.6799700000000006E-6</v>
      </c>
    </row>
    <row r="202" spans="1:11" x14ac:dyDescent="0.15">
      <c r="A202" t="s">
        <v>2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1.1888199999999999E-3</v>
      </c>
      <c r="H202" t="s">
        <v>6</v>
      </c>
      <c r="I202" s="2">
        <v>6.6608499999999999E-6</v>
      </c>
    </row>
    <row r="203" spans="1:11" x14ac:dyDescent="0.15">
      <c r="A203" t="s">
        <v>2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1.3474100000000001E-3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-1.3973599999999999E-2</v>
      </c>
      <c r="F207" t="s">
        <v>5</v>
      </c>
      <c r="G207">
        <v>-4.5724399999999997E-3</v>
      </c>
      <c r="H207" t="s">
        <v>6</v>
      </c>
      <c r="I207" s="2">
        <v>6.3893599999999994E-5</v>
      </c>
      <c r="J207">
        <f t="shared" ref="J207:J226" si="13">E207*$J$204+G184*$J$203</f>
        <v>-4.5263399999999995E-2</v>
      </c>
      <c r="K207" s="4">
        <f t="shared" ref="K207:K226" si="14">I207/E5</f>
        <v>1.3957119608549865E-4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-1.75955E-2</v>
      </c>
      <c r="F208" t="s">
        <v>5</v>
      </c>
      <c r="G208">
        <v>-4.1915299999999997E-3</v>
      </c>
      <c r="H208" t="s">
        <v>6</v>
      </c>
      <c r="I208" s="2">
        <v>7.3752100000000002E-5</v>
      </c>
      <c r="J208">
        <f t="shared" si="13"/>
        <v>-5.81927E-2</v>
      </c>
      <c r="K208" s="4">
        <f t="shared" si="14"/>
        <v>2.3522689579506023E-4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-1.6438899999999999E-2</v>
      </c>
      <c r="F209" t="s">
        <v>5</v>
      </c>
      <c r="G209">
        <v>-3.9824200000000004E-3</v>
      </c>
      <c r="H209" t="s">
        <v>6</v>
      </c>
      <c r="I209" s="2">
        <v>6.5466699999999994E-5</v>
      </c>
      <c r="J209">
        <f t="shared" si="13"/>
        <v>-4.63376E-2</v>
      </c>
      <c r="K209" s="4">
        <f t="shared" si="14"/>
        <v>2.8814822313576698E-4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-1.3729399999999999E-2</v>
      </c>
      <c r="F210" t="s">
        <v>5</v>
      </c>
      <c r="G210">
        <v>-4.0634299999999998E-3</v>
      </c>
      <c r="H210" t="s">
        <v>6</v>
      </c>
      <c r="I210" s="2">
        <v>5.5788500000000003E-5</v>
      </c>
      <c r="J210">
        <f t="shared" si="13"/>
        <v>-3.3131800000000003E-2</v>
      </c>
      <c r="K210" s="4">
        <f t="shared" si="14"/>
        <v>3.3134859355697047E-4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-1.0525899999999999E-2</v>
      </c>
      <c r="F211" t="s">
        <v>5</v>
      </c>
      <c r="G211">
        <v>-4.2216900000000002E-3</v>
      </c>
      <c r="H211" t="s">
        <v>6</v>
      </c>
      <c r="I211" s="2">
        <v>4.4437100000000002E-5</v>
      </c>
      <c r="J211">
        <f t="shared" si="13"/>
        <v>-2.1956199999999999E-2</v>
      </c>
      <c r="K211" s="4">
        <f t="shared" si="14"/>
        <v>3.516873229181506E-4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-7.64805E-3</v>
      </c>
      <c r="F212" t="s">
        <v>5</v>
      </c>
      <c r="G212">
        <v>-4.9109999999999996E-3</v>
      </c>
      <c r="H212" t="s">
        <v>6</v>
      </c>
      <c r="I212" s="2">
        <v>3.7559599999999999E-5</v>
      </c>
      <c r="J212">
        <f t="shared" si="13"/>
        <v>-1.3567010000000001E-2</v>
      </c>
      <c r="K212" s="4">
        <f t="shared" si="14"/>
        <v>3.9287832462178783E-4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-5.2554699999999999E-3</v>
      </c>
      <c r="F213" t="s">
        <v>5</v>
      </c>
      <c r="G213">
        <v>-5.6913900000000002E-3</v>
      </c>
      <c r="H213" t="s">
        <v>6</v>
      </c>
      <c r="I213" s="2">
        <v>2.9910899999999999E-5</v>
      </c>
      <c r="J213">
        <f t="shared" si="13"/>
        <v>-7.5850399999999995E-3</v>
      </c>
      <c r="K213" s="4">
        <f t="shared" si="14"/>
        <v>4.1076019247882398E-4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-3.4118199999999999E-3</v>
      </c>
      <c r="F214" t="s">
        <v>5</v>
      </c>
      <c r="G214">
        <v>-7.2502E-3</v>
      </c>
      <c r="H214" t="s">
        <v>6</v>
      </c>
      <c r="I214" s="2">
        <v>2.4736399999999999E-5</v>
      </c>
      <c r="J214">
        <f t="shared" si="13"/>
        <v>-3.5319119999999999E-3</v>
      </c>
      <c r="K214" s="4">
        <f t="shared" si="14"/>
        <v>4.4415635717235557E-4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-1.9828699999999999E-3</v>
      </c>
      <c r="F215" t="s">
        <v>5</v>
      </c>
      <c r="G215">
        <v>-1.13174E-2</v>
      </c>
      <c r="H215" t="s">
        <v>6</v>
      </c>
      <c r="I215" s="2">
        <v>2.2441000000000001E-5</v>
      </c>
      <c r="J215">
        <f t="shared" si="13"/>
        <v>-8.3686999999999976E-4</v>
      </c>
      <c r="K215" s="4">
        <f t="shared" si="14"/>
        <v>5.254088477342168E-4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-9.5779800000000005E-4</v>
      </c>
      <c r="F216" t="s">
        <v>5</v>
      </c>
      <c r="G216">
        <v>-1.9436599999999998E-2</v>
      </c>
      <c r="H216" t="s">
        <v>6</v>
      </c>
      <c r="I216" s="2">
        <v>1.86164E-5</v>
      </c>
      <c r="J216">
        <f t="shared" si="13"/>
        <v>8.3396200000000005E-4</v>
      </c>
      <c r="K216" s="4">
        <f t="shared" si="14"/>
        <v>5.658807043567866E-4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-2.5551000000000003E-4</v>
      </c>
      <c r="F217" t="s">
        <v>5</v>
      </c>
      <c r="G217">
        <v>-6.8377999999999994E-2</v>
      </c>
      <c r="H217" t="s">
        <v>6</v>
      </c>
      <c r="I217" s="2">
        <v>1.74712E-5</v>
      </c>
      <c r="J217">
        <f t="shared" si="13"/>
        <v>1.7901900000000001E-3</v>
      </c>
      <c r="K217" s="4">
        <f t="shared" si="14"/>
        <v>6.8952833502381806E-4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2.0884699999999999E-4</v>
      </c>
      <c r="F218" t="s">
        <v>5</v>
      </c>
      <c r="G218">
        <v>7.4454599999999996E-2</v>
      </c>
      <c r="H218" t="s">
        <v>6</v>
      </c>
      <c r="I218" s="2">
        <v>1.5549600000000001E-5</v>
      </c>
      <c r="J218">
        <f t="shared" si="13"/>
        <v>2.2734169999999998E-3</v>
      </c>
      <c r="K218" s="4">
        <f t="shared" si="14"/>
        <v>7.9425060144960858E-4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4.6838799999999997E-4</v>
      </c>
      <c r="F219" t="s">
        <v>5</v>
      </c>
      <c r="G219">
        <v>3.1278E-2</v>
      </c>
      <c r="H219" t="s">
        <v>6</v>
      </c>
      <c r="I219" s="2">
        <v>1.4650299999999999E-5</v>
      </c>
      <c r="J219">
        <f t="shared" si="13"/>
        <v>2.421748E-3</v>
      </c>
      <c r="K219" s="4">
        <f t="shared" si="14"/>
        <v>9.6654439415730928E-4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6.3608600000000001E-4</v>
      </c>
      <c r="F220" t="s">
        <v>5</v>
      </c>
      <c r="G220">
        <v>1.7444100000000001E-2</v>
      </c>
      <c r="H220" t="s">
        <v>6</v>
      </c>
      <c r="I220" s="2">
        <v>1.1096E-5</v>
      </c>
      <c r="J220">
        <f t="shared" si="13"/>
        <v>2.4171460000000002E-3</v>
      </c>
      <c r="K220" s="4">
        <f t="shared" si="14"/>
        <v>9.4378620214512329E-4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6.98114E-4</v>
      </c>
      <c r="F221" t="s">
        <v>5</v>
      </c>
      <c r="G221">
        <v>1.4250000000000001E-2</v>
      </c>
      <c r="H221" t="s">
        <v>6</v>
      </c>
      <c r="I221" s="2">
        <v>9.9481399999999999E-6</v>
      </c>
      <c r="J221">
        <f t="shared" si="13"/>
        <v>2.2906039999999999E-3</v>
      </c>
      <c r="K221" s="4">
        <f t="shared" si="14"/>
        <v>1.0917732945123469E-3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6.90312E-4</v>
      </c>
      <c r="F222" t="s">
        <v>5</v>
      </c>
      <c r="G222">
        <v>1.33063E-2</v>
      </c>
      <c r="H222" t="s">
        <v>6</v>
      </c>
      <c r="I222" s="2">
        <v>9.1855000000000004E-6</v>
      </c>
      <c r="J222">
        <f t="shared" si="13"/>
        <v>2.1075620000000003E-3</v>
      </c>
      <c r="K222" s="4">
        <f t="shared" si="14"/>
        <v>1.307138852284985E-3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6.5159099999999998E-4</v>
      </c>
      <c r="F223" t="s">
        <v>5</v>
      </c>
      <c r="G223">
        <v>1.2351000000000001E-2</v>
      </c>
      <c r="H223" t="s">
        <v>6</v>
      </c>
      <c r="I223" s="2">
        <v>8.0478100000000001E-6</v>
      </c>
      <c r="J223">
        <f t="shared" si="13"/>
        <v>1.928321E-3</v>
      </c>
      <c r="K223" s="4">
        <f t="shared" si="14"/>
        <v>1.4840718523121861E-3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5.7211899999999995E-4</v>
      </c>
      <c r="F224" t="s">
        <v>5</v>
      </c>
      <c r="G224">
        <v>1.2677799999999999E-2</v>
      </c>
      <c r="H224" t="s">
        <v>6</v>
      </c>
      <c r="I224" s="2">
        <v>7.2532100000000001E-6</v>
      </c>
      <c r="J224">
        <f t="shared" si="13"/>
        <v>1.7630689999999999E-3</v>
      </c>
      <c r="K224" s="4">
        <f t="shared" si="14"/>
        <v>1.7467596896237822E-3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4.8270700000000003E-4</v>
      </c>
      <c r="F225" t="s">
        <v>5</v>
      </c>
      <c r="G225">
        <v>1.26406E-2</v>
      </c>
      <c r="H225" t="s">
        <v>6</v>
      </c>
      <c r="I225" s="2">
        <v>6.1017200000000001E-6</v>
      </c>
      <c r="J225">
        <f t="shared" si="13"/>
        <v>1.6715269999999999E-3</v>
      </c>
      <c r="K225" s="4">
        <f t="shared" si="14"/>
        <v>1.9522005656586342E-3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3.5754500000000002E-4</v>
      </c>
      <c r="F226" t="s">
        <v>5</v>
      </c>
      <c r="G226">
        <v>1.1701700000000001E-2</v>
      </c>
      <c r="H226" t="s">
        <v>6</v>
      </c>
      <c r="I226" s="2">
        <v>4.1838800000000002E-6</v>
      </c>
      <c r="J226">
        <f t="shared" si="13"/>
        <v>1.7049550000000002E-3</v>
      </c>
      <c r="K226" s="4">
        <f t="shared" si="14"/>
        <v>1.8450534040094901E-3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0.50387899999999997</v>
      </c>
      <c r="J230">
        <f t="shared" ref="J230:J249" si="15">E5</f>
        <v>0.457785</v>
      </c>
      <c r="K230">
        <f t="shared" ref="K230:K249" si="16">J230-I230</f>
        <v>-4.6093999999999968E-2</v>
      </c>
      <c r="L230">
        <f>J230/J207</f>
        <v>-10.11380055409006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0.37186200000000003</v>
      </c>
      <c r="J231">
        <f t="shared" si="15"/>
        <v>0.31353599999999998</v>
      </c>
      <c r="K231">
        <f t="shared" si="16"/>
        <v>-5.8326000000000044E-2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0.27374999999999999</v>
      </c>
      <c r="J232">
        <f t="shared" si="15"/>
        <v>0.22719800000000001</v>
      </c>
      <c r="K232">
        <f t="shared" si="16"/>
        <v>-4.6551999999999982E-2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0.20152300000000001</v>
      </c>
      <c r="J233">
        <f t="shared" si="15"/>
        <v>0.16836799999999999</v>
      </c>
      <c r="K233">
        <f t="shared" si="16"/>
        <v>-3.3155000000000018E-2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0.14835300000000001</v>
      </c>
      <c r="J234">
        <f t="shared" si="15"/>
        <v>0.12635399999999999</v>
      </c>
      <c r="K234">
        <f t="shared" si="16"/>
        <v>-2.1999000000000019E-2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0.109211</v>
      </c>
      <c r="J235">
        <f t="shared" si="15"/>
        <v>9.5601099999999994E-2</v>
      </c>
      <c r="K235">
        <f t="shared" si="16"/>
        <v>-1.3609900000000008E-2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8.0394999999999994E-2</v>
      </c>
      <c r="J236">
        <f t="shared" si="15"/>
        <v>7.2818400000000005E-2</v>
      </c>
      <c r="K236">
        <f t="shared" si="16"/>
        <v>-7.5765999999999889E-3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5.9181499999999998E-2</v>
      </c>
      <c r="J237">
        <f t="shared" si="15"/>
        <v>5.5692999999999999E-2</v>
      </c>
      <c r="K237">
        <f t="shared" si="16"/>
        <v>-3.4884999999999985E-3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4.3564100000000001E-2</v>
      </c>
      <c r="J238">
        <f t="shared" si="15"/>
        <v>4.2711499999999999E-2</v>
      </c>
      <c r="K238">
        <f t="shared" si="16"/>
        <v>-8.5260000000000197E-4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3.20661E-2</v>
      </c>
      <c r="J239">
        <f t="shared" si="15"/>
        <v>3.28981E-2</v>
      </c>
      <c r="K239">
        <f t="shared" si="16"/>
        <v>8.3199999999999941E-4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2.3600400000000001E-2</v>
      </c>
      <c r="J240">
        <f t="shared" si="15"/>
        <v>2.53379E-2</v>
      </c>
      <c r="K240">
        <f t="shared" si="16"/>
        <v>1.7374999999999995E-3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1.7366199999999998E-2</v>
      </c>
      <c r="J241">
        <f t="shared" si="15"/>
        <v>1.95777E-2</v>
      </c>
      <c r="K241">
        <f t="shared" si="16"/>
        <v>2.2115000000000017E-3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1.2774199999999999E-2</v>
      </c>
      <c r="J242">
        <f t="shared" si="15"/>
        <v>1.51574E-2</v>
      </c>
      <c r="K242">
        <f t="shared" si="16"/>
        <v>2.3832000000000002E-3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9.3901399999999999E-3</v>
      </c>
      <c r="J243">
        <f t="shared" si="15"/>
        <v>1.1756900000000001E-2</v>
      </c>
      <c r="K243">
        <f t="shared" si="16"/>
        <v>2.3667600000000007E-3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6.8939200000000004E-3</v>
      </c>
      <c r="J244">
        <f t="shared" si="15"/>
        <v>9.1119100000000008E-3</v>
      </c>
      <c r="K244">
        <f t="shared" si="16"/>
        <v>2.2179900000000004E-3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5.0495599999999998E-3</v>
      </c>
      <c r="J245">
        <f t="shared" si="15"/>
        <v>7.0271800000000001E-3</v>
      </c>
      <c r="K245">
        <f t="shared" si="16"/>
        <v>1.9776200000000002E-3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3.6826599999999999E-3</v>
      </c>
      <c r="J246">
        <f t="shared" si="15"/>
        <v>5.4227900000000002E-3</v>
      </c>
      <c r="K246">
        <f t="shared" si="16"/>
        <v>1.7401300000000003E-3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2.6640000000000001E-3</v>
      </c>
      <c r="J247">
        <f t="shared" si="15"/>
        <v>4.1523799999999998E-3</v>
      </c>
      <c r="K247">
        <f t="shared" si="16"/>
        <v>1.4883799999999997E-3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1.89726E-3</v>
      </c>
      <c r="J248">
        <f t="shared" si="15"/>
        <v>3.1255599999999999E-3</v>
      </c>
      <c r="K248">
        <f t="shared" si="16"/>
        <v>1.2282999999999999E-3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1.3131799999999999E-3</v>
      </c>
      <c r="J249">
        <f t="shared" si="15"/>
        <v>2.2676200000000001E-3</v>
      </c>
      <c r="K249">
        <f t="shared" si="16"/>
        <v>9.5444000000000019E-4</v>
      </c>
    </row>
    <row r="252" spans="1:11" x14ac:dyDescent="0.15">
      <c r="A252" t="s">
        <v>64</v>
      </c>
      <c r="J252" t="s">
        <v>67</v>
      </c>
      <c r="K252" t="s">
        <v>68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-0.29045500000000002</v>
      </c>
      <c r="F253" t="s">
        <v>5</v>
      </c>
      <c r="G253">
        <v>-2.2833699999999998E-3</v>
      </c>
      <c r="H253" t="s">
        <v>6</v>
      </c>
      <c r="I253">
        <v>6.6321800000000003E-4</v>
      </c>
      <c r="J253">
        <f>-E253+E73</f>
        <v>0.24249120000000002</v>
      </c>
      <c r="K253">
        <f>J253-E253</f>
        <v>0.53294620000000004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-0.28843400000000002</v>
      </c>
      <c r="F254" t="s">
        <v>5</v>
      </c>
      <c r="G254">
        <v>-2.4972900000000001E-3</v>
      </c>
      <c r="H254" t="s">
        <v>6</v>
      </c>
      <c r="I254">
        <v>7.2030399999999995E-4</v>
      </c>
      <c r="J254">
        <f t="shared" ref="J254:J272" si="17">-E254+E74</f>
        <v>0.22908510000000001</v>
      </c>
      <c r="K254">
        <f t="shared" ref="K254:K272" si="18">J254-E254</f>
        <v>0.51751910000000001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-0.256776</v>
      </c>
      <c r="F255" t="s">
        <v>5</v>
      </c>
      <c r="G255">
        <v>-2.6445800000000001E-3</v>
      </c>
      <c r="H255" t="s">
        <v>6</v>
      </c>
      <c r="I255">
        <v>6.7906499999999996E-4</v>
      </c>
      <c r="J255">
        <f t="shared" si="17"/>
        <v>0.20856330000000001</v>
      </c>
      <c r="K255">
        <f t="shared" si="18"/>
        <v>0.46533930000000001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-0.218832</v>
      </c>
      <c r="F256" t="s">
        <v>5</v>
      </c>
      <c r="G256">
        <v>-2.86178E-3</v>
      </c>
      <c r="H256" t="s">
        <v>6</v>
      </c>
      <c r="I256">
        <v>6.2624700000000002E-4</v>
      </c>
      <c r="J256">
        <f t="shared" si="17"/>
        <v>0.1880617</v>
      </c>
      <c r="K256">
        <f t="shared" si="18"/>
        <v>0.40689370000000002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-0.182562</v>
      </c>
      <c r="F257" t="s">
        <v>5</v>
      </c>
      <c r="G257">
        <v>-3.20259E-3</v>
      </c>
      <c r="H257" t="s">
        <v>6</v>
      </c>
      <c r="I257">
        <v>5.8467100000000004E-4</v>
      </c>
      <c r="J257">
        <f t="shared" si="17"/>
        <v>0.16166749999999999</v>
      </c>
      <c r="K257">
        <f t="shared" si="18"/>
        <v>0.34422949999999997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-0.150564</v>
      </c>
      <c r="F258" t="s">
        <v>5</v>
      </c>
      <c r="G258">
        <v>-3.5788999999999999E-3</v>
      </c>
      <c r="H258" t="s">
        <v>6</v>
      </c>
      <c r="I258">
        <v>5.3885499999999998E-4</v>
      </c>
      <c r="J258">
        <f t="shared" si="17"/>
        <v>0.138263</v>
      </c>
      <c r="K258">
        <f t="shared" si="18"/>
        <v>0.288827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-0.122756</v>
      </c>
      <c r="F259" t="s">
        <v>5</v>
      </c>
      <c r="G259">
        <v>-3.77575E-3</v>
      </c>
      <c r="H259" t="s">
        <v>6</v>
      </c>
      <c r="I259">
        <v>4.6349599999999998E-4</v>
      </c>
      <c r="J259">
        <f t="shared" si="17"/>
        <v>0.11695823000000001</v>
      </c>
      <c r="K259">
        <f t="shared" si="18"/>
        <v>0.23971423000000003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-9.8991099999999999E-2</v>
      </c>
      <c r="F260" t="s">
        <v>5</v>
      </c>
      <c r="G260">
        <v>-4.2527900000000002E-3</v>
      </c>
      <c r="H260" t="s">
        <v>6</v>
      </c>
      <c r="I260">
        <v>4.2098899999999998E-4</v>
      </c>
      <c r="J260">
        <f t="shared" si="17"/>
        <v>9.5498050000000001E-2</v>
      </c>
      <c r="K260">
        <f t="shared" si="18"/>
        <v>0.19448915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-7.9247499999999998E-2</v>
      </c>
      <c r="F261" t="s">
        <v>5</v>
      </c>
      <c r="G261">
        <v>-4.6689799999999997E-3</v>
      </c>
      <c r="H261" t="s">
        <v>6</v>
      </c>
      <c r="I261">
        <v>3.7000500000000002E-4</v>
      </c>
      <c r="J261">
        <f t="shared" si="17"/>
        <v>7.8957404999999994E-2</v>
      </c>
      <c r="K261">
        <f t="shared" si="18"/>
        <v>0.15820490500000001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-6.33711E-2</v>
      </c>
      <c r="F262" t="s">
        <v>5</v>
      </c>
      <c r="G262">
        <v>-5.2638299999999997E-3</v>
      </c>
      <c r="H262" t="s">
        <v>6</v>
      </c>
      <c r="I262">
        <v>3.33574E-4</v>
      </c>
      <c r="J262">
        <f t="shared" si="17"/>
        <v>6.3817164999999995E-2</v>
      </c>
      <c r="K262">
        <f t="shared" si="18"/>
        <v>0.12718826499999999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-5.0839599999999999E-2</v>
      </c>
      <c r="F263" t="s">
        <v>5</v>
      </c>
      <c r="G263">
        <v>-5.8525699999999996E-3</v>
      </c>
      <c r="H263" t="s">
        <v>6</v>
      </c>
      <c r="I263">
        <v>2.9754199999999998E-4</v>
      </c>
      <c r="J263">
        <f t="shared" si="17"/>
        <v>5.2247689999999999E-2</v>
      </c>
      <c r="K263">
        <f t="shared" si="18"/>
        <v>0.10308729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-4.0491699999999999E-2</v>
      </c>
      <c r="F264" t="s">
        <v>5</v>
      </c>
      <c r="G264">
        <v>-6.5057400000000003E-3</v>
      </c>
      <c r="H264" t="s">
        <v>6</v>
      </c>
      <c r="I264">
        <v>2.6342800000000001E-4</v>
      </c>
      <c r="J264">
        <f t="shared" si="17"/>
        <v>4.226978E-2</v>
      </c>
      <c r="K264">
        <f t="shared" si="18"/>
        <v>8.2761479999999998E-2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-3.2233699999999997E-2</v>
      </c>
      <c r="F265" t="s">
        <v>5</v>
      </c>
      <c r="G265">
        <v>-8.1121800000000001E-3</v>
      </c>
      <c r="H265" t="s">
        <v>6</v>
      </c>
      <c r="I265">
        <v>2.6148499999999999E-4</v>
      </c>
      <c r="J265">
        <f t="shared" si="17"/>
        <v>3.4449399999999998E-2</v>
      </c>
      <c r="K265">
        <f t="shared" si="18"/>
        <v>6.6683099999999995E-2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-2.5357500000000002E-2</v>
      </c>
      <c r="F266" t="s">
        <v>5</v>
      </c>
      <c r="G266">
        <v>-8.3712100000000005E-3</v>
      </c>
      <c r="H266" t="s">
        <v>6</v>
      </c>
      <c r="I266">
        <v>2.1227299999999999E-4</v>
      </c>
      <c r="J266">
        <f t="shared" si="17"/>
        <v>2.7088310000000001E-2</v>
      </c>
      <c r="K266">
        <f t="shared" si="18"/>
        <v>5.2445810000000002E-2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-1.9850699999999999E-2</v>
      </c>
      <c r="F267" t="s">
        <v>5</v>
      </c>
      <c r="G267">
        <v>-9.1140600000000002E-3</v>
      </c>
      <c r="H267" t="s">
        <v>6</v>
      </c>
      <c r="I267">
        <v>1.8092100000000001E-4</v>
      </c>
      <c r="J267">
        <f t="shared" si="17"/>
        <v>2.149061E-2</v>
      </c>
      <c r="K267">
        <f t="shared" si="18"/>
        <v>4.1341309999999999E-2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-1.5684799999999999E-2</v>
      </c>
      <c r="F268" t="s">
        <v>5</v>
      </c>
      <c r="G268">
        <v>-1.04577E-2</v>
      </c>
      <c r="H268" t="s">
        <v>6</v>
      </c>
      <c r="I268">
        <v>1.6402699999999999E-4</v>
      </c>
      <c r="J268">
        <f t="shared" si="17"/>
        <v>1.739102E-2</v>
      </c>
      <c r="K268">
        <f t="shared" si="18"/>
        <v>3.3075819999999999E-2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-1.21697E-2</v>
      </c>
      <c r="F269" t="s">
        <v>5</v>
      </c>
      <c r="G269">
        <v>-1.1450500000000001E-2</v>
      </c>
      <c r="H269" t="s">
        <v>6</v>
      </c>
      <c r="I269">
        <v>1.3934799999999999E-4</v>
      </c>
      <c r="J269">
        <f t="shared" si="17"/>
        <v>1.3760420000000001E-2</v>
      </c>
      <c r="K269">
        <f t="shared" si="18"/>
        <v>2.5930120000000001E-2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-9.2973299999999995E-3</v>
      </c>
      <c r="F270" t="s">
        <v>5</v>
      </c>
      <c r="G270">
        <v>-1.41406E-2</v>
      </c>
      <c r="H270" t="s">
        <v>6</v>
      </c>
      <c r="I270">
        <v>1.3147000000000001E-4</v>
      </c>
      <c r="J270">
        <f t="shared" si="17"/>
        <v>1.0641639999999999E-2</v>
      </c>
      <c r="K270">
        <f t="shared" si="18"/>
        <v>1.993897E-2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-7.0359300000000001E-3</v>
      </c>
      <c r="F271" t="s">
        <v>5</v>
      </c>
      <c r="G271">
        <v>-1.53326E-2</v>
      </c>
      <c r="H271" t="s">
        <v>6</v>
      </c>
      <c r="I271">
        <v>1.07879E-4</v>
      </c>
      <c r="J271">
        <f t="shared" si="17"/>
        <v>8.2003800000000002E-3</v>
      </c>
      <c r="K271">
        <f t="shared" si="18"/>
        <v>1.5236309999999999E-2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-5.2222700000000002E-3</v>
      </c>
      <c r="F272" t="s">
        <v>5</v>
      </c>
      <c r="G272">
        <v>-1.5647600000000001E-2</v>
      </c>
      <c r="H272" t="s">
        <v>6</v>
      </c>
      <c r="I272" s="2">
        <v>8.1716200000000002E-5</v>
      </c>
      <c r="J272">
        <f t="shared" si="17"/>
        <v>5.9728730000000001E-3</v>
      </c>
      <c r="K272">
        <f t="shared" si="18"/>
        <v>1.1195143000000001E-2</v>
      </c>
    </row>
    <row r="274" spans="1:11" x14ac:dyDescent="0.15">
      <c r="A274" t="s">
        <v>66</v>
      </c>
      <c r="J274" t="s">
        <v>67</v>
      </c>
      <c r="K274" t="s">
        <v>68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-1.42148E-2</v>
      </c>
      <c r="F275" t="s">
        <v>5</v>
      </c>
      <c r="G275">
        <v>-1.91759E-3</v>
      </c>
      <c r="H275" t="s">
        <v>6</v>
      </c>
      <c r="I275" s="2">
        <v>2.7258099999999999E-5</v>
      </c>
      <c r="J275">
        <f>-E275+E207</f>
        <v>2.4120000000000044E-4</v>
      </c>
      <c r="K275">
        <f>J275-E275</f>
        <v>1.4456E-2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-1.7742399999999998E-2</v>
      </c>
      <c r="F276" t="s">
        <v>5</v>
      </c>
      <c r="G276">
        <v>-1.7339600000000001E-3</v>
      </c>
      <c r="H276" t="s">
        <v>6</v>
      </c>
      <c r="I276" s="2">
        <v>3.07647E-5</v>
      </c>
      <c r="J276">
        <f t="shared" ref="J276:J294" si="19">-E276+E208</f>
        <v>1.4689999999999842E-4</v>
      </c>
      <c r="K276">
        <f t="shared" ref="K276:K294" si="20">J276-E276</f>
        <v>1.7889299999999997E-2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-1.66252E-2</v>
      </c>
      <c r="F277" t="s">
        <v>5</v>
      </c>
      <c r="G277">
        <v>-1.83381E-3</v>
      </c>
      <c r="H277" t="s">
        <v>6</v>
      </c>
      <c r="I277" s="2">
        <v>3.0487299999999999E-5</v>
      </c>
      <c r="J277">
        <f t="shared" si="19"/>
        <v>1.8630000000000035E-4</v>
      </c>
      <c r="K277">
        <f t="shared" si="20"/>
        <v>1.68115E-2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-1.3887200000000001E-2</v>
      </c>
      <c r="F278" t="s">
        <v>5</v>
      </c>
      <c r="G278">
        <v>-2.0132700000000002E-3</v>
      </c>
      <c r="H278" t="s">
        <v>6</v>
      </c>
      <c r="I278" s="2">
        <v>2.79586E-5</v>
      </c>
      <c r="J278">
        <f t="shared" si="19"/>
        <v>1.5780000000000134E-4</v>
      </c>
      <c r="K278">
        <f t="shared" si="20"/>
        <v>1.4045000000000002E-2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-1.07986E-2</v>
      </c>
      <c r="F279" t="s">
        <v>5</v>
      </c>
      <c r="G279">
        <v>-2.3276899999999999E-3</v>
      </c>
      <c r="H279" t="s">
        <v>6</v>
      </c>
      <c r="I279" s="2">
        <v>2.5135800000000001E-5</v>
      </c>
      <c r="J279">
        <f t="shared" si="19"/>
        <v>2.7270000000000072E-4</v>
      </c>
      <c r="K279">
        <f t="shared" si="20"/>
        <v>1.1071300000000001E-2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-7.9611899999999999E-3</v>
      </c>
      <c r="F280" t="s">
        <v>5</v>
      </c>
      <c r="G280">
        <v>-2.7124200000000001E-3</v>
      </c>
      <c r="H280" t="s">
        <v>6</v>
      </c>
      <c r="I280" s="2">
        <v>2.15941E-5</v>
      </c>
      <c r="J280">
        <f t="shared" si="19"/>
        <v>3.1313999999999995E-4</v>
      </c>
      <c r="K280">
        <f t="shared" si="20"/>
        <v>8.2743299999999999E-3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-5.6526199999999997E-3</v>
      </c>
      <c r="F281" t="s">
        <v>5</v>
      </c>
      <c r="G281">
        <v>-3.1760400000000002E-3</v>
      </c>
      <c r="H281" t="s">
        <v>6</v>
      </c>
      <c r="I281" s="2">
        <v>1.7952899999999999E-5</v>
      </c>
      <c r="J281">
        <f t="shared" si="19"/>
        <v>3.9714999999999976E-4</v>
      </c>
      <c r="K281">
        <f t="shared" si="20"/>
        <v>6.0497699999999995E-3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-3.9806499999999996E-3</v>
      </c>
      <c r="F282" t="s">
        <v>5</v>
      </c>
      <c r="G282">
        <v>-3.72581E-3</v>
      </c>
      <c r="H282" t="s">
        <v>6</v>
      </c>
      <c r="I282" s="2">
        <v>1.48312E-5</v>
      </c>
      <c r="J282">
        <f t="shared" si="19"/>
        <v>5.6882999999999977E-4</v>
      </c>
      <c r="K282">
        <f t="shared" si="20"/>
        <v>4.5494799999999998E-3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-2.8909500000000002E-3</v>
      </c>
      <c r="F283" t="s">
        <v>5</v>
      </c>
      <c r="G283">
        <v>-4.3385799999999999E-3</v>
      </c>
      <c r="H283" t="s">
        <v>6</v>
      </c>
      <c r="I283" s="2">
        <v>1.2542600000000001E-5</v>
      </c>
      <c r="J283">
        <f t="shared" si="19"/>
        <v>9.0808000000000035E-4</v>
      </c>
      <c r="K283">
        <f t="shared" si="20"/>
        <v>3.7990300000000005E-3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-2.1438799999999999E-3</v>
      </c>
      <c r="F284" t="s">
        <v>5</v>
      </c>
      <c r="G284">
        <v>-5.0377499999999997E-3</v>
      </c>
      <c r="H284" t="s">
        <v>6</v>
      </c>
      <c r="I284" s="2">
        <v>1.0800400000000001E-5</v>
      </c>
      <c r="J284">
        <f t="shared" si="19"/>
        <v>1.1860819999999998E-3</v>
      </c>
      <c r="K284">
        <f t="shared" si="20"/>
        <v>3.3299619999999997E-3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-1.5968899999999999E-3</v>
      </c>
      <c r="F285" t="s">
        <v>5</v>
      </c>
      <c r="G285">
        <v>-5.6838100000000001E-3</v>
      </c>
      <c r="H285" t="s">
        <v>6</v>
      </c>
      <c r="I285" s="2">
        <v>9.0764100000000007E-6</v>
      </c>
      <c r="J285">
        <f t="shared" si="19"/>
        <v>1.3413799999999999E-3</v>
      </c>
      <c r="K285">
        <f t="shared" si="20"/>
        <v>2.9382699999999998E-3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-1.2156199999999999E-3</v>
      </c>
      <c r="F286" t="s">
        <v>5</v>
      </c>
      <c r="G286">
        <v>-6.4691699999999998E-3</v>
      </c>
      <c r="H286" t="s">
        <v>6</v>
      </c>
      <c r="I286" s="2">
        <v>7.86403E-6</v>
      </c>
      <c r="J286">
        <f t="shared" si="19"/>
        <v>1.424467E-3</v>
      </c>
      <c r="K286">
        <f t="shared" si="20"/>
        <v>2.6400870000000002E-3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-9.1787200000000002E-4</v>
      </c>
      <c r="F287" t="s">
        <v>5</v>
      </c>
      <c r="G287">
        <v>-7.4855199999999998E-3</v>
      </c>
      <c r="H287" t="s">
        <v>6</v>
      </c>
      <c r="I287" s="2">
        <v>6.8707500000000002E-6</v>
      </c>
      <c r="J287">
        <f t="shared" si="19"/>
        <v>1.3862600000000001E-3</v>
      </c>
      <c r="K287">
        <f t="shared" si="20"/>
        <v>2.304132E-3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-6.9771799999999995E-4</v>
      </c>
      <c r="F288" t="s">
        <v>5</v>
      </c>
      <c r="G288">
        <v>-8.5478399999999993E-3</v>
      </c>
      <c r="H288" t="s">
        <v>6</v>
      </c>
      <c r="I288" s="2">
        <v>5.9639800000000003E-6</v>
      </c>
      <c r="J288">
        <f t="shared" si="19"/>
        <v>1.3338040000000001E-3</v>
      </c>
      <c r="K288">
        <f t="shared" si="20"/>
        <v>2.031522E-3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-5.4169600000000004E-4</v>
      </c>
      <c r="F289" t="s">
        <v>5</v>
      </c>
      <c r="G289">
        <v>-9.8111599999999993E-3</v>
      </c>
      <c r="H289" t="s">
        <v>6</v>
      </c>
      <c r="I289" s="2">
        <v>5.3146699999999997E-6</v>
      </c>
      <c r="J289">
        <f t="shared" si="19"/>
        <v>1.23981E-3</v>
      </c>
      <c r="K289">
        <f t="shared" si="20"/>
        <v>1.781506E-3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-4.1392499999999999E-4</v>
      </c>
      <c r="F290" t="s">
        <v>5</v>
      </c>
      <c r="G290">
        <v>-1.1754799999999999E-2</v>
      </c>
      <c r="H290" t="s">
        <v>6</v>
      </c>
      <c r="I290" s="2">
        <v>4.8656200000000002E-6</v>
      </c>
      <c r="J290">
        <f t="shared" si="19"/>
        <v>1.1042370000000001E-3</v>
      </c>
      <c r="K290">
        <f t="shared" si="20"/>
        <v>1.518162E-3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-3.2356900000000001E-4</v>
      </c>
      <c r="F291" t="s">
        <v>5</v>
      </c>
      <c r="G291">
        <v>-1.26976E-2</v>
      </c>
      <c r="H291" t="s">
        <v>6</v>
      </c>
      <c r="I291" s="2">
        <v>4.1085599999999997E-6</v>
      </c>
      <c r="J291">
        <f t="shared" si="19"/>
        <v>9.7515999999999998E-4</v>
      </c>
      <c r="K291">
        <f t="shared" si="20"/>
        <v>1.298729E-3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-2.4232299999999999E-4</v>
      </c>
      <c r="F292" t="s">
        <v>5</v>
      </c>
      <c r="G292">
        <v>-1.4565399999999999E-2</v>
      </c>
      <c r="H292" t="s">
        <v>6</v>
      </c>
      <c r="I292" s="2">
        <v>3.5295299999999998E-6</v>
      </c>
      <c r="J292">
        <f t="shared" si="19"/>
        <v>8.1444199999999997E-4</v>
      </c>
      <c r="K292">
        <f t="shared" si="20"/>
        <v>1.0567649999999999E-3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-1.79347E-4</v>
      </c>
      <c r="F293" t="s">
        <v>5</v>
      </c>
      <c r="G293">
        <v>-1.7219499999999999E-2</v>
      </c>
      <c r="H293" t="s">
        <v>6</v>
      </c>
      <c r="I293" s="2">
        <v>3.0882599999999999E-6</v>
      </c>
      <c r="J293">
        <f t="shared" si="19"/>
        <v>6.6205400000000003E-4</v>
      </c>
      <c r="K293">
        <f t="shared" si="20"/>
        <v>8.4140100000000008E-4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-1.30445E-4</v>
      </c>
      <c r="F294" t="s">
        <v>5</v>
      </c>
      <c r="G294">
        <v>-1.9654100000000001E-2</v>
      </c>
      <c r="H294" t="s">
        <v>6</v>
      </c>
      <c r="I294" s="2">
        <v>2.5637699999999999E-6</v>
      </c>
      <c r="J294">
        <f t="shared" si="19"/>
        <v>4.8798999999999999E-4</v>
      </c>
      <c r="K294">
        <f t="shared" si="20"/>
        <v>6.1843499999999997E-4</v>
      </c>
    </row>
    <row r="297" spans="1:11" ht="15" x14ac:dyDescent="0.2">
      <c r="A297" s="5"/>
      <c r="I297" s="2"/>
    </row>
    <row r="298" spans="1:11" ht="15" x14ac:dyDescent="0.2">
      <c r="A298" s="5"/>
      <c r="I298" s="2"/>
    </row>
    <row r="299" spans="1:11" ht="15" x14ac:dyDescent="0.2">
      <c r="A299" s="5"/>
      <c r="I299" s="2"/>
    </row>
    <row r="300" spans="1:11" ht="15" x14ac:dyDescent="0.2">
      <c r="A300" s="5"/>
      <c r="I300" s="2"/>
    </row>
    <row r="301" spans="1:11" ht="15" x14ac:dyDescent="0.2">
      <c r="A301" s="5"/>
      <c r="I301" s="2"/>
    </row>
    <row r="302" spans="1:11" ht="15" x14ac:dyDescent="0.2">
      <c r="A302" s="5"/>
      <c r="I302" s="2"/>
    </row>
    <row r="303" spans="1:11" ht="15" x14ac:dyDescent="0.2">
      <c r="A303" s="5"/>
      <c r="I303" s="2"/>
    </row>
    <row r="304" spans="1:11" ht="15" x14ac:dyDescent="0.2">
      <c r="A304" s="5"/>
      <c r="I304" s="2"/>
    </row>
    <row r="305" spans="1:9" ht="15" x14ac:dyDescent="0.2">
      <c r="A305" s="5"/>
      <c r="I305" s="2"/>
    </row>
    <row r="306" spans="1:9" ht="15" x14ac:dyDescent="0.2">
      <c r="A306" s="5"/>
      <c r="I306" s="2"/>
    </row>
    <row r="307" spans="1:9" ht="15" x14ac:dyDescent="0.2">
      <c r="A307" s="5"/>
      <c r="I307" s="2"/>
    </row>
    <row r="308" spans="1:9" ht="15" x14ac:dyDescent="0.2">
      <c r="A308" s="5"/>
      <c r="I308" s="2"/>
    </row>
    <row r="309" spans="1:9" ht="15" x14ac:dyDescent="0.2">
      <c r="A309" s="5"/>
      <c r="I309" s="2"/>
    </row>
    <row r="310" spans="1:9" ht="15" x14ac:dyDescent="0.2">
      <c r="A310" s="5"/>
      <c r="I310" s="2"/>
    </row>
    <row r="311" spans="1:9" ht="15" x14ac:dyDescent="0.2">
      <c r="A311" s="5"/>
      <c r="I311" s="2"/>
    </row>
    <row r="312" spans="1:9" ht="15" x14ac:dyDescent="0.2">
      <c r="A312" s="5"/>
      <c r="I312" s="2"/>
    </row>
    <row r="313" spans="1:9" ht="15" x14ac:dyDescent="0.2">
      <c r="A313" s="5"/>
      <c r="I313" s="2"/>
    </row>
    <row r="314" spans="1:9" ht="15" x14ac:dyDescent="0.2">
      <c r="A314" s="5"/>
      <c r="I314" s="2"/>
    </row>
    <row r="315" spans="1:9" ht="15" x14ac:dyDescent="0.2">
      <c r="A315" s="5"/>
      <c r="I315" s="2"/>
    </row>
    <row r="316" spans="1:9" ht="15" x14ac:dyDescent="0.2">
      <c r="A316" s="5"/>
      <c r="I316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B769-BD65-FD44-B24E-3B091EDAD701}">
  <dimension ref="A1:AE272"/>
  <sheetViews>
    <sheetView topLeftCell="A226" zoomScaleNormal="100" workbookViewId="0">
      <selection activeCell="J253" sqref="J253:J272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-3.9831999999999979E-2</v>
      </c>
      <c r="J51" s="3">
        <f t="shared" ref="J51:J69" si="5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-4.0378999999999943E-2</v>
      </c>
      <c r="J52" s="3">
        <f t="shared" si="5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-3.7314999999999987E-2</v>
      </c>
      <c r="J53" s="3">
        <f t="shared" si="5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-3.2982000000000011E-2</v>
      </c>
      <c r="J54" s="3">
        <f t="shared" si="5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-2.8315000000000035E-2</v>
      </c>
      <c r="J55" s="3">
        <f t="shared" si="5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-2.3928999999999978E-2</v>
      </c>
      <c r="J56" s="3">
        <f t="shared" si="5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-2.007500000000001E-2</v>
      </c>
      <c r="J57" s="3">
        <f t="shared" si="5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-1.6751999999999989E-2</v>
      </c>
      <c r="J58" s="3">
        <f t="shared" si="5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-1.3686000000000004E-2</v>
      </c>
      <c r="J59" s="3">
        <f t="shared" si="5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-1.0929999999999995E-2</v>
      </c>
      <c r="J60" s="3">
        <f t="shared" si="5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-8.531999999999984E-3</v>
      </c>
      <c r="J61" s="3">
        <f t="shared" si="5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-6.5889999999999976E-3</v>
      </c>
      <c r="J62" s="3">
        <f t="shared" si="5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-3.3341999999999955E-3</v>
      </c>
      <c r="J64" s="3">
        <f t="shared" si="5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-2.0311999999999969E-3</v>
      </c>
      <c r="J65" s="3">
        <f t="shared" si="5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-9.7450000000000314E-4</v>
      </c>
      <c r="J66" s="3">
        <f t="shared" si="5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-1.8450000000000411E-4</v>
      </c>
      <c r="J67" s="3">
        <f t="shared" si="5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2.7359999999999884E-4</v>
      </c>
      <c r="J68" s="3">
        <f t="shared" si="5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-6.6199999999998899E-5</v>
      </c>
      <c r="J69" s="3">
        <f t="shared" si="5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6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6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6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6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6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6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6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6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6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6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6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6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6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6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6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6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6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6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6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6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-3.9229399999999998E-2</v>
      </c>
      <c r="M96">
        <f t="shared" ref="M96:M114" si="8">E74*20</f>
        <v>-0.78458799999999995</v>
      </c>
      <c r="N96">
        <f t="shared" ref="N96:N114" si="9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-3.9822099999999999E-2</v>
      </c>
      <c r="M97">
        <f t="shared" si="8"/>
        <v>-0.79644199999999998</v>
      </c>
      <c r="N97">
        <f t="shared" si="9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-3.8965300000000001E-2</v>
      </c>
      <c r="M98">
        <f t="shared" si="8"/>
        <v>-0.77930600000000005</v>
      </c>
      <c r="N98">
        <f t="shared" si="9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-3.4629399999999998E-2</v>
      </c>
      <c r="M99">
        <f t="shared" si="8"/>
        <v>-0.69258799999999998</v>
      </c>
      <c r="N99">
        <f t="shared" si="9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-2.99116E-2</v>
      </c>
      <c r="M100">
        <f t="shared" si="8"/>
        <v>-0.59823199999999999</v>
      </c>
      <c r="N100">
        <f t="shared" si="9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-2.5013000000000001E-2</v>
      </c>
      <c r="M101">
        <f t="shared" si="8"/>
        <v>-0.50026000000000004</v>
      </c>
      <c r="N101">
        <f t="shared" si="9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-2.0170199999999999E-2</v>
      </c>
      <c r="M102">
        <f t="shared" si="8"/>
        <v>-0.40340399999999998</v>
      </c>
      <c r="N102">
        <f t="shared" si="9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-1.5701099999999999E-2</v>
      </c>
      <c r="M103">
        <f t="shared" si="8"/>
        <v>-0.31402199999999997</v>
      </c>
      <c r="N103">
        <f t="shared" si="9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-1.2902E-2</v>
      </c>
      <c r="M104">
        <f t="shared" si="8"/>
        <v>-0.25803999999999999</v>
      </c>
      <c r="N104">
        <f t="shared" si="9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-1.10232E-2</v>
      </c>
      <c r="M105">
        <f t="shared" si="8"/>
        <v>-0.22046399999999999</v>
      </c>
      <c r="N105">
        <f t="shared" si="9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-8.4408199999999999E-3</v>
      </c>
      <c r="M106">
        <f t="shared" si="8"/>
        <v>-0.16881640000000001</v>
      </c>
      <c r="N106">
        <f t="shared" si="9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-5.1258600000000003E-3</v>
      </c>
      <c r="M107">
        <f t="shared" si="8"/>
        <v>-0.1025172</v>
      </c>
      <c r="N107">
        <f t="shared" si="9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-3.7565699999999999E-3</v>
      </c>
      <c r="M108">
        <f t="shared" si="8"/>
        <v>-7.5131400000000001E-2</v>
      </c>
      <c r="N108">
        <f t="shared" si="9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-3.34929E-3</v>
      </c>
      <c r="M109">
        <f t="shared" si="8"/>
        <v>-6.6985799999999998E-2</v>
      </c>
      <c r="N109">
        <f t="shared" si="9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-3.0794300000000002E-3</v>
      </c>
      <c r="M110">
        <f t="shared" si="8"/>
        <v>-6.1588600000000007E-2</v>
      </c>
      <c r="N110">
        <f t="shared" si="9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-2.02338E-3</v>
      </c>
      <c r="M111">
        <f t="shared" si="8"/>
        <v>-4.0467599999999999E-2</v>
      </c>
      <c r="N111">
        <f t="shared" si="9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-9.7038499999999996E-5</v>
      </c>
      <c r="M112">
        <f t="shared" si="8"/>
        <v>-1.9407699999999999E-3</v>
      </c>
      <c r="N112">
        <f t="shared" si="9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1.2244900000000001E-4</v>
      </c>
      <c r="M113">
        <f t="shared" si="8"/>
        <v>2.4489799999999999E-3</v>
      </c>
      <c r="N113">
        <f t="shared" si="9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-4.26062E-4</v>
      </c>
      <c r="M114">
        <f t="shared" si="8"/>
        <v>-8.5212399999999994E-3</v>
      </c>
      <c r="N114">
        <f t="shared" si="9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1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1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1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1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1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1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1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1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1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1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1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1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1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1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1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1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1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1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1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1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0.68475600000000003</v>
      </c>
    </row>
    <row r="163" spans="1:3" x14ac:dyDescent="0.15">
      <c r="A163" t="s">
        <v>3</v>
      </c>
      <c r="B163">
        <v>1</v>
      </c>
      <c r="C163">
        <f t="shared" si="12"/>
        <v>0.578121</v>
      </c>
    </row>
    <row r="164" spans="1:3" x14ac:dyDescent="0.15">
      <c r="A164" t="s">
        <v>3</v>
      </c>
      <c r="B164">
        <v>2</v>
      </c>
      <c r="C164">
        <f t="shared" si="12"/>
        <v>0.49757600000000002</v>
      </c>
    </row>
    <row r="165" spans="1:3" x14ac:dyDescent="0.15">
      <c r="A165" t="s">
        <v>3</v>
      </c>
      <c r="B165">
        <v>3</v>
      </c>
      <c r="C165">
        <f t="shared" si="12"/>
        <v>0.43133850000000001</v>
      </c>
    </row>
    <row r="166" spans="1:3" x14ac:dyDescent="0.15">
      <c r="A166" t="s">
        <v>3</v>
      </c>
      <c r="B166">
        <v>4</v>
      </c>
      <c r="C166">
        <f t="shared" si="12"/>
        <v>0.37465899999999996</v>
      </c>
    </row>
    <row r="167" spans="1:3" x14ac:dyDescent="0.15">
      <c r="A167" t="s">
        <v>3</v>
      </c>
      <c r="B167">
        <v>5</v>
      </c>
      <c r="C167">
        <f t="shared" si="12"/>
        <v>0.32671879999999998</v>
      </c>
    </row>
    <row r="168" spans="1:3" x14ac:dyDescent="0.15">
      <c r="A168" t="s">
        <v>3</v>
      </c>
      <c r="B168">
        <v>6</v>
      </c>
      <c r="C168">
        <f t="shared" si="12"/>
        <v>0.2845374</v>
      </c>
    </row>
    <row r="169" spans="1:3" x14ac:dyDescent="0.15">
      <c r="A169" t="s">
        <v>3</v>
      </c>
      <c r="B169">
        <v>7</v>
      </c>
      <c r="C169">
        <f t="shared" si="12"/>
        <v>0.24757690000000002</v>
      </c>
    </row>
    <row r="170" spans="1:3" x14ac:dyDescent="0.15">
      <c r="A170" t="s">
        <v>3</v>
      </c>
      <c r="B170">
        <v>8</v>
      </c>
      <c r="C170">
        <f t="shared" si="12"/>
        <v>0.2160048</v>
      </c>
    </row>
    <row r="171" spans="1:3" x14ac:dyDescent="0.15">
      <c r="A171" t="s">
        <v>3</v>
      </c>
      <c r="B171">
        <v>9</v>
      </c>
      <c r="C171">
        <f t="shared" si="12"/>
        <v>0.1877202</v>
      </c>
    </row>
    <row r="172" spans="1:3" x14ac:dyDescent="0.15">
      <c r="A172" t="s">
        <v>3</v>
      </c>
      <c r="B172">
        <v>10</v>
      </c>
      <c r="C172">
        <f t="shared" si="12"/>
        <v>0.16278879000000002</v>
      </c>
    </row>
    <row r="173" spans="1:3" x14ac:dyDescent="0.15">
      <c r="A173" t="s">
        <v>3</v>
      </c>
      <c r="B173">
        <v>11</v>
      </c>
      <c r="C173">
        <f t="shared" si="12"/>
        <v>0.14143567999999998</v>
      </c>
    </row>
    <row r="174" spans="1:3" x14ac:dyDescent="0.15">
      <c r="A174" t="s">
        <v>3</v>
      </c>
      <c r="B174">
        <v>12</v>
      </c>
      <c r="C174">
        <f t="shared" si="12"/>
        <v>0.12184616000000001</v>
      </c>
    </row>
    <row r="175" spans="1:3" x14ac:dyDescent="0.15">
      <c r="A175" t="s">
        <v>3</v>
      </c>
      <c r="B175">
        <v>13</v>
      </c>
      <c r="C175">
        <f t="shared" si="12"/>
        <v>0.10475839000000001</v>
      </c>
    </row>
    <row r="176" spans="1:3" x14ac:dyDescent="0.15">
      <c r="A176" t="s">
        <v>3</v>
      </c>
      <c r="B176">
        <v>14</v>
      </c>
      <c r="C176">
        <f t="shared" si="12"/>
        <v>8.9484269999999991E-2</v>
      </c>
    </row>
    <row r="177" spans="1:9" x14ac:dyDescent="0.15">
      <c r="A177" t="s">
        <v>3</v>
      </c>
      <c r="B177">
        <v>15</v>
      </c>
      <c r="C177">
        <f t="shared" si="12"/>
        <v>7.5323870000000001E-2</v>
      </c>
    </row>
    <row r="178" spans="1:9" x14ac:dyDescent="0.15">
      <c r="A178" t="s">
        <v>3</v>
      </c>
      <c r="B178">
        <v>16</v>
      </c>
      <c r="C178">
        <f t="shared" si="12"/>
        <v>6.2639410000000006E-2</v>
      </c>
    </row>
    <row r="179" spans="1:9" x14ac:dyDescent="0.15">
      <c r="A179" t="s">
        <v>3</v>
      </c>
      <c r="B179">
        <v>17</v>
      </c>
      <c r="C179">
        <f t="shared" si="12"/>
        <v>5.1041639999999999E-2</v>
      </c>
    </row>
    <row r="180" spans="1:9" x14ac:dyDescent="0.15">
      <c r="A180" t="s">
        <v>3</v>
      </c>
      <c r="B180">
        <v>18</v>
      </c>
      <c r="C180">
        <f t="shared" si="12"/>
        <v>3.9662994E-2</v>
      </c>
    </row>
    <row r="181" spans="1:9" x14ac:dyDescent="0.15">
      <c r="A181" t="s">
        <v>3</v>
      </c>
      <c r="B181">
        <v>19</v>
      </c>
      <c r="C181">
        <f t="shared" si="12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-1.80962E-2</v>
      </c>
      <c r="F207" t="s">
        <v>5</v>
      </c>
      <c r="G207">
        <v>-3.3397600000000002E-3</v>
      </c>
      <c r="H207" t="s">
        <v>6</v>
      </c>
      <c r="I207" s="2">
        <v>6.0436899999999997E-5</v>
      </c>
      <c r="J207">
        <f t="shared" ref="J207:J226" si="13">E207*$J$204+G184*$J$203</f>
        <v>-2.5335339999999998E-2</v>
      </c>
      <c r="K207" s="4">
        <f t="shared" ref="K207:K226" si="14">I207/E5</f>
        <v>8.845839724599837E-5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-2.4958600000000001E-2</v>
      </c>
      <c r="F208" t="s">
        <v>5</v>
      </c>
      <c r="G208">
        <v>-3.2699500000000002E-3</v>
      </c>
      <c r="H208" t="s">
        <v>6</v>
      </c>
      <c r="I208" s="2">
        <v>8.1613599999999994E-5</v>
      </c>
      <c r="J208">
        <f t="shared" si="13"/>
        <v>-3.9811200000000005E-2</v>
      </c>
      <c r="K208" s="4">
        <f t="shared" si="14"/>
        <v>1.4118729802855106E-4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-2.7362999999999998E-2</v>
      </c>
      <c r="F209" t="s">
        <v>5</v>
      </c>
      <c r="G209">
        <v>-3.2671100000000002E-3</v>
      </c>
      <c r="H209" t="s">
        <v>6</v>
      </c>
      <c r="I209" s="2">
        <v>8.93978E-5</v>
      </c>
      <c r="J209">
        <f t="shared" si="13"/>
        <v>-4.0374E-2</v>
      </c>
      <c r="K209" s="4">
        <f t="shared" si="14"/>
        <v>1.7955944588278537E-4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-2.7195E-2</v>
      </c>
      <c r="F210" t="s">
        <v>5</v>
      </c>
      <c r="G210">
        <v>-3.1785699999999999E-3</v>
      </c>
      <c r="H210" t="s">
        <v>6</v>
      </c>
      <c r="I210" s="2">
        <v>8.6441300000000002E-5</v>
      </c>
      <c r="J210">
        <f t="shared" si="13"/>
        <v>-3.7289000000000003E-2</v>
      </c>
      <c r="K210" s="4">
        <f t="shared" si="14"/>
        <v>2.0036739651471672E-4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-2.5663100000000001E-2</v>
      </c>
      <c r="F211" t="s">
        <v>5</v>
      </c>
      <c r="G211">
        <v>-3.1626800000000002E-3</v>
      </c>
      <c r="H211" t="s">
        <v>6</v>
      </c>
      <c r="I211" s="2">
        <v>8.1164199999999998E-5</v>
      </c>
      <c r="J211">
        <f t="shared" si="13"/>
        <v>-3.3082600000000004E-2</v>
      </c>
      <c r="K211" s="4">
        <f t="shared" si="14"/>
        <v>2.1642170717919729E-4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-2.3416699999999999E-2</v>
      </c>
      <c r="F212" t="s">
        <v>5</v>
      </c>
      <c r="G212">
        <v>-3.2597300000000002E-3</v>
      </c>
      <c r="H212" t="s">
        <v>6</v>
      </c>
      <c r="I212" s="2">
        <v>7.6332E-5</v>
      </c>
      <c r="J212">
        <f t="shared" si="13"/>
        <v>-2.8672699999999999E-2</v>
      </c>
      <c r="K212" s="4">
        <f t="shared" si="14"/>
        <v>2.3368989523570437E-4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-2.07473E-2</v>
      </c>
      <c r="F213" t="s">
        <v>5</v>
      </c>
      <c r="G213">
        <v>-3.4967499999999999E-3</v>
      </c>
      <c r="H213" t="s">
        <v>6</v>
      </c>
      <c r="I213" s="2">
        <v>7.2548100000000004E-5</v>
      </c>
      <c r="J213">
        <f t="shared" si="13"/>
        <v>-2.434095E-2</v>
      </c>
      <c r="K213" s="4">
        <f t="shared" si="14"/>
        <v>2.5488205906532604E-4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-1.8071199999999999E-2</v>
      </c>
      <c r="F214" t="s">
        <v>5</v>
      </c>
      <c r="G214">
        <v>-3.7023099999999999E-3</v>
      </c>
      <c r="H214" t="s">
        <v>6</v>
      </c>
      <c r="I214" s="2">
        <v>6.6905100000000004E-5</v>
      </c>
      <c r="J214">
        <f t="shared" si="13"/>
        <v>-2.0422559999999999E-2</v>
      </c>
      <c r="K214" s="4">
        <f t="shared" si="14"/>
        <v>2.6989398694603342E-4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-1.5388499999999999E-2</v>
      </c>
      <c r="F215" t="s">
        <v>5</v>
      </c>
      <c r="G215">
        <v>-3.9650900000000001E-3</v>
      </c>
      <c r="H215" t="s">
        <v>6</v>
      </c>
      <c r="I215" s="2">
        <v>6.1016700000000001E-5</v>
      </c>
      <c r="J215">
        <f t="shared" si="13"/>
        <v>-1.6827849999999998E-2</v>
      </c>
      <c r="K215" s="4">
        <f t="shared" si="14"/>
        <v>2.8293663490297E-4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-1.29601E-2</v>
      </c>
      <c r="F216" t="s">
        <v>5</v>
      </c>
      <c r="G216">
        <v>-4.35652E-3</v>
      </c>
      <c r="H216" t="s">
        <v>6</v>
      </c>
      <c r="I216" s="2">
        <v>5.64608E-5</v>
      </c>
      <c r="J216">
        <f t="shared" si="13"/>
        <v>-1.3738026E-2</v>
      </c>
      <c r="K216" s="4">
        <f t="shared" si="14"/>
        <v>3.010857276935219E-4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-1.0758500000000001E-2</v>
      </c>
      <c r="F217" t="s">
        <v>5</v>
      </c>
      <c r="G217">
        <v>-4.9205300000000002E-3</v>
      </c>
      <c r="H217" t="s">
        <v>6</v>
      </c>
      <c r="I217" s="2">
        <v>5.2937599999999999E-5</v>
      </c>
      <c r="J217">
        <f t="shared" si="13"/>
        <v>-1.1060076E-2</v>
      </c>
      <c r="K217" s="4">
        <f t="shared" si="14"/>
        <v>3.250457442497329E-4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-8.7457100000000003E-3</v>
      </c>
      <c r="F218" t="s">
        <v>5</v>
      </c>
      <c r="G218">
        <v>-5.4995499999999998E-3</v>
      </c>
      <c r="H218" t="s">
        <v>6</v>
      </c>
      <c r="I218" s="2">
        <v>4.8097399999999998E-5</v>
      </c>
      <c r="J218">
        <f t="shared" si="13"/>
        <v>-8.7039083000000003E-3</v>
      </c>
      <c r="K218" s="4">
        <f t="shared" si="14"/>
        <v>3.4086006264793839E-4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-6.9817300000000002E-3</v>
      </c>
      <c r="F219" t="s">
        <v>5</v>
      </c>
      <c r="G219">
        <v>-6.6551500000000003E-3</v>
      </c>
      <c r="H219" t="s">
        <v>6</v>
      </c>
      <c r="I219" s="2">
        <v>4.6464500000000002E-5</v>
      </c>
      <c r="J219">
        <f t="shared" si="13"/>
        <v>-6.6885709999999999E-3</v>
      </c>
      <c r="K219" s="4">
        <f t="shared" si="14"/>
        <v>3.8177657633970389E-4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-5.4774699999999999E-3</v>
      </c>
      <c r="F220" t="s">
        <v>5</v>
      </c>
      <c r="G220">
        <v>-7.5228400000000003E-3</v>
      </c>
      <c r="H220" t="s">
        <v>6</v>
      </c>
      <c r="I220" s="2">
        <v>4.1206099999999998E-5</v>
      </c>
      <c r="J220">
        <f t="shared" si="13"/>
        <v>-4.9928509999999995E-3</v>
      </c>
      <c r="K220" s="4">
        <f t="shared" si="14"/>
        <v>3.943129730815973E-4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-4.1374100000000002E-3</v>
      </c>
      <c r="F221" t="s">
        <v>5</v>
      </c>
      <c r="G221">
        <v>-9.3717899999999996E-3</v>
      </c>
      <c r="H221" t="s">
        <v>6</v>
      </c>
      <c r="I221" s="2">
        <v>3.87749E-5</v>
      </c>
      <c r="J221">
        <f t="shared" si="13"/>
        <v>-3.4961750000000002E-3</v>
      </c>
      <c r="K221" s="4">
        <f t="shared" si="14"/>
        <v>4.3495316178953264E-4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-2.9648700000000001E-3</v>
      </c>
      <c r="F222" t="s">
        <v>5</v>
      </c>
      <c r="G222">
        <v>-1.16016E-2</v>
      </c>
      <c r="H222" t="s">
        <v>6</v>
      </c>
      <c r="I222" s="2">
        <v>3.4397200000000003E-5</v>
      </c>
      <c r="J222">
        <f t="shared" si="13"/>
        <v>-2.1833870000000002E-3</v>
      </c>
      <c r="K222" s="4">
        <f t="shared" si="14"/>
        <v>4.5675723766854258E-4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-1.9829299999999999E-3</v>
      </c>
      <c r="F223" t="s">
        <v>5</v>
      </c>
      <c r="G223">
        <v>-1.5783700000000001E-2</v>
      </c>
      <c r="H223" t="s">
        <v>6</v>
      </c>
      <c r="I223" s="2">
        <v>3.1297999999999997E-5</v>
      </c>
      <c r="J223">
        <f t="shared" si="13"/>
        <v>-1.0681639999999999E-3</v>
      </c>
      <c r="K223" s="4">
        <f t="shared" si="14"/>
        <v>4.9937932597034164E-4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-1.28038E-3</v>
      </c>
      <c r="F224" t="s">
        <v>5</v>
      </c>
      <c r="G224">
        <v>-2.1455200000000001E-2</v>
      </c>
      <c r="H224" t="s">
        <v>6</v>
      </c>
      <c r="I224" s="2">
        <v>2.7470700000000001E-5</v>
      </c>
      <c r="J224">
        <f t="shared" si="13"/>
        <v>-2.5046000000000009E-4</v>
      </c>
      <c r="K224" s="4">
        <f t="shared" si="14"/>
        <v>5.3896984239408747E-4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-8.1726900000000002E-4</v>
      </c>
      <c r="F225" t="s">
        <v>5</v>
      </c>
      <c r="G225">
        <v>-2.9035399999999999E-2</v>
      </c>
      <c r="H225" t="s">
        <v>6</v>
      </c>
      <c r="I225" s="2">
        <v>2.3729700000000001E-5</v>
      </c>
      <c r="J225">
        <f t="shared" si="13"/>
        <v>2.3189099999999991E-4</v>
      </c>
      <c r="K225" s="4">
        <f t="shared" si="14"/>
        <v>5.9483666225484304E-4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-6.0180699999999999E-4</v>
      </c>
      <c r="F226" t="s">
        <v>5</v>
      </c>
      <c r="G226">
        <v>-2.8647599999999999E-2</v>
      </c>
      <c r="H226" t="s">
        <v>6</v>
      </c>
      <c r="I226" s="2">
        <v>1.7240300000000002E-5</v>
      </c>
      <c r="J226">
        <f t="shared" si="13"/>
        <v>-1.5741900000000001E-4</v>
      </c>
      <c r="K226" s="4">
        <f t="shared" si="14"/>
        <v>5.9939157945972262E-4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5">E5</f>
        <v>0.68322400000000005</v>
      </c>
      <c r="K230">
        <f t="shared" ref="K230:K249" si="16">J230-I230</f>
        <v>-2.5766999999999984E-2</v>
      </c>
      <c r="L230">
        <f>J230/J207</f>
        <v>-26.967232332386306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5"/>
        <v>0.57805200000000001</v>
      </c>
      <c r="K231">
        <f t="shared" si="16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5"/>
        <v>0.49787300000000001</v>
      </c>
      <c r="K232">
        <f t="shared" si="16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5"/>
        <v>0.43141400000000002</v>
      </c>
      <c r="K233">
        <f t="shared" si="16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5"/>
        <v>0.37502799999999997</v>
      </c>
      <c r="K234">
        <f t="shared" si="16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5"/>
        <v>0.32663799999999998</v>
      </c>
      <c r="K235">
        <f t="shared" si="16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5"/>
        <v>0.284634</v>
      </c>
      <c r="K236">
        <f t="shared" si="16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5"/>
        <v>0.247894</v>
      </c>
      <c r="K237">
        <f t="shared" si="16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5"/>
        <v>0.21565500000000001</v>
      </c>
      <c r="K238">
        <f t="shared" si="16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5"/>
        <v>0.187524</v>
      </c>
      <c r="K239">
        <f t="shared" si="16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5"/>
        <v>0.16286200000000001</v>
      </c>
      <c r="K240">
        <f t="shared" si="16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5"/>
        <v>0.14110600000000001</v>
      </c>
      <c r="K241">
        <f t="shared" si="16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5"/>
        <v>0.12170599999999999</v>
      </c>
      <c r="K242">
        <f t="shared" si="16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5"/>
        <v>0.104501</v>
      </c>
      <c r="K243">
        <f t="shared" si="16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5"/>
        <v>8.9147299999999999E-2</v>
      </c>
      <c r="K244">
        <f t="shared" si="16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5"/>
        <v>7.5307399999999997E-2</v>
      </c>
      <c r="K245">
        <f t="shared" si="16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5"/>
        <v>6.2673800000000002E-2</v>
      </c>
      <c r="K246">
        <f t="shared" si="16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5"/>
        <v>5.0968899999999998E-2</v>
      </c>
      <c r="K247">
        <f t="shared" si="16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5"/>
        <v>3.9892799999999999E-2</v>
      </c>
      <c r="K248">
        <f t="shared" si="16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5"/>
        <v>2.8763E-2</v>
      </c>
      <c r="K249">
        <f t="shared" si="16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7">-E254+E74</f>
        <v>0.32988360000000005</v>
      </c>
      <c r="K254">
        <f t="shared" ref="K254:K272" si="18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7"/>
        <v>0.35409489999999999</v>
      </c>
      <c r="K255">
        <f t="shared" si="18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7"/>
        <v>0.36446970000000001</v>
      </c>
      <c r="K256">
        <f t="shared" si="18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7"/>
        <v>0.36780060000000003</v>
      </c>
      <c r="K257">
        <f t="shared" si="18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7"/>
        <v>0.36506540000000004</v>
      </c>
      <c r="K258">
        <f t="shared" si="18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7"/>
        <v>0.356014</v>
      </c>
      <c r="K259">
        <f t="shared" si="18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7"/>
        <v>0.34365480000000004</v>
      </c>
      <c r="K260">
        <f t="shared" si="18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7"/>
        <v>0.32569289999999995</v>
      </c>
      <c r="K261">
        <f t="shared" si="18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7"/>
        <v>0.30652099999999999</v>
      </c>
      <c r="K262">
        <f t="shared" si="18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7"/>
        <v>0.28609580000000001</v>
      </c>
      <c r="K263">
        <f t="shared" si="18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7"/>
        <v>0.26564917999999998</v>
      </c>
      <c r="K264">
        <f t="shared" si="18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7"/>
        <v>0.24606614000000002</v>
      </c>
      <c r="K265">
        <f t="shared" si="18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7"/>
        <v>0.22386643000000001</v>
      </c>
      <c r="K266">
        <f t="shared" si="18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7"/>
        <v>0.20209370999999998</v>
      </c>
      <c r="K267">
        <f t="shared" si="18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7"/>
        <v>0.17860357000000002</v>
      </c>
      <c r="K268">
        <f t="shared" si="18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7"/>
        <v>0.15664962000000002</v>
      </c>
      <c r="K269">
        <f t="shared" si="18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7"/>
        <v>0.1345369615</v>
      </c>
      <c r="K270">
        <f t="shared" si="18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7"/>
        <v>0.110287449</v>
      </c>
      <c r="K271">
        <f t="shared" si="18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7"/>
        <v>8.3037137999999996E-2</v>
      </c>
      <c r="K272">
        <f t="shared" si="18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0"/>
  <sheetViews>
    <sheetView zoomScaleNormal="100" workbookViewId="0"/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2</v>
      </c>
      <c r="B1">
        <v>0</v>
      </c>
      <c r="C1">
        <v>0.5</v>
      </c>
    </row>
    <row r="2" spans="1:3" x14ac:dyDescent="0.15">
      <c r="A2" t="s">
        <v>2</v>
      </c>
      <c r="B2">
        <v>2.5000000000000001E-2</v>
      </c>
      <c r="C2">
        <v>0.45833499999999999</v>
      </c>
    </row>
    <row r="3" spans="1:3" x14ac:dyDescent="0.15">
      <c r="A3" t="s">
        <v>2</v>
      </c>
      <c r="B3">
        <v>0.05</v>
      </c>
      <c r="C3">
        <v>0.42288999999999999</v>
      </c>
    </row>
    <row r="4" spans="1:3" x14ac:dyDescent="0.15">
      <c r="A4" t="s">
        <v>2</v>
      </c>
      <c r="B4">
        <v>7.4999999999999997E-2</v>
      </c>
      <c r="C4">
        <v>0.39241399999999999</v>
      </c>
    </row>
    <row r="5" spans="1:3" x14ac:dyDescent="0.15">
      <c r="A5" t="s">
        <v>2</v>
      </c>
      <c r="B5">
        <v>0.1</v>
      </c>
      <c r="C5">
        <v>0.36593399999999998</v>
      </c>
    </row>
    <row r="6" spans="1:3" x14ac:dyDescent="0.15">
      <c r="A6" t="s">
        <v>2</v>
      </c>
      <c r="B6">
        <v>0.125</v>
      </c>
      <c r="C6">
        <v>0.34269100000000002</v>
      </c>
    </row>
    <row r="7" spans="1:3" x14ac:dyDescent="0.15">
      <c r="A7" t="s">
        <v>2</v>
      </c>
      <c r="B7">
        <v>0.15</v>
      </c>
      <c r="C7">
        <v>0.32208999999999999</v>
      </c>
    </row>
    <row r="8" spans="1:3" x14ac:dyDescent="0.15">
      <c r="A8" t="s">
        <v>2</v>
      </c>
      <c r="B8">
        <v>0.17499999999999999</v>
      </c>
      <c r="C8">
        <v>0.30366599999999999</v>
      </c>
    </row>
    <row r="9" spans="1:3" x14ac:dyDescent="0.15">
      <c r="A9" t="s">
        <v>2</v>
      </c>
      <c r="B9">
        <v>0.2</v>
      </c>
      <c r="C9">
        <v>0.28705000000000003</v>
      </c>
    </row>
    <row r="10" spans="1:3" x14ac:dyDescent="0.15">
      <c r="A10" t="s">
        <v>2</v>
      </c>
      <c r="B10">
        <v>0.22500000000000001</v>
      </c>
      <c r="C10">
        <v>0.27195200000000003</v>
      </c>
    </row>
    <row r="11" spans="1:3" x14ac:dyDescent="0.15">
      <c r="A11" t="s">
        <v>2</v>
      </c>
      <c r="B11">
        <v>0.25</v>
      </c>
      <c r="C11">
        <v>0.25813999999999998</v>
      </c>
    </row>
    <row r="12" spans="1:3" x14ac:dyDescent="0.15">
      <c r="A12" t="s">
        <v>2</v>
      </c>
      <c r="B12">
        <v>0.25</v>
      </c>
      <c r="C12">
        <v>0.25813999999999998</v>
      </c>
    </row>
    <row r="13" spans="1:3" x14ac:dyDescent="0.15">
      <c r="A13" t="s">
        <v>2</v>
      </c>
      <c r="B13">
        <v>0.27500000000000002</v>
      </c>
      <c r="C13">
        <v>0.24543000000000001</v>
      </c>
    </row>
    <row r="14" spans="1:3" x14ac:dyDescent="0.15">
      <c r="A14" t="s">
        <v>2</v>
      </c>
      <c r="B14">
        <v>0.3</v>
      </c>
      <c r="C14">
        <v>0.23367099999999999</v>
      </c>
    </row>
    <row r="15" spans="1:3" x14ac:dyDescent="0.15">
      <c r="A15" t="s">
        <v>2</v>
      </c>
      <c r="B15">
        <v>0.32500000000000001</v>
      </c>
      <c r="C15">
        <v>0.222744</v>
      </c>
    </row>
    <row r="16" spans="1:3" x14ac:dyDescent="0.15">
      <c r="A16" t="s">
        <v>2</v>
      </c>
      <c r="B16">
        <v>0.35</v>
      </c>
      <c r="C16">
        <v>0.21254899999999999</v>
      </c>
    </row>
    <row r="17" spans="1:3" x14ac:dyDescent="0.15">
      <c r="A17" t="s">
        <v>2</v>
      </c>
      <c r="B17">
        <v>0.375</v>
      </c>
      <c r="C17">
        <v>0.20300499999999999</v>
      </c>
    </row>
    <row r="18" spans="1:3" x14ac:dyDescent="0.15">
      <c r="A18" t="s">
        <v>2</v>
      </c>
      <c r="B18">
        <v>0.4</v>
      </c>
      <c r="C18">
        <v>0.19404399999999999</v>
      </c>
    </row>
    <row r="19" spans="1:3" x14ac:dyDescent="0.15">
      <c r="A19" t="s">
        <v>2</v>
      </c>
      <c r="B19">
        <v>0.42499999999999999</v>
      </c>
      <c r="C19">
        <v>0.18561</v>
      </c>
    </row>
    <row r="20" spans="1:3" x14ac:dyDescent="0.15">
      <c r="A20" t="s">
        <v>2</v>
      </c>
      <c r="B20">
        <v>0.45</v>
      </c>
      <c r="C20">
        <v>0.17765500000000001</v>
      </c>
    </row>
    <row r="21" spans="1:3" x14ac:dyDescent="0.15">
      <c r="A21" t="s">
        <v>2</v>
      </c>
      <c r="B21">
        <v>0.47499999999999998</v>
      </c>
      <c r="C21">
        <v>0.17013600000000001</v>
      </c>
    </row>
    <row r="22" spans="1:3" x14ac:dyDescent="0.15">
      <c r="A22" t="s">
        <v>2</v>
      </c>
      <c r="B22">
        <v>0.5</v>
      </c>
      <c r="C22">
        <v>0.16302</v>
      </c>
    </row>
    <row r="23" spans="1:3" x14ac:dyDescent="0.15">
      <c r="A23" t="s">
        <v>2</v>
      </c>
      <c r="B23">
        <v>0.5</v>
      </c>
      <c r="C23">
        <v>0.16302</v>
      </c>
    </row>
    <row r="24" spans="1:3" x14ac:dyDescent="0.15">
      <c r="A24" t="s">
        <v>2</v>
      </c>
      <c r="B24">
        <v>0.52500000000000002</v>
      </c>
      <c r="C24">
        <v>0.156274</v>
      </c>
    </row>
    <row r="25" spans="1:3" x14ac:dyDescent="0.15">
      <c r="A25" t="s">
        <v>2</v>
      </c>
      <c r="B25">
        <v>0.55000000000000004</v>
      </c>
      <c r="C25">
        <v>0.14987200000000001</v>
      </c>
    </row>
    <row r="26" spans="1:3" x14ac:dyDescent="0.15">
      <c r="A26" t="s">
        <v>2</v>
      </c>
      <c r="B26">
        <v>0.57499999999999996</v>
      </c>
      <c r="C26">
        <v>0.143789</v>
      </c>
    </row>
    <row r="27" spans="1:3" x14ac:dyDescent="0.15">
      <c r="A27" t="s">
        <v>2</v>
      </c>
      <c r="B27">
        <v>0.6</v>
      </c>
      <c r="C27">
        <v>0.13800499999999999</v>
      </c>
    </row>
    <row r="28" spans="1:3" x14ac:dyDescent="0.15">
      <c r="A28" t="s">
        <v>2</v>
      </c>
      <c r="B28">
        <v>0.625</v>
      </c>
      <c r="C28">
        <v>0.13249900000000001</v>
      </c>
    </row>
    <row r="29" spans="1:3" x14ac:dyDescent="0.15">
      <c r="A29" t="s">
        <v>2</v>
      </c>
      <c r="B29">
        <v>0.65</v>
      </c>
      <c r="C29">
        <v>0.12725500000000001</v>
      </c>
    </row>
    <row r="30" spans="1:3" x14ac:dyDescent="0.15">
      <c r="A30" t="s">
        <v>2</v>
      </c>
      <c r="B30">
        <v>0.67500000000000004</v>
      </c>
      <c r="C30">
        <v>0.122256</v>
      </c>
    </row>
    <row r="31" spans="1:3" x14ac:dyDescent="0.15">
      <c r="A31" t="s">
        <v>2</v>
      </c>
      <c r="B31">
        <v>0.7</v>
      </c>
      <c r="C31">
        <v>0.117488</v>
      </c>
    </row>
    <row r="32" spans="1:3" x14ac:dyDescent="0.15">
      <c r="A32" t="s">
        <v>2</v>
      </c>
      <c r="B32">
        <v>0.72499999999999998</v>
      </c>
      <c r="C32">
        <v>0.112938</v>
      </c>
    </row>
    <row r="33" spans="1:3" x14ac:dyDescent="0.15">
      <c r="A33" t="s">
        <v>2</v>
      </c>
      <c r="B33">
        <v>0.75</v>
      </c>
      <c r="C33">
        <v>0.108593</v>
      </c>
    </row>
    <row r="34" spans="1:3" x14ac:dyDescent="0.15">
      <c r="A34" t="s">
        <v>2</v>
      </c>
      <c r="B34">
        <v>0.75</v>
      </c>
      <c r="C34">
        <v>0.108593</v>
      </c>
    </row>
    <row r="35" spans="1:3" x14ac:dyDescent="0.15">
      <c r="A35" t="s">
        <v>2</v>
      </c>
      <c r="B35">
        <v>0.77500000000000002</v>
      </c>
      <c r="C35">
        <v>0.10444199999999999</v>
      </c>
    </row>
    <row r="36" spans="1:3" x14ac:dyDescent="0.15">
      <c r="A36" t="s">
        <v>2</v>
      </c>
      <c r="B36">
        <v>0.8</v>
      </c>
      <c r="C36">
        <v>0.10047399999999999</v>
      </c>
    </row>
    <row r="37" spans="1:3" x14ac:dyDescent="0.15">
      <c r="A37" t="s">
        <v>2</v>
      </c>
      <c r="B37">
        <v>0.82499999999999996</v>
      </c>
      <c r="C37">
        <v>9.6680299999999997E-2</v>
      </c>
    </row>
    <row r="38" spans="1:3" x14ac:dyDescent="0.15">
      <c r="A38" t="s">
        <v>2</v>
      </c>
      <c r="B38">
        <v>0.85</v>
      </c>
      <c r="C38">
        <v>9.3050800000000003E-2</v>
      </c>
    </row>
    <row r="39" spans="1:3" x14ac:dyDescent="0.15">
      <c r="A39" t="s">
        <v>2</v>
      </c>
      <c r="B39">
        <v>0.875</v>
      </c>
      <c r="C39">
        <v>8.9577299999999999E-2</v>
      </c>
    </row>
    <row r="40" spans="1:3" x14ac:dyDescent="0.15">
      <c r="A40" t="s">
        <v>2</v>
      </c>
      <c r="B40">
        <v>0.9</v>
      </c>
      <c r="C40">
        <v>8.6251700000000001E-2</v>
      </c>
    </row>
    <row r="41" spans="1:3" x14ac:dyDescent="0.15">
      <c r="A41" t="s">
        <v>2</v>
      </c>
      <c r="B41">
        <v>0.92500000000000004</v>
      </c>
      <c r="C41">
        <v>8.3066600000000004E-2</v>
      </c>
    </row>
    <row r="42" spans="1:3" x14ac:dyDescent="0.15">
      <c r="A42" t="s">
        <v>2</v>
      </c>
      <c r="B42">
        <v>0.95</v>
      </c>
      <c r="C42">
        <v>8.0015100000000006E-2</v>
      </c>
    </row>
    <row r="43" spans="1:3" x14ac:dyDescent="0.15">
      <c r="A43" t="s">
        <v>2</v>
      </c>
      <c r="B43">
        <v>0.97499999999999998</v>
      </c>
      <c r="C43">
        <v>7.7090400000000003E-2</v>
      </c>
    </row>
    <row r="44" spans="1:3" x14ac:dyDescent="0.15">
      <c r="A44" t="s">
        <v>2</v>
      </c>
      <c r="B44">
        <v>1</v>
      </c>
      <c r="C44">
        <v>7.4286500000000005E-2</v>
      </c>
    </row>
    <row r="45" spans="1:3" x14ac:dyDescent="0.15">
      <c r="A45" t="s">
        <v>2</v>
      </c>
      <c r="B45">
        <v>1</v>
      </c>
      <c r="C45">
        <v>7.4286500000000005E-2</v>
      </c>
    </row>
    <row r="46" spans="1:3" x14ac:dyDescent="0.15">
      <c r="A46" t="s">
        <v>2</v>
      </c>
      <c r="B46">
        <v>1.0249999999999999</v>
      </c>
      <c r="C46">
        <v>7.1597499999999994E-2</v>
      </c>
    </row>
    <row r="47" spans="1:3" x14ac:dyDescent="0.15">
      <c r="A47" t="s">
        <v>2</v>
      </c>
      <c r="B47">
        <v>1.05</v>
      </c>
      <c r="C47">
        <v>6.9017899999999993E-2</v>
      </c>
    </row>
    <row r="48" spans="1:3" x14ac:dyDescent="0.15">
      <c r="A48" t="s">
        <v>2</v>
      </c>
      <c r="B48">
        <v>1.075</v>
      </c>
      <c r="C48">
        <v>6.6542500000000004E-2</v>
      </c>
    </row>
    <row r="49" spans="1:3" x14ac:dyDescent="0.15">
      <c r="A49" t="s">
        <v>2</v>
      </c>
      <c r="B49">
        <v>1.1000000000000001</v>
      </c>
      <c r="C49">
        <v>6.4166399999999998E-2</v>
      </c>
    </row>
    <row r="50" spans="1:3" x14ac:dyDescent="0.15">
      <c r="A50" t="s">
        <v>2</v>
      </c>
      <c r="B50">
        <v>1.125</v>
      </c>
      <c r="C50">
        <v>6.1885099999999998E-2</v>
      </c>
    </row>
    <row r="51" spans="1:3" x14ac:dyDescent="0.15">
      <c r="A51" t="s">
        <v>2</v>
      </c>
      <c r="B51">
        <v>1.1499999999999999</v>
      </c>
      <c r="C51">
        <v>5.96941E-2</v>
      </c>
    </row>
    <row r="52" spans="1:3" x14ac:dyDescent="0.15">
      <c r="A52" t="s">
        <v>2</v>
      </c>
      <c r="B52">
        <v>1.175</v>
      </c>
      <c r="C52">
        <v>5.7589399999999999E-2</v>
      </c>
    </row>
    <row r="53" spans="1:3" x14ac:dyDescent="0.15">
      <c r="A53" t="s">
        <v>2</v>
      </c>
      <c r="B53">
        <v>1.2</v>
      </c>
      <c r="C53">
        <v>5.5567100000000001E-2</v>
      </c>
    </row>
    <row r="54" spans="1:3" x14ac:dyDescent="0.15">
      <c r="A54" t="s">
        <v>2</v>
      </c>
      <c r="B54">
        <v>1.2250000000000001</v>
      </c>
      <c r="C54">
        <v>5.3623299999999999E-2</v>
      </c>
    </row>
    <row r="55" spans="1:3" x14ac:dyDescent="0.15">
      <c r="A55" t="s">
        <v>2</v>
      </c>
      <c r="B55">
        <v>1.25</v>
      </c>
      <c r="C55">
        <v>5.1754799999999997E-2</v>
      </c>
    </row>
    <row r="56" spans="1:3" x14ac:dyDescent="0.15">
      <c r="A56" t="s">
        <v>2</v>
      </c>
      <c r="B56">
        <v>1.25</v>
      </c>
      <c r="C56">
        <v>5.1754799999999997E-2</v>
      </c>
    </row>
    <row r="57" spans="1:3" x14ac:dyDescent="0.15">
      <c r="A57" t="s">
        <v>2</v>
      </c>
      <c r="B57">
        <v>1.2749999999999999</v>
      </c>
      <c r="C57">
        <v>4.9958000000000002E-2</v>
      </c>
    </row>
    <row r="58" spans="1:3" x14ac:dyDescent="0.15">
      <c r="A58" t="s">
        <v>2</v>
      </c>
      <c r="B58">
        <v>1.3</v>
      </c>
      <c r="C58">
        <v>4.8230000000000002E-2</v>
      </c>
    </row>
    <row r="59" spans="1:3" x14ac:dyDescent="0.15">
      <c r="A59" t="s">
        <v>2</v>
      </c>
      <c r="B59">
        <v>1.325</v>
      </c>
      <c r="C59">
        <v>4.6567600000000001E-2</v>
      </c>
    </row>
    <row r="60" spans="1:3" x14ac:dyDescent="0.15">
      <c r="A60" t="s">
        <v>2</v>
      </c>
      <c r="B60">
        <v>1.35</v>
      </c>
      <c r="C60">
        <v>4.49682E-2</v>
      </c>
    </row>
    <row r="61" spans="1:3" x14ac:dyDescent="0.15">
      <c r="A61" t="s">
        <v>2</v>
      </c>
      <c r="B61">
        <v>1.375</v>
      </c>
      <c r="C61">
        <v>4.3428899999999999E-2</v>
      </c>
    </row>
    <row r="62" spans="1:3" x14ac:dyDescent="0.15">
      <c r="A62" t="s">
        <v>2</v>
      </c>
      <c r="B62">
        <v>1.4</v>
      </c>
      <c r="C62">
        <v>4.1947199999999997E-2</v>
      </c>
    </row>
    <row r="63" spans="1:3" x14ac:dyDescent="0.15">
      <c r="A63" t="s">
        <v>2</v>
      </c>
      <c r="B63">
        <v>1.425</v>
      </c>
      <c r="C63">
        <v>4.05207E-2</v>
      </c>
    </row>
    <row r="64" spans="1:3" x14ac:dyDescent="0.15">
      <c r="A64" t="s">
        <v>2</v>
      </c>
      <c r="B64">
        <v>1.45</v>
      </c>
      <c r="C64">
        <v>3.9147099999999997E-2</v>
      </c>
    </row>
    <row r="65" spans="1:3" x14ac:dyDescent="0.15">
      <c r="A65" t="s">
        <v>2</v>
      </c>
      <c r="B65">
        <v>1.4750000000000001</v>
      </c>
      <c r="C65">
        <v>3.7824099999999999E-2</v>
      </c>
    </row>
    <row r="66" spans="1:3" x14ac:dyDescent="0.15">
      <c r="A66" t="s">
        <v>2</v>
      </c>
      <c r="B66">
        <v>1.5</v>
      </c>
      <c r="C66">
        <v>3.65498E-2</v>
      </c>
    </row>
    <row r="67" spans="1:3" x14ac:dyDescent="0.15">
      <c r="A67" t="s">
        <v>2</v>
      </c>
      <c r="B67">
        <v>1.5</v>
      </c>
      <c r="C67">
        <v>3.65498E-2</v>
      </c>
    </row>
    <row r="68" spans="1:3" x14ac:dyDescent="0.15">
      <c r="A68" t="s">
        <v>2</v>
      </c>
      <c r="B68">
        <v>1.5249999999999999</v>
      </c>
      <c r="C68">
        <v>3.5321999999999999E-2</v>
      </c>
    </row>
    <row r="69" spans="1:3" x14ac:dyDescent="0.15">
      <c r="A69" t="s">
        <v>2</v>
      </c>
      <c r="B69">
        <v>1.55</v>
      </c>
      <c r="C69">
        <v>3.41389E-2</v>
      </c>
    </row>
    <row r="70" spans="1:3" x14ac:dyDescent="0.15">
      <c r="A70" t="s">
        <v>2</v>
      </c>
      <c r="B70">
        <v>1.575</v>
      </c>
      <c r="C70">
        <v>3.2998699999999999E-2</v>
      </c>
    </row>
    <row r="71" spans="1:3" x14ac:dyDescent="0.15">
      <c r="A71" t="s">
        <v>2</v>
      </c>
      <c r="B71">
        <v>1.6</v>
      </c>
      <c r="C71">
        <v>3.18996E-2</v>
      </c>
    </row>
    <row r="72" spans="1:3" x14ac:dyDescent="0.15">
      <c r="A72" t="s">
        <v>2</v>
      </c>
      <c r="B72">
        <v>1.625</v>
      </c>
      <c r="C72">
        <v>3.0840099999999999E-2</v>
      </c>
    </row>
    <row r="73" spans="1:3" x14ac:dyDescent="0.15">
      <c r="A73" t="s">
        <v>2</v>
      </c>
      <c r="B73">
        <v>1.65</v>
      </c>
      <c r="C73">
        <v>2.9818399999999998E-2</v>
      </c>
    </row>
    <row r="74" spans="1:3" x14ac:dyDescent="0.15">
      <c r="A74" t="s">
        <v>2</v>
      </c>
      <c r="B74">
        <v>1.675</v>
      </c>
      <c r="C74">
        <v>2.88332E-2</v>
      </c>
    </row>
    <row r="75" spans="1:3" x14ac:dyDescent="0.15">
      <c r="A75" t="s">
        <v>2</v>
      </c>
      <c r="B75">
        <v>1.7</v>
      </c>
      <c r="C75">
        <v>2.7882899999999999E-2</v>
      </c>
    </row>
    <row r="76" spans="1:3" x14ac:dyDescent="0.15">
      <c r="A76" t="s">
        <v>2</v>
      </c>
      <c r="B76">
        <v>1.7250000000000001</v>
      </c>
      <c r="C76">
        <v>2.6966299999999999E-2</v>
      </c>
    </row>
    <row r="77" spans="1:3" x14ac:dyDescent="0.15">
      <c r="A77" t="s">
        <v>2</v>
      </c>
      <c r="B77">
        <v>1.75</v>
      </c>
      <c r="C77">
        <v>2.6082000000000001E-2</v>
      </c>
    </row>
    <row r="78" spans="1:3" x14ac:dyDescent="0.15">
      <c r="A78" t="s">
        <v>2</v>
      </c>
      <c r="B78">
        <v>1.75</v>
      </c>
      <c r="C78">
        <v>2.6082000000000001E-2</v>
      </c>
    </row>
    <row r="79" spans="1:3" x14ac:dyDescent="0.15">
      <c r="A79" t="s">
        <v>2</v>
      </c>
      <c r="B79">
        <v>1.7749999999999999</v>
      </c>
      <c r="C79">
        <v>2.52287E-2</v>
      </c>
    </row>
    <row r="80" spans="1:3" x14ac:dyDescent="0.15">
      <c r="A80" t="s">
        <v>2</v>
      </c>
      <c r="B80">
        <v>1.8</v>
      </c>
      <c r="C80">
        <v>2.4405300000000001E-2</v>
      </c>
    </row>
    <row r="81" spans="1:3" x14ac:dyDescent="0.15">
      <c r="A81" t="s">
        <v>2</v>
      </c>
      <c r="B81">
        <v>1.825</v>
      </c>
      <c r="C81">
        <v>2.3610699999999998E-2</v>
      </c>
    </row>
    <row r="82" spans="1:3" x14ac:dyDescent="0.15">
      <c r="A82" t="s">
        <v>2</v>
      </c>
      <c r="B82">
        <v>1.85</v>
      </c>
      <c r="C82">
        <v>2.2843599999999999E-2</v>
      </c>
    </row>
    <row r="83" spans="1:3" x14ac:dyDescent="0.15">
      <c r="A83" t="s">
        <v>2</v>
      </c>
      <c r="B83">
        <v>1.875</v>
      </c>
      <c r="C83">
        <v>2.2103100000000001E-2</v>
      </c>
    </row>
    <row r="84" spans="1:3" x14ac:dyDescent="0.15">
      <c r="A84" t="s">
        <v>2</v>
      </c>
      <c r="B84">
        <v>1.9</v>
      </c>
      <c r="C84">
        <v>2.13882E-2</v>
      </c>
    </row>
    <row r="85" spans="1:3" x14ac:dyDescent="0.15">
      <c r="A85" t="s">
        <v>2</v>
      </c>
      <c r="B85">
        <v>1.925</v>
      </c>
      <c r="C85">
        <v>2.0697900000000002E-2</v>
      </c>
    </row>
    <row r="86" spans="1:3" x14ac:dyDescent="0.15">
      <c r="A86" t="s">
        <v>2</v>
      </c>
      <c r="B86">
        <v>1.95</v>
      </c>
      <c r="C86">
        <v>2.0031299999999998E-2</v>
      </c>
    </row>
    <row r="87" spans="1:3" x14ac:dyDescent="0.15">
      <c r="A87" t="s">
        <v>2</v>
      </c>
      <c r="B87">
        <v>1.9750000000000001</v>
      </c>
      <c r="C87">
        <v>1.9387499999999998E-2</v>
      </c>
    </row>
    <row r="88" spans="1:3" x14ac:dyDescent="0.15">
      <c r="A88" t="s">
        <v>2</v>
      </c>
      <c r="B88">
        <v>2</v>
      </c>
      <c r="C88">
        <v>1.87656E-2</v>
      </c>
    </row>
    <row r="89" spans="1:3" x14ac:dyDescent="0.15">
      <c r="A89" t="s">
        <v>2</v>
      </c>
      <c r="B89">
        <v>2</v>
      </c>
      <c r="C89">
        <v>1.87656E-2</v>
      </c>
    </row>
    <row r="90" spans="1:3" x14ac:dyDescent="0.15">
      <c r="A90" t="s">
        <v>2</v>
      </c>
      <c r="B90">
        <v>2.0249999999999999</v>
      </c>
      <c r="C90">
        <v>1.8164900000000001E-2</v>
      </c>
    </row>
    <row r="91" spans="1:3" x14ac:dyDescent="0.15">
      <c r="A91" t="s">
        <v>2</v>
      </c>
      <c r="B91">
        <v>2.0499999999999998</v>
      </c>
      <c r="C91">
        <v>1.7584599999999999E-2</v>
      </c>
    </row>
    <row r="92" spans="1:3" x14ac:dyDescent="0.15">
      <c r="A92" t="s">
        <v>2</v>
      </c>
      <c r="B92">
        <v>2.0750000000000002</v>
      </c>
      <c r="C92">
        <v>1.7023900000000002E-2</v>
      </c>
    </row>
    <row r="93" spans="1:3" x14ac:dyDescent="0.15">
      <c r="A93" t="s">
        <v>2</v>
      </c>
      <c r="B93">
        <v>2.1</v>
      </c>
      <c r="C93">
        <v>1.64821E-2</v>
      </c>
    </row>
    <row r="94" spans="1:3" x14ac:dyDescent="0.15">
      <c r="A94" t="s">
        <v>2</v>
      </c>
      <c r="B94">
        <v>2.125</v>
      </c>
      <c r="C94">
        <v>1.59585E-2</v>
      </c>
    </row>
    <row r="95" spans="1:3" x14ac:dyDescent="0.15">
      <c r="A95" t="s">
        <v>2</v>
      </c>
      <c r="B95">
        <v>2.15</v>
      </c>
      <c r="C95">
        <v>1.5452499999999999E-2</v>
      </c>
    </row>
    <row r="96" spans="1:3" x14ac:dyDescent="0.15">
      <c r="A96" t="s">
        <v>2</v>
      </c>
      <c r="B96">
        <v>2.1749999999999998</v>
      </c>
      <c r="C96">
        <v>1.49634E-2</v>
      </c>
    </row>
    <row r="97" spans="1:3" x14ac:dyDescent="0.15">
      <c r="A97" t="s">
        <v>2</v>
      </c>
      <c r="B97">
        <v>2.2000000000000002</v>
      </c>
      <c r="C97">
        <v>1.4490599999999999E-2</v>
      </c>
    </row>
    <row r="98" spans="1:3" x14ac:dyDescent="0.15">
      <c r="A98" t="s">
        <v>2</v>
      </c>
      <c r="B98">
        <v>2.2250000000000001</v>
      </c>
      <c r="C98">
        <v>1.40336E-2</v>
      </c>
    </row>
    <row r="99" spans="1:3" x14ac:dyDescent="0.15">
      <c r="A99" t="s">
        <v>2</v>
      </c>
      <c r="B99">
        <v>2.25</v>
      </c>
      <c r="C99">
        <v>1.35917E-2</v>
      </c>
    </row>
    <row r="100" spans="1:3" x14ac:dyDescent="0.15">
      <c r="A100" t="s">
        <v>2</v>
      </c>
      <c r="B100">
        <v>2.25</v>
      </c>
      <c r="C100">
        <v>1.35917E-2</v>
      </c>
    </row>
    <row r="101" spans="1:3" x14ac:dyDescent="0.15">
      <c r="A101" t="s">
        <v>2</v>
      </c>
      <c r="B101">
        <v>2.2749999999999999</v>
      </c>
      <c r="C101">
        <v>1.3164500000000001E-2</v>
      </c>
    </row>
    <row r="102" spans="1:3" x14ac:dyDescent="0.15">
      <c r="A102" t="s">
        <v>2</v>
      </c>
      <c r="B102">
        <v>2.2999999999999998</v>
      </c>
      <c r="C102">
        <v>1.27514E-2</v>
      </c>
    </row>
    <row r="103" spans="1:3" x14ac:dyDescent="0.15">
      <c r="A103" t="s">
        <v>2</v>
      </c>
      <c r="B103">
        <v>2.3250000000000002</v>
      </c>
      <c r="C103">
        <v>1.2351900000000001E-2</v>
      </c>
    </row>
    <row r="104" spans="1:3" x14ac:dyDescent="0.15">
      <c r="A104" t="s">
        <v>2</v>
      </c>
      <c r="B104">
        <v>2.35</v>
      </c>
      <c r="C104">
        <v>1.19655E-2</v>
      </c>
    </row>
    <row r="105" spans="1:3" x14ac:dyDescent="0.15">
      <c r="A105" t="s">
        <v>2</v>
      </c>
      <c r="B105">
        <v>2.375</v>
      </c>
      <c r="C105">
        <v>1.15919E-2</v>
      </c>
    </row>
    <row r="106" spans="1:3" x14ac:dyDescent="0.15">
      <c r="A106" t="s">
        <v>2</v>
      </c>
      <c r="B106">
        <v>2.4</v>
      </c>
      <c r="C106">
        <v>1.12304E-2</v>
      </c>
    </row>
    <row r="107" spans="1:3" x14ac:dyDescent="0.15">
      <c r="A107" t="s">
        <v>2</v>
      </c>
      <c r="B107">
        <v>2.4249999999999998</v>
      </c>
      <c r="C107">
        <v>1.0880799999999999E-2</v>
      </c>
    </row>
    <row r="108" spans="1:3" x14ac:dyDescent="0.15">
      <c r="A108" t="s">
        <v>2</v>
      </c>
      <c r="B108">
        <v>2.4500000000000002</v>
      </c>
      <c r="C108">
        <v>1.0542599999999999E-2</v>
      </c>
    </row>
    <row r="109" spans="1:3" x14ac:dyDescent="0.15">
      <c r="A109" t="s">
        <v>2</v>
      </c>
      <c r="B109">
        <v>2.4750000000000001</v>
      </c>
      <c r="C109">
        <v>1.0215399999999999E-2</v>
      </c>
    </row>
    <row r="110" spans="1:3" x14ac:dyDescent="0.15">
      <c r="A110" t="s">
        <v>2</v>
      </c>
      <c r="B110">
        <v>2.5</v>
      </c>
      <c r="C110">
        <v>9.8987599999999995E-3</v>
      </c>
    </row>
    <row r="111" spans="1:3" x14ac:dyDescent="0.15">
      <c r="A111" t="s">
        <v>2</v>
      </c>
      <c r="B111">
        <v>2.5</v>
      </c>
      <c r="C111">
        <v>9.8987599999999995E-3</v>
      </c>
    </row>
    <row r="112" spans="1:3" x14ac:dyDescent="0.15">
      <c r="A112" t="s">
        <v>2</v>
      </c>
      <c r="B112">
        <v>2.5249999999999999</v>
      </c>
      <c r="C112">
        <v>9.5924200000000008E-3</v>
      </c>
    </row>
    <row r="113" spans="1:3" x14ac:dyDescent="0.15">
      <c r="A113" t="s">
        <v>2</v>
      </c>
      <c r="B113">
        <v>2.5499999999999998</v>
      </c>
      <c r="C113">
        <v>9.2959900000000005E-3</v>
      </c>
    </row>
    <row r="114" spans="1:3" x14ac:dyDescent="0.15">
      <c r="A114" t="s">
        <v>2</v>
      </c>
      <c r="B114">
        <v>2.5750000000000002</v>
      </c>
      <c r="C114">
        <v>9.0091300000000006E-3</v>
      </c>
    </row>
    <row r="115" spans="1:3" x14ac:dyDescent="0.15">
      <c r="A115" t="s">
        <v>2</v>
      </c>
      <c r="B115">
        <v>2.6</v>
      </c>
      <c r="C115">
        <v>8.7315099999999996E-3</v>
      </c>
    </row>
    <row r="116" spans="1:3" x14ac:dyDescent="0.15">
      <c r="A116" t="s">
        <v>2</v>
      </c>
      <c r="B116">
        <v>2.625</v>
      </c>
      <c r="C116">
        <v>8.4628099999999994E-3</v>
      </c>
    </row>
    <row r="117" spans="1:3" x14ac:dyDescent="0.15">
      <c r="A117" t="s">
        <v>2</v>
      </c>
      <c r="B117">
        <v>2.65</v>
      </c>
      <c r="C117">
        <v>8.2027300000000001E-3</v>
      </c>
    </row>
    <row r="118" spans="1:3" x14ac:dyDescent="0.15">
      <c r="A118" t="s">
        <v>2</v>
      </c>
      <c r="B118">
        <v>2.6749999999999998</v>
      </c>
      <c r="C118">
        <v>7.9509899999999998E-3</v>
      </c>
    </row>
    <row r="119" spans="1:3" x14ac:dyDescent="0.15">
      <c r="A119" t="s">
        <v>2</v>
      </c>
      <c r="B119">
        <v>2.7</v>
      </c>
      <c r="C119">
        <v>7.7072900000000003E-3</v>
      </c>
    </row>
    <row r="120" spans="1:3" x14ac:dyDescent="0.15">
      <c r="A120" t="s">
        <v>2</v>
      </c>
      <c r="B120">
        <v>2.7250000000000001</v>
      </c>
      <c r="C120">
        <v>7.4713699999999997E-3</v>
      </c>
    </row>
    <row r="121" spans="1:3" x14ac:dyDescent="0.15">
      <c r="A121" t="s">
        <v>2</v>
      </c>
      <c r="B121">
        <v>2.75</v>
      </c>
      <c r="C121">
        <v>7.2429699999999996E-3</v>
      </c>
    </row>
    <row r="122" spans="1:3" x14ac:dyDescent="0.15">
      <c r="A122" t="s">
        <v>2</v>
      </c>
      <c r="B122">
        <v>2.75</v>
      </c>
      <c r="C122">
        <v>7.2429699999999996E-3</v>
      </c>
    </row>
    <row r="123" spans="1:3" x14ac:dyDescent="0.15">
      <c r="A123" t="s">
        <v>2</v>
      </c>
      <c r="B123">
        <v>2.7749999999999999</v>
      </c>
      <c r="C123">
        <v>7.0218299999999997E-3</v>
      </c>
    </row>
    <row r="124" spans="1:3" x14ac:dyDescent="0.15">
      <c r="A124" t="s">
        <v>2</v>
      </c>
      <c r="B124">
        <v>2.8</v>
      </c>
      <c r="C124">
        <v>6.8077099999999998E-3</v>
      </c>
    </row>
    <row r="125" spans="1:3" x14ac:dyDescent="0.15">
      <c r="A125" t="s">
        <v>2</v>
      </c>
      <c r="B125">
        <v>2.8250000000000002</v>
      </c>
      <c r="C125">
        <v>6.6003800000000003E-3</v>
      </c>
    </row>
    <row r="126" spans="1:3" x14ac:dyDescent="0.15">
      <c r="A126" t="s">
        <v>2</v>
      </c>
      <c r="B126">
        <v>2.85</v>
      </c>
      <c r="C126">
        <v>6.39961E-3</v>
      </c>
    </row>
    <row r="127" spans="1:3" x14ac:dyDescent="0.15">
      <c r="A127" t="s">
        <v>2</v>
      </c>
      <c r="B127">
        <v>2.875</v>
      </c>
      <c r="C127">
        <v>6.2051800000000002E-3</v>
      </c>
    </row>
    <row r="128" spans="1:3" x14ac:dyDescent="0.15">
      <c r="A128" t="s">
        <v>2</v>
      </c>
      <c r="B128">
        <v>2.9</v>
      </c>
      <c r="C128">
        <v>6.0168799999999996E-3</v>
      </c>
    </row>
    <row r="129" spans="1:3" x14ac:dyDescent="0.15">
      <c r="A129" t="s">
        <v>2</v>
      </c>
      <c r="B129">
        <v>2.9249999999999998</v>
      </c>
      <c r="C129">
        <v>5.8345100000000002E-3</v>
      </c>
    </row>
    <row r="130" spans="1:3" x14ac:dyDescent="0.15">
      <c r="A130" t="s">
        <v>2</v>
      </c>
      <c r="B130">
        <v>2.95</v>
      </c>
      <c r="C130">
        <v>5.6578799999999997E-3</v>
      </c>
    </row>
    <row r="131" spans="1:3" x14ac:dyDescent="0.15">
      <c r="A131" t="s">
        <v>2</v>
      </c>
      <c r="B131">
        <v>2.9750000000000001</v>
      </c>
      <c r="C131">
        <v>5.4867900000000001E-3</v>
      </c>
    </row>
    <row r="132" spans="1:3" x14ac:dyDescent="0.15">
      <c r="A132" t="s">
        <v>2</v>
      </c>
      <c r="B132">
        <v>3</v>
      </c>
      <c r="C132">
        <v>5.3210599999999999E-3</v>
      </c>
    </row>
    <row r="133" spans="1:3" x14ac:dyDescent="0.15">
      <c r="A133" t="s">
        <v>2</v>
      </c>
      <c r="B133">
        <v>3</v>
      </c>
      <c r="C133">
        <v>5.3210599999999999E-3</v>
      </c>
    </row>
    <row r="134" spans="1:3" x14ac:dyDescent="0.15">
      <c r="A134" t="s">
        <v>2</v>
      </c>
      <c r="B134">
        <v>3.0249999999999999</v>
      </c>
      <c r="C134">
        <v>5.16052E-3</v>
      </c>
    </row>
    <row r="135" spans="1:3" x14ac:dyDescent="0.15">
      <c r="A135" t="s">
        <v>2</v>
      </c>
      <c r="B135">
        <v>3.05</v>
      </c>
      <c r="C135">
        <v>5.00499E-3</v>
      </c>
    </row>
    <row r="136" spans="1:3" x14ac:dyDescent="0.15">
      <c r="A136" t="s">
        <v>2</v>
      </c>
      <c r="B136">
        <v>3.0750000000000002</v>
      </c>
      <c r="C136">
        <v>4.8543199999999996E-3</v>
      </c>
    </row>
    <row r="137" spans="1:3" x14ac:dyDescent="0.15">
      <c r="A137" t="s">
        <v>2</v>
      </c>
      <c r="B137">
        <v>3.1</v>
      </c>
      <c r="C137">
        <v>4.7083400000000001E-3</v>
      </c>
    </row>
    <row r="138" spans="1:3" x14ac:dyDescent="0.15">
      <c r="A138" t="s">
        <v>2</v>
      </c>
      <c r="B138">
        <v>3.125</v>
      </c>
      <c r="C138">
        <v>4.5668999999999996E-3</v>
      </c>
    </row>
    <row r="139" spans="1:3" x14ac:dyDescent="0.15">
      <c r="A139" t="s">
        <v>2</v>
      </c>
      <c r="B139">
        <v>3.15</v>
      </c>
      <c r="C139">
        <v>4.4298599999999999E-3</v>
      </c>
    </row>
    <row r="140" spans="1:3" x14ac:dyDescent="0.15">
      <c r="A140" t="s">
        <v>2</v>
      </c>
      <c r="B140">
        <v>3.1749999999999998</v>
      </c>
      <c r="C140">
        <v>4.2970700000000001E-3</v>
      </c>
    </row>
    <row r="141" spans="1:3" x14ac:dyDescent="0.15">
      <c r="A141" t="s">
        <v>2</v>
      </c>
      <c r="B141">
        <v>3.2</v>
      </c>
      <c r="C141">
        <v>4.1683900000000001E-3</v>
      </c>
    </row>
    <row r="142" spans="1:3" x14ac:dyDescent="0.15">
      <c r="A142" t="s">
        <v>2</v>
      </c>
      <c r="B142">
        <v>3.2250000000000001</v>
      </c>
      <c r="C142">
        <v>4.04369E-3</v>
      </c>
    </row>
    <row r="143" spans="1:3" x14ac:dyDescent="0.15">
      <c r="A143" t="s">
        <v>2</v>
      </c>
      <c r="B143">
        <v>3.25</v>
      </c>
      <c r="C143">
        <v>3.9228500000000003E-3</v>
      </c>
    </row>
    <row r="144" spans="1:3" x14ac:dyDescent="0.15">
      <c r="A144" t="s">
        <v>2</v>
      </c>
      <c r="B144">
        <v>3.25</v>
      </c>
      <c r="C144">
        <v>3.9228500000000003E-3</v>
      </c>
    </row>
    <row r="145" spans="1:3" x14ac:dyDescent="0.15">
      <c r="A145" t="s">
        <v>2</v>
      </c>
      <c r="B145">
        <v>3.2749999999999999</v>
      </c>
      <c r="C145">
        <v>3.8057299999999998E-3</v>
      </c>
    </row>
    <row r="146" spans="1:3" x14ac:dyDescent="0.15">
      <c r="A146" t="s">
        <v>2</v>
      </c>
      <c r="B146">
        <v>3.3</v>
      </c>
      <c r="C146">
        <v>3.69222E-3</v>
      </c>
    </row>
    <row r="147" spans="1:3" x14ac:dyDescent="0.15">
      <c r="A147" t="s">
        <v>2</v>
      </c>
      <c r="B147">
        <v>3.3250000000000002</v>
      </c>
      <c r="C147">
        <v>3.5822100000000002E-3</v>
      </c>
    </row>
    <row r="148" spans="1:3" x14ac:dyDescent="0.15">
      <c r="A148" t="s">
        <v>2</v>
      </c>
      <c r="B148">
        <v>3.35</v>
      </c>
      <c r="C148">
        <v>3.4755799999999998E-3</v>
      </c>
    </row>
    <row r="149" spans="1:3" x14ac:dyDescent="0.15">
      <c r="A149" t="s">
        <v>2</v>
      </c>
      <c r="B149">
        <v>3.375</v>
      </c>
      <c r="C149">
        <v>3.37222E-3</v>
      </c>
    </row>
    <row r="150" spans="1:3" x14ac:dyDescent="0.15">
      <c r="A150" t="s">
        <v>2</v>
      </c>
      <c r="B150">
        <v>3.4</v>
      </c>
      <c r="C150">
        <v>3.27203E-3</v>
      </c>
    </row>
    <row r="151" spans="1:3" x14ac:dyDescent="0.15">
      <c r="A151" t="s">
        <v>2</v>
      </c>
      <c r="B151">
        <v>3.4249999999999998</v>
      </c>
      <c r="C151">
        <v>3.1749E-3</v>
      </c>
    </row>
    <row r="152" spans="1:3" x14ac:dyDescent="0.15">
      <c r="A152" t="s">
        <v>2</v>
      </c>
      <c r="B152">
        <v>3.45</v>
      </c>
      <c r="C152">
        <v>3.0807500000000002E-3</v>
      </c>
    </row>
    <row r="153" spans="1:3" x14ac:dyDescent="0.15">
      <c r="A153" t="s">
        <v>2</v>
      </c>
      <c r="B153">
        <v>3.4750000000000001</v>
      </c>
      <c r="C153">
        <v>2.9894700000000001E-3</v>
      </c>
    </row>
    <row r="154" spans="1:3" x14ac:dyDescent="0.15">
      <c r="A154" t="s">
        <v>2</v>
      </c>
      <c r="B154">
        <v>3.5</v>
      </c>
      <c r="C154">
        <v>2.9009800000000001E-3</v>
      </c>
    </row>
    <row r="155" spans="1:3" x14ac:dyDescent="0.15">
      <c r="A155" t="s">
        <v>2</v>
      </c>
      <c r="B155">
        <v>3.5</v>
      </c>
      <c r="C155">
        <v>2.9009800000000001E-3</v>
      </c>
    </row>
    <row r="156" spans="1:3" x14ac:dyDescent="0.15">
      <c r="A156" t="s">
        <v>2</v>
      </c>
      <c r="B156">
        <v>3.5249999999999999</v>
      </c>
      <c r="C156">
        <v>2.81519E-3</v>
      </c>
    </row>
    <row r="157" spans="1:3" x14ac:dyDescent="0.15">
      <c r="A157" t="s">
        <v>2</v>
      </c>
      <c r="B157">
        <v>3.55</v>
      </c>
      <c r="C157">
        <v>2.7320000000000001E-3</v>
      </c>
    </row>
    <row r="158" spans="1:3" x14ac:dyDescent="0.15">
      <c r="A158" t="s">
        <v>2</v>
      </c>
      <c r="B158">
        <v>3.5750000000000002</v>
      </c>
      <c r="C158">
        <v>2.6513499999999998E-3</v>
      </c>
    </row>
    <row r="159" spans="1:3" x14ac:dyDescent="0.15">
      <c r="A159" t="s">
        <v>2</v>
      </c>
      <c r="B159">
        <v>3.6</v>
      </c>
      <c r="C159">
        <v>2.5731399999999998E-3</v>
      </c>
    </row>
    <row r="160" spans="1:3" x14ac:dyDescent="0.15">
      <c r="A160" t="s">
        <v>2</v>
      </c>
      <c r="B160">
        <v>3.625</v>
      </c>
      <c r="C160">
        <v>2.49731E-3</v>
      </c>
    </row>
    <row r="161" spans="1:3" x14ac:dyDescent="0.15">
      <c r="A161" t="s">
        <v>2</v>
      </c>
      <c r="B161">
        <v>3.65</v>
      </c>
      <c r="C161">
        <v>2.42377E-3</v>
      </c>
    </row>
    <row r="162" spans="1:3" x14ac:dyDescent="0.15">
      <c r="A162" t="s">
        <v>2</v>
      </c>
      <c r="B162">
        <v>3.6749999999999998</v>
      </c>
      <c r="C162">
        <v>2.3524599999999998E-3</v>
      </c>
    </row>
    <row r="163" spans="1:3" x14ac:dyDescent="0.15">
      <c r="A163" t="s">
        <v>2</v>
      </c>
      <c r="B163">
        <v>3.7</v>
      </c>
      <c r="C163">
        <v>2.2832999999999998E-3</v>
      </c>
    </row>
    <row r="164" spans="1:3" x14ac:dyDescent="0.15">
      <c r="A164" t="s">
        <v>2</v>
      </c>
      <c r="B164">
        <v>3.7250000000000001</v>
      </c>
      <c r="C164">
        <v>2.21624E-3</v>
      </c>
    </row>
    <row r="165" spans="1:3" x14ac:dyDescent="0.15">
      <c r="A165" t="s">
        <v>2</v>
      </c>
      <c r="B165">
        <v>3.75</v>
      </c>
      <c r="C165">
        <v>2.1511899999999999E-3</v>
      </c>
    </row>
    <row r="166" spans="1:3" x14ac:dyDescent="0.15">
      <c r="A166" t="s">
        <v>2</v>
      </c>
      <c r="B166">
        <v>3.75</v>
      </c>
      <c r="C166">
        <v>2.1511899999999999E-3</v>
      </c>
    </row>
    <row r="167" spans="1:3" x14ac:dyDescent="0.15">
      <c r="A167" t="s">
        <v>2</v>
      </c>
      <c r="B167">
        <v>3.7749999999999999</v>
      </c>
      <c r="C167">
        <v>2.0881099999999998E-3</v>
      </c>
    </row>
    <row r="168" spans="1:3" x14ac:dyDescent="0.15">
      <c r="A168" t="s">
        <v>2</v>
      </c>
      <c r="B168">
        <v>3.8</v>
      </c>
      <c r="C168">
        <v>2.0269300000000001E-3</v>
      </c>
    </row>
    <row r="169" spans="1:3" x14ac:dyDescent="0.15">
      <c r="A169" t="s">
        <v>2</v>
      </c>
      <c r="B169">
        <v>3.8250000000000002</v>
      </c>
      <c r="C169">
        <v>1.96758E-3</v>
      </c>
    </row>
    <row r="170" spans="1:3" x14ac:dyDescent="0.15">
      <c r="A170" t="s">
        <v>2</v>
      </c>
      <c r="B170">
        <v>3.85</v>
      </c>
      <c r="C170">
        <v>1.9100199999999999E-3</v>
      </c>
    </row>
    <row r="171" spans="1:3" x14ac:dyDescent="0.15">
      <c r="A171" t="s">
        <v>2</v>
      </c>
      <c r="B171">
        <v>3.875</v>
      </c>
      <c r="C171">
        <v>1.8541899999999999E-3</v>
      </c>
    </row>
    <row r="172" spans="1:3" x14ac:dyDescent="0.15">
      <c r="A172" t="s">
        <v>2</v>
      </c>
      <c r="B172">
        <v>3.9</v>
      </c>
      <c r="C172">
        <v>1.80003E-3</v>
      </c>
    </row>
    <row r="173" spans="1:3" x14ac:dyDescent="0.15">
      <c r="A173" t="s">
        <v>2</v>
      </c>
      <c r="B173">
        <v>3.9249999999999998</v>
      </c>
      <c r="C173">
        <v>1.74749E-3</v>
      </c>
    </row>
    <row r="174" spans="1:3" x14ac:dyDescent="0.15">
      <c r="A174" t="s">
        <v>2</v>
      </c>
      <c r="B174">
        <v>3.95</v>
      </c>
      <c r="C174">
        <v>1.69652E-3</v>
      </c>
    </row>
    <row r="175" spans="1:3" x14ac:dyDescent="0.15">
      <c r="A175" t="s">
        <v>2</v>
      </c>
      <c r="B175">
        <v>3.9750000000000001</v>
      </c>
      <c r="C175">
        <v>1.64708E-3</v>
      </c>
    </row>
    <row r="176" spans="1:3" x14ac:dyDescent="0.15">
      <c r="A176" t="s">
        <v>2</v>
      </c>
      <c r="B176">
        <v>4</v>
      </c>
      <c r="C176">
        <v>1.5991200000000001E-3</v>
      </c>
    </row>
    <row r="177" spans="1:3" x14ac:dyDescent="0.15">
      <c r="A177" t="s">
        <v>2</v>
      </c>
      <c r="B177">
        <v>4</v>
      </c>
      <c r="C177">
        <v>1.5991200000000001E-3</v>
      </c>
    </row>
    <row r="178" spans="1:3" x14ac:dyDescent="0.15">
      <c r="A178" t="s">
        <v>2</v>
      </c>
      <c r="B178">
        <v>4.0250000000000004</v>
      </c>
      <c r="C178">
        <v>1.55258E-3</v>
      </c>
    </row>
    <row r="179" spans="1:3" x14ac:dyDescent="0.15">
      <c r="A179" t="s">
        <v>2</v>
      </c>
      <c r="B179">
        <v>4.05</v>
      </c>
      <c r="C179">
        <v>1.5074299999999999E-3</v>
      </c>
    </row>
    <row r="180" spans="1:3" x14ac:dyDescent="0.15">
      <c r="A180" t="s">
        <v>2</v>
      </c>
      <c r="B180">
        <v>4.0750000000000002</v>
      </c>
      <c r="C180">
        <v>1.4636300000000001E-3</v>
      </c>
    </row>
    <row r="181" spans="1:3" x14ac:dyDescent="0.15">
      <c r="A181" t="s">
        <v>2</v>
      </c>
      <c r="B181">
        <v>4.0999999999999996</v>
      </c>
      <c r="C181">
        <v>1.42113E-3</v>
      </c>
    </row>
    <row r="182" spans="1:3" x14ac:dyDescent="0.15">
      <c r="A182" t="s">
        <v>2</v>
      </c>
      <c r="B182">
        <v>4.125</v>
      </c>
      <c r="C182">
        <v>1.3798899999999999E-3</v>
      </c>
    </row>
    <row r="183" spans="1:3" x14ac:dyDescent="0.15">
      <c r="A183" t="s">
        <v>2</v>
      </c>
      <c r="B183">
        <v>4.1500000000000004</v>
      </c>
      <c r="C183">
        <v>1.3398800000000001E-3</v>
      </c>
    </row>
    <row r="184" spans="1:3" x14ac:dyDescent="0.15">
      <c r="A184" t="s">
        <v>2</v>
      </c>
      <c r="B184">
        <v>4.1749999999999998</v>
      </c>
      <c r="C184">
        <v>1.3010599999999999E-3</v>
      </c>
    </row>
    <row r="185" spans="1:3" x14ac:dyDescent="0.15">
      <c r="A185" t="s">
        <v>2</v>
      </c>
      <c r="B185">
        <v>4.2</v>
      </c>
      <c r="C185">
        <v>1.2633900000000001E-3</v>
      </c>
    </row>
    <row r="186" spans="1:3" x14ac:dyDescent="0.15">
      <c r="A186" t="s">
        <v>2</v>
      </c>
      <c r="B186">
        <v>4.2249999999999996</v>
      </c>
      <c r="C186">
        <v>1.2268299999999999E-3</v>
      </c>
    </row>
    <row r="187" spans="1:3" x14ac:dyDescent="0.15">
      <c r="A187" t="s">
        <v>2</v>
      </c>
      <c r="B187">
        <v>4.25</v>
      </c>
      <c r="C187">
        <v>1.1913500000000001E-3</v>
      </c>
    </row>
    <row r="188" spans="1:3" x14ac:dyDescent="0.15">
      <c r="A188" t="s">
        <v>2</v>
      </c>
      <c r="B188">
        <v>4.25</v>
      </c>
      <c r="C188">
        <v>1.1913500000000001E-3</v>
      </c>
    </row>
    <row r="189" spans="1:3" x14ac:dyDescent="0.15">
      <c r="A189" t="s">
        <v>2</v>
      </c>
      <c r="B189">
        <v>4.2750000000000004</v>
      </c>
      <c r="C189">
        <v>1.1569200000000001E-3</v>
      </c>
    </row>
    <row r="190" spans="1:3" x14ac:dyDescent="0.15">
      <c r="A190" t="s">
        <v>2</v>
      </c>
      <c r="B190">
        <v>4.3</v>
      </c>
      <c r="C190">
        <v>1.12352E-3</v>
      </c>
    </row>
    <row r="191" spans="1:3" x14ac:dyDescent="0.15">
      <c r="A191" t="s">
        <v>2</v>
      </c>
      <c r="B191">
        <v>4.3250000000000002</v>
      </c>
      <c r="C191">
        <v>1.0910900000000001E-3</v>
      </c>
    </row>
    <row r="192" spans="1:3" x14ac:dyDescent="0.15">
      <c r="A192" t="s">
        <v>2</v>
      </c>
      <c r="B192">
        <v>4.3499999999999996</v>
      </c>
      <c r="C192">
        <v>1.05962E-3</v>
      </c>
    </row>
    <row r="193" spans="1:3" x14ac:dyDescent="0.15">
      <c r="A193" t="s">
        <v>2</v>
      </c>
      <c r="B193">
        <v>4.375</v>
      </c>
      <c r="C193">
        <v>1.0290799999999999E-3</v>
      </c>
    </row>
    <row r="194" spans="1:3" x14ac:dyDescent="0.15">
      <c r="A194" t="s">
        <v>2</v>
      </c>
      <c r="B194">
        <v>4.4000000000000004</v>
      </c>
      <c r="C194">
        <v>9.9944399999999994E-4</v>
      </c>
    </row>
    <row r="195" spans="1:3" x14ac:dyDescent="0.15">
      <c r="A195" t="s">
        <v>2</v>
      </c>
      <c r="B195">
        <v>4.4249999999999998</v>
      </c>
      <c r="C195">
        <v>9.7067500000000005E-4</v>
      </c>
    </row>
    <row r="196" spans="1:3" x14ac:dyDescent="0.15">
      <c r="A196" t="s">
        <v>2</v>
      </c>
      <c r="B196">
        <v>4.45</v>
      </c>
      <c r="C196">
        <v>9.4275299999999995E-4</v>
      </c>
    </row>
    <row r="197" spans="1:3" x14ac:dyDescent="0.15">
      <c r="A197" t="s">
        <v>2</v>
      </c>
      <c r="B197">
        <v>4.4749999999999996</v>
      </c>
      <c r="C197">
        <v>9.1564999999999995E-4</v>
      </c>
    </row>
    <row r="198" spans="1:3" x14ac:dyDescent="0.15">
      <c r="A198" t="s">
        <v>2</v>
      </c>
      <c r="B198">
        <v>4.5</v>
      </c>
      <c r="C198">
        <v>8.8934300000000001E-4</v>
      </c>
    </row>
    <row r="199" spans="1:3" x14ac:dyDescent="0.15">
      <c r="A199" t="s">
        <v>2</v>
      </c>
      <c r="B199">
        <v>4.5</v>
      </c>
      <c r="C199">
        <v>8.8934300000000001E-4</v>
      </c>
    </row>
    <row r="200" spans="1:3" x14ac:dyDescent="0.15">
      <c r="A200" t="s">
        <v>2</v>
      </c>
      <c r="B200">
        <v>4.5250000000000004</v>
      </c>
      <c r="C200">
        <v>8.6380699999999996E-4</v>
      </c>
    </row>
    <row r="201" spans="1:3" x14ac:dyDescent="0.15">
      <c r="A201" t="s">
        <v>2</v>
      </c>
      <c r="B201">
        <v>4.55</v>
      </c>
      <c r="C201">
        <v>8.3902E-4</v>
      </c>
    </row>
    <row r="202" spans="1:3" x14ac:dyDescent="0.15">
      <c r="A202" t="s">
        <v>2</v>
      </c>
      <c r="B202">
        <v>4.5750000000000002</v>
      </c>
      <c r="C202">
        <v>8.1495799999999996E-4</v>
      </c>
    </row>
    <row r="203" spans="1:3" x14ac:dyDescent="0.15">
      <c r="A203" t="s">
        <v>2</v>
      </c>
      <c r="B203">
        <v>4.5999999999999996</v>
      </c>
      <c r="C203">
        <v>7.9160099999999996E-4</v>
      </c>
    </row>
    <row r="204" spans="1:3" x14ac:dyDescent="0.15">
      <c r="A204" t="s">
        <v>2</v>
      </c>
      <c r="B204">
        <v>4.625</v>
      </c>
      <c r="C204">
        <v>7.6892599999999996E-4</v>
      </c>
    </row>
    <row r="205" spans="1:3" x14ac:dyDescent="0.15">
      <c r="A205" t="s">
        <v>2</v>
      </c>
      <c r="B205">
        <v>4.6500000000000004</v>
      </c>
      <c r="C205">
        <v>7.46914E-4</v>
      </c>
    </row>
    <row r="206" spans="1:3" x14ac:dyDescent="0.15">
      <c r="A206" t="s">
        <v>2</v>
      </c>
      <c r="B206">
        <v>4.6749999999999998</v>
      </c>
      <c r="C206">
        <v>7.2554499999999997E-4</v>
      </c>
    </row>
    <row r="207" spans="1:3" x14ac:dyDescent="0.15">
      <c r="A207" t="s">
        <v>2</v>
      </c>
      <c r="B207">
        <v>4.7</v>
      </c>
      <c r="C207">
        <v>7.0479899999999999E-4</v>
      </c>
    </row>
    <row r="208" spans="1:3" x14ac:dyDescent="0.15">
      <c r="A208" t="s">
        <v>2</v>
      </c>
      <c r="B208">
        <v>4.7249999999999996</v>
      </c>
      <c r="C208">
        <v>6.8465799999999999E-4</v>
      </c>
    </row>
    <row r="209" spans="1:3" x14ac:dyDescent="0.15">
      <c r="A209" t="s">
        <v>2</v>
      </c>
      <c r="B209">
        <v>4.75</v>
      </c>
      <c r="C209">
        <v>6.65103E-4</v>
      </c>
    </row>
    <row r="210" spans="1:3" x14ac:dyDescent="0.15">
      <c r="A210" t="s">
        <v>2</v>
      </c>
      <c r="B210">
        <v>4.75</v>
      </c>
      <c r="C210">
        <v>6.65103E-4</v>
      </c>
    </row>
    <row r="211" spans="1:3" x14ac:dyDescent="0.15">
      <c r="A211" t="s">
        <v>2</v>
      </c>
      <c r="B211">
        <v>4.7750000000000004</v>
      </c>
      <c r="C211">
        <v>6.46118E-4</v>
      </c>
    </row>
    <row r="212" spans="1:3" x14ac:dyDescent="0.15">
      <c r="A212" t="s">
        <v>2</v>
      </c>
      <c r="B212">
        <v>4.8</v>
      </c>
      <c r="C212">
        <v>6.2768500000000001E-4</v>
      </c>
    </row>
    <row r="213" spans="1:3" x14ac:dyDescent="0.15">
      <c r="A213" t="s">
        <v>2</v>
      </c>
      <c r="B213">
        <v>4.8250000000000002</v>
      </c>
      <c r="C213">
        <v>6.09788E-4</v>
      </c>
    </row>
    <row r="214" spans="1:3" x14ac:dyDescent="0.15">
      <c r="A214" t="s">
        <v>2</v>
      </c>
      <c r="B214">
        <v>4.8499999999999996</v>
      </c>
      <c r="C214">
        <v>5.9241100000000004E-4</v>
      </c>
    </row>
    <row r="215" spans="1:3" x14ac:dyDescent="0.15">
      <c r="A215" t="s">
        <v>2</v>
      </c>
      <c r="B215">
        <v>4.875</v>
      </c>
      <c r="C215">
        <v>5.75538E-4</v>
      </c>
    </row>
    <row r="216" spans="1:3" x14ac:dyDescent="0.15">
      <c r="A216" t="s">
        <v>2</v>
      </c>
      <c r="B216">
        <v>4.9000000000000004</v>
      </c>
      <c r="C216">
        <v>5.5915499999999998E-4</v>
      </c>
    </row>
    <row r="217" spans="1:3" x14ac:dyDescent="0.15">
      <c r="A217" t="s">
        <v>2</v>
      </c>
      <c r="B217">
        <v>4.9249999999999998</v>
      </c>
      <c r="C217">
        <v>5.4324699999999996E-4</v>
      </c>
    </row>
    <row r="218" spans="1:3" x14ac:dyDescent="0.15">
      <c r="A218" t="s">
        <v>2</v>
      </c>
      <c r="B218">
        <v>4.95</v>
      </c>
      <c r="C218">
        <v>5.2779900000000002E-4</v>
      </c>
    </row>
    <row r="219" spans="1:3" x14ac:dyDescent="0.15">
      <c r="A219" t="s">
        <v>2</v>
      </c>
      <c r="B219">
        <v>4.9749999999999996</v>
      </c>
      <c r="C219">
        <v>5.1279899999999998E-4</v>
      </c>
    </row>
    <row r="220" spans="1:3" x14ac:dyDescent="0.15">
      <c r="A220" t="s">
        <v>2</v>
      </c>
      <c r="B220">
        <v>5</v>
      </c>
      <c r="C220">
        <v>4.9823300000000005E-4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4"/>
  <sheetViews>
    <sheetView zoomScaleNormal="100" workbookViewId="0">
      <selection activeCell="K10" sqref="K10"/>
    </sheetView>
  </sheetViews>
  <sheetFormatPr baseColWidth="10" defaultColWidth="8.83203125" defaultRowHeight="13" x14ac:dyDescent="0.15"/>
  <cols>
    <col min="1" max="1025" width="11.5"/>
  </cols>
  <sheetData>
    <row r="1" spans="1:11" x14ac:dyDescent="0.15">
      <c r="A1" t="s">
        <v>2</v>
      </c>
      <c r="B1" t="s">
        <v>33</v>
      </c>
      <c r="C1" t="s">
        <v>3</v>
      </c>
      <c r="D1">
        <v>0</v>
      </c>
    </row>
    <row r="2" spans="1:11" x14ac:dyDescent="0.15">
      <c r="A2" t="s">
        <v>2</v>
      </c>
      <c r="B2" t="s">
        <v>34</v>
      </c>
      <c r="C2" t="s">
        <v>35</v>
      </c>
      <c r="D2" t="s">
        <v>36</v>
      </c>
      <c r="J2" t="s">
        <v>37</v>
      </c>
      <c r="K2" t="s">
        <v>1</v>
      </c>
    </row>
    <row r="3" spans="1:11" x14ac:dyDescent="0.15">
      <c r="A3" t="s">
        <v>2</v>
      </c>
      <c r="B3" t="s">
        <v>38</v>
      </c>
      <c r="C3">
        <v>0</v>
      </c>
      <c r="D3" t="s">
        <v>4</v>
      </c>
      <c r="E3">
        <v>0.57938599999999996</v>
      </c>
      <c r="H3">
        <v>0</v>
      </c>
      <c r="I3">
        <v>3</v>
      </c>
      <c r="J3">
        <f t="shared" ref="J3:J42" ca="1" si="0">INDIRECT(ADDRESS(I3,5))</f>
        <v>0.57938599999999996</v>
      </c>
      <c r="K3">
        <f>H3*5/20</f>
        <v>0</v>
      </c>
    </row>
    <row r="4" spans="1:11" x14ac:dyDescent="0.15">
      <c r="A4" t="s">
        <v>2</v>
      </c>
      <c r="B4" t="s">
        <v>38</v>
      </c>
      <c r="C4">
        <v>1</v>
      </c>
      <c r="D4" t="s">
        <v>4</v>
      </c>
      <c r="E4">
        <v>0.43022300000000002</v>
      </c>
      <c r="I4">
        <v>4</v>
      </c>
      <c r="J4">
        <f t="shared" ca="1" si="0"/>
        <v>0.43022300000000002</v>
      </c>
      <c r="K4">
        <f>K3+5/20</f>
        <v>0.25</v>
      </c>
    </row>
    <row r="5" spans="1:11" x14ac:dyDescent="0.15">
      <c r="A5" t="s">
        <v>2</v>
      </c>
      <c r="B5" t="s">
        <v>34</v>
      </c>
      <c r="C5" t="s">
        <v>39</v>
      </c>
      <c r="D5" t="s">
        <v>35</v>
      </c>
      <c r="E5" t="s">
        <v>36</v>
      </c>
      <c r="H5">
        <f>H3+1</f>
        <v>1</v>
      </c>
      <c r="I5">
        <f>I3+18</f>
        <v>21</v>
      </c>
      <c r="J5">
        <f t="shared" ca="1" si="0"/>
        <v>0.42652099999999998</v>
      </c>
      <c r="K5">
        <f>H5*5/20</f>
        <v>0.25</v>
      </c>
    </row>
    <row r="6" spans="1:11" x14ac:dyDescent="0.15">
      <c r="A6" t="s">
        <v>2</v>
      </c>
      <c r="B6" t="s">
        <v>40</v>
      </c>
      <c r="C6">
        <v>1</v>
      </c>
      <c r="I6">
        <f>I5+1</f>
        <v>22</v>
      </c>
      <c r="J6">
        <f t="shared" ca="1" si="0"/>
        <v>0.31671300000000002</v>
      </c>
      <c r="K6">
        <f>K5+5/20</f>
        <v>0.5</v>
      </c>
    </row>
    <row r="7" spans="1:11" x14ac:dyDescent="0.15">
      <c r="A7" t="s">
        <v>2</v>
      </c>
      <c r="B7" t="s">
        <v>38</v>
      </c>
      <c r="C7">
        <v>0</v>
      </c>
      <c r="D7" t="s">
        <v>4</v>
      </c>
      <c r="E7">
        <v>0.42652099999999998</v>
      </c>
      <c r="H7">
        <f>H5+1</f>
        <v>2</v>
      </c>
      <c r="I7">
        <f>I5+21</f>
        <v>42</v>
      </c>
      <c r="J7">
        <f t="shared" ca="1" si="0"/>
        <v>0.31398799999999999</v>
      </c>
      <c r="K7">
        <f>H7*5/20</f>
        <v>0.5</v>
      </c>
    </row>
    <row r="8" spans="1:11" x14ac:dyDescent="0.15">
      <c r="A8" t="s">
        <v>2</v>
      </c>
      <c r="B8" t="s">
        <v>38</v>
      </c>
      <c r="C8">
        <v>1</v>
      </c>
      <c r="D8" t="s">
        <v>4</v>
      </c>
      <c r="E8">
        <v>0.31671300000000002</v>
      </c>
      <c r="I8">
        <f>I7+1</f>
        <v>43</v>
      </c>
      <c r="J8">
        <f t="shared" ca="1" si="0"/>
        <v>0.233152</v>
      </c>
      <c r="K8">
        <f>K7+5/20</f>
        <v>0.75</v>
      </c>
    </row>
    <row r="9" spans="1:11" x14ac:dyDescent="0.15">
      <c r="A9" t="s">
        <v>2</v>
      </c>
      <c r="B9" t="s">
        <v>41</v>
      </c>
      <c r="C9" t="s">
        <v>35</v>
      </c>
      <c r="D9" t="s">
        <v>42</v>
      </c>
      <c r="E9" t="s">
        <v>13</v>
      </c>
      <c r="H9">
        <f>H7+1</f>
        <v>3</v>
      </c>
      <c r="I9">
        <f>I7+21</f>
        <v>63</v>
      </c>
      <c r="J9">
        <f t="shared" ca="1" si="0"/>
        <v>0.23114499999999999</v>
      </c>
      <c r="K9">
        <f>H9*5/20</f>
        <v>0.75</v>
      </c>
    </row>
    <row r="10" spans="1:11" x14ac:dyDescent="0.15">
      <c r="A10" t="s">
        <v>2</v>
      </c>
      <c r="B10" t="s">
        <v>43</v>
      </c>
      <c r="C10">
        <v>0.125</v>
      </c>
      <c r="I10">
        <f>I9+1</f>
        <v>64</v>
      </c>
      <c r="J10">
        <f t="shared" ca="1" si="0"/>
        <v>0.17163700000000001</v>
      </c>
      <c r="K10">
        <f>K9+5/20</f>
        <v>1</v>
      </c>
    </row>
    <row r="11" spans="1:11" x14ac:dyDescent="0.15">
      <c r="A11" t="s">
        <v>2</v>
      </c>
      <c r="B11" t="s">
        <v>44</v>
      </c>
      <c r="C11">
        <v>0.125</v>
      </c>
      <c r="H11">
        <f>H9+1</f>
        <v>4</v>
      </c>
      <c r="I11">
        <f>I9+21</f>
        <v>84</v>
      </c>
      <c r="J11">
        <f t="shared" ca="1" si="0"/>
        <v>0.17016000000000001</v>
      </c>
      <c r="K11">
        <f>H11*5/20</f>
        <v>1</v>
      </c>
    </row>
    <row r="12" spans="1:11" x14ac:dyDescent="0.15">
      <c r="A12" t="s">
        <v>2</v>
      </c>
      <c r="B12" t="s">
        <v>45</v>
      </c>
      <c r="C12" t="s">
        <v>46</v>
      </c>
      <c r="D12">
        <v>0.5</v>
      </c>
      <c r="I12">
        <f>I11+1</f>
        <v>85</v>
      </c>
      <c r="J12">
        <f t="shared" ca="1" si="0"/>
        <v>0.12635099999999999</v>
      </c>
      <c r="K12">
        <f>K11+5/20</f>
        <v>1.25</v>
      </c>
    </row>
    <row r="13" spans="1:11" x14ac:dyDescent="0.15">
      <c r="A13" t="s">
        <v>2</v>
      </c>
      <c r="B13" t="s">
        <v>41</v>
      </c>
      <c r="C13" t="s">
        <v>35</v>
      </c>
      <c r="D13" t="s">
        <v>47</v>
      </c>
      <c r="E13" t="s">
        <v>13</v>
      </c>
      <c r="H13">
        <f>H11+1</f>
        <v>5</v>
      </c>
      <c r="I13">
        <f>I11+21</f>
        <v>105</v>
      </c>
      <c r="J13">
        <f t="shared" ca="1" si="0"/>
        <v>0.12526399999999999</v>
      </c>
      <c r="K13">
        <f>H13*5/20</f>
        <v>1.25</v>
      </c>
    </row>
    <row r="14" spans="1:11" x14ac:dyDescent="0.15">
      <c r="A14" t="s">
        <v>2</v>
      </c>
      <c r="B14" t="s">
        <v>48</v>
      </c>
      <c r="C14">
        <v>0</v>
      </c>
      <c r="I14">
        <f>I13+1</f>
        <v>106</v>
      </c>
      <c r="J14">
        <f t="shared" ca="1" si="0"/>
        <v>9.3013700000000005E-2</v>
      </c>
      <c r="K14">
        <f>K13+5/20</f>
        <v>1.5</v>
      </c>
    </row>
    <row r="15" spans="1:11" x14ac:dyDescent="0.15">
      <c r="A15" t="s">
        <v>2</v>
      </c>
      <c r="B15" t="s">
        <v>4</v>
      </c>
      <c r="C15">
        <v>0.50480499999999995</v>
      </c>
      <c r="D15" t="s">
        <v>49</v>
      </c>
      <c r="E15">
        <v>1</v>
      </c>
      <c r="F15" t="s">
        <v>50</v>
      </c>
      <c r="G15">
        <v>-1</v>
      </c>
      <c r="H15">
        <f>H13+1</f>
        <v>6</v>
      </c>
      <c r="I15">
        <f>I13+21</f>
        <v>126</v>
      </c>
      <c r="J15">
        <f t="shared" ca="1" si="0"/>
        <v>9.2213299999999998E-2</v>
      </c>
      <c r="K15">
        <f>H15*5/20</f>
        <v>1.5</v>
      </c>
    </row>
    <row r="16" spans="1:11" x14ac:dyDescent="0.15">
      <c r="A16" t="s">
        <v>2</v>
      </c>
      <c r="B16" t="s">
        <v>48</v>
      </c>
      <c r="C16">
        <v>1</v>
      </c>
      <c r="I16">
        <f>I15+1</f>
        <v>127</v>
      </c>
      <c r="J16">
        <f t="shared" ca="1" si="0"/>
        <v>6.8471199999999996E-2</v>
      </c>
      <c r="K16">
        <f>K15+5/20</f>
        <v>1.75</v>
      </c>
    </row>
    <row r="17" spans="1:11" x14ac:dyDescent="0.15">
      <c r="A17" t="s">
        <v>2</v>
      </c>
      <c r="B17" t="s">
        <v>4</v>
      </c>
      <c r="C17">
        <v>0.50480499999999995</v>
      </c>
      <c r="D17" t="s">
        <v>49</v>
      </c>
      <c r="E17">
        <v>0.37161699999999998</v>
      </c>
      <c r="F17" t="s">
        <v>50</v>
      </c>
      <c r="G17">
        <v>1</v>
      </c>
      <c r="H17">
        <f>H15+1</f>
        <v>7</v>
      </c>
      <c r="I17">
        <f>I15+21</f>
        <v>147</v>
      </c>
      <c r="J17">
        <f t="shared" ca="1" si="0"/>
        <v>6.7881999999999998E-2</v>
      </c>
      <c r="K17">
        <f>H17*5/20</f>
        <v>1.75</v>
      </c>
    </row>
    <row r="18" spans="1:11" x14ac:dyDescent="0.15">
      <c r="A18" t="s">
        <v>2</v>
      </c>
      <c r="B18" t="s">
        <v>3</v>
      </c>
      <c r="C18" t="s">
        <v>51</v>
      </c>
      <c r="D18">
        <v>-6.3100600000000007E-2</v>
      </c>
      <c r="E18">
        <v>0.12379900000000001</v>
      </c>
      <c r="F18">
        <v>-3.3296800000000001E-2</v>
      </c>
      <c r="G18">
        <v>0.220196</v>
      </c>
      <c r="I18">
        <f>I17+1</f>
        <v>148</v>
      </c>
      <c r="J18">
        <f t="shared" ca="1" si="0"/>
        <v>5.0403299999999998E-2</v>
      </c>
      <c r="K18">
        <f>K17+5/20</f>
        <v>2</v>
      </c>
    </row>
    <row r="19" spans="1:11" x14ac:dyDescent="0.15">
      <c r="A19" t="s">
        <v>2</v>
      </c>
      <c r="B19" t="s">
        <v>33</v>
      </c>
      <c r="C19" t="s">
        <v>3</v>
      </c>
      <c r="D19">
        <v>1</v>
      </c>
      <c r="H19">
        <f>H17+1</f>
        <v>8</v>
      </c>
      <c r="I19">
        <f>I17+21</f>
        <v>168</v>
      </c>
      <c r="J19">
        <f t="shared" ca="1" si="0"/>
        <v>4.99695E-2</v>
      </c>
      <c r="K19">
        <f>H19*5/20</f>
        <v>2</v>
      </c>
    </row>
    <row r="20" spans="1:11" x14ac:dyDescent="0.15">
      <c r="A20" t="s">
        <v>2</v>
      </c>
      <c r="B20" t="s">
        <v>34</v>
      </c>
      <c r="C20" t="s">
        <v>35</v>
      </c>
      <c r="D20" t="s">
        <v>36</v>
      </c>
      <c r="I20">
        <f>I19+1</f>
        <v>169</v>
      </c>
      <c r="J20">
        <f t="shared" ca="1" si="0"/>
        <v>3.7101500000000003E-2</v>
      </c>
      <c r="K20">
        <f>K19+5/20</f>
        <v>2.25</v>
      </c>
    </row>
    <row r="21" spans="1:11" x14ac:dyDescent="0.15">
      <c r="A21" t="s">
        <v>2</v>
      </c>
      <c r="B21" t="s">
        <v>38</v>
      </c>
      <c r="C21">
        <v>0</v>
      </c>
      <c r="D21" t="s">
        <v>4</v>
      </c>
      <c r="E21">
        <v>0.42652099999999998</v>
      </c>
      <c r="H21">
        <f>H19+1</f>
        <v>9</v>
      </c>
      <c r="I21">
        <f>I19+21</f>
        <v>189</v>
      </c>
      <c r="J21">
        <f t="shared" ca="1" si="0"/>
        <v>3.6782099999999998E-2</v>
      </c>
      <c r="K21">
        <f>H21*5/20</f>
        <v>2.25</v>
      </c>
    </row>
    <row r="22" spans="1:11" x14ac:dyDescent="0.15">
      <c r="A22" t="s">
        <v>2</v>
      </c>
      <c r="B22" t="s">
        <v>38</v>
      </c>
      <c r="C22">
        <v>1</v>
      </c>
      <c r="D22" t="s">
        <v>4</v>
      </c>
      <c r="E22">
        <v>0.31671300000000002</v>
      </c>
      <c r="I22">
        <f>I21+1</f>
        <v>190</v>
      </c>
      <c r="J22">
        <f t="shared" ca="1" si="0"/>
        <v>2.7307999999999999E-2</v>
      </c>
      <c r="K22">
        <f>K21+5/20</f>
        <v>2.5</v>
      </c>
    </row>
    <row r="23" spans="1:11" x14ac:dyDescent="0.15">
      <c r="A23" t="s">
        <v>2</v>
      </c>
      <c r="B23" t="s">
        <v>34</v>
      </c>
      <c r="C23" t="s">
        <v>39</v>
      </c>
      <c r="D23" t="s">
        <v>35</v>
      </c>
      <c r="E23" t="s">
        <v>36</v>
      </c>
      <c r="H23">
        <f>H21+1</f>
        <v>10</v>
      </c>
      <c r="I23">
        <f>I21+21</f>
        <v>210</v>
      </c>
      <c r="J23">
        <f t="shared" ca="1" si="0"/>
        <v>2.70729E-2</v>
      </c>
      <c r="K23">
        <f>H23*5/20</f>
        <v>2.5</v>
      </c>
    </row>
    <row r="24" spans="1:11" x14ac:dyDescent="0.15">
      <c r="A24" t="s">
        <v>2</v>
      </c>
      <c r="B24" t="s">
        <v>40</v>
      </c>
      <c r="C24">
        <v>0</v>
      </c>
      <c r="I24">
        <f>I23+1</f>
        <v>211</v>
      </c>
      <c r="J24">
        <f t="shared" ca="1" si="0"/>
        <v>2.0096800000000001E-2</v>
      </c>
      <c r="K24">
        <f>K23+5/20</f>
        <v>2.75</v>
      </c>
    </row>
    <row r="25" spans="1:11" x14ac:dyDescent="0.15">
      <c r="A25" t="s">
        <v>2</v>
      </c>
      <c r="B25" t="s">
        <v>38</v>
      </c>
      <c r="C25">
        <v>0</v>
      </c>
      <c r="D25" t="s">
        <v>4</v>
      </c>
      <c r="E25">
        <v>0.57938599999999996</v>
      </c>
      <c r="H25">
        <f>H23+1</f>
        <v>11</v>
      </c>
      <c r="I25">
        <f>I23+21</f>
        <v>231</v>
      </c>
      <c r="J25">
        <f t="shared" ca="1" si="0"/>
        <v>1.9923699999999999E-2</v>
      </c>
      <c r="K25">
        <f>H25*5/20</f>
        <v>2.75</v>
      </c>
    </row>
    <row r="26" spans="1:11" x14ac:dyDescent="0.15">
      <c r="A26" t="s">
        <v>2</v>
      </c>
      <c r="B26" t="s">
        <v>38</v>
      </c>
      <c r="C26">
        <v>1</v>
      </c>
      <c r="D26" t="s">
        <v>4</v>
      </c>
      <c r="E26">
        <v>0.43022300000000002</v>
      </c>
      <c r="I26">
        <f>I25+1</f>
        <v>232</v>
      </c>
      <c r="J26">
        <f t="shared" ca="1" si="0"/>
        <v>1.4786000000000001E-2</v>
      </c>
      <c r="K26">
        <f>K25+5/20</f>
        <v>3</v>
      </c>
    </row>
    <row r="27" spans="1:11" x14ac:dyDescent="0.15">
      <c r="A27" t="s">
        <v>2</v>
      </c>
      <c r="B27" t="s">
        <v>40</v>
      </c>
      <c r="C27">
        <v>2</v>
      </c>
      <c r="H27">
        <f>H25+1</f>
        <v>12</v>
      </c>
      <c r="I27">
        <f>I25+21</f>
        <v>252</v>
      </c>
      <c r="J27">
        <f t="shared" ca="1" si="0"/>
        <v>1.46584E-2</v>
      </c>
      <c r="K27">
        <f>H27*5/20</f>
        <v>3</v>
      </c>
    </row>
    <row r="28" spans="1:11" x14ac:dyDescent="0.15">
      <c r="A28" t="s">
        <v>2</v>
      </c>
      <c r="B28" t="s">
        <v>38</v>
      </c>
      <c r="C28">
        <v>0</v>
      </c>
      <c r="D28" t="s">
        <v>4</v>
      </c>
      <c r="E28">
        <v>0.31398799999999999</v>
      </c>
      <c r="I28">
        <f>I27+1</f>
        <v>253</v>
      </c>
      <c r="J28">
        <f t="shared" ca="1" si="0"/>
        <v>1.0873300000000001E-2</v>
      </c>
      <c r="K28">
        <f>K27+5/20</f>
        <v>3.25</v>
      </c>
    </row>
    <row r="29" spans="1:11" x14ac:dyDescent="0.15">
      <c r="A29" t="s">
        <v>2</v>
      </c>
      <c r="B29" t="s">
        <v>38</v>
      </c>
      <c r="C29">
        <v>1</v>
      </c>
      <c r="D29" t="s">
        <v>4</v>
      </c>
      <c r="E29">
        <v>0.233152</v>
      </c>
      <c r="H29">
        <f>H27+1</f>
        <v>13</v>
      </c>
      <c r="I29">
        <f>I27+21</f>
        <v>273</v>
      </c>
      <c r="J29">
        <f t="shared" ca="1" si="0"/>
        <v>1.07793E-2</v>
      </c>
      <c r="K29">
        <f>H29*5/20</f>
        <v>3.25</v>
      </c>
    </row>
    <row r="30" spans="1:11" x14ac:dyDescent="0.15">
      <c r="A30" t="s">
        <v>2</v>
      </c>
      <c r="B30" t="s">
        <v>41</v>
      </c>
      <c r="C30" t="s">
        <v>35</v>
      </c>
      <c r="D30" t="s">
        <v>42</v>
      </c>
      <c r="E30" t="s">
        <v>13</v>
      </c>
      <c r="I30">
        <f>I29+1</f>
        <v>274</v>
      </c>
      <c r="J30">
        <f t="shared" ca="1" si="0"/>
        <v>7.9886699999999998E-3</v>
      </c>
      <c r="K30">
        <f>K29+5/20</f>
        <v>3.5</v>
      </c>
    </row>
    <row r="31" spans="1:11" x14ac:dyDescent="0.15">
      <c r="A31" t="s">
        <v>2</v>
      </c>
      <c r="B31" t="s">
        <v>43</v>
      </c>
      <c r="C31">
        <v>0.125</v>
      </c>
      <c r="H31">
        <f>H29+1</f>
        <v>14</v>
      </c>
      <c r="I31">
        <f>I29+21</f>
        <v>294</v>
      </c>
      <c r="J31">
        <f t="shared" ca="1" si="0"/>
        <v>7.9193400000000004E-3</v>
      </c>
      <c r="K31">
        <f>H31*5/20</f>
        <v>3.5</v>
      </c>
    </row>
    <row r="32" spans="1:11" x14ac:dyDescent="0.15">
      <c r="A32" t="s">
        <v>2</v>
      </c>
      <c r="B32" t="s">
        <v>44</v>
      </c>
      <c r="C32">
        <v>0.125</v>
      </c>
      <c r="I32">
        <f>I31+1</f>
        <v>295</v>
      </c>
      <c r="J32">
        <f t="shared" ca="1" si="0"/>
        <v>5.8594500000000004E-3</v>
      </c>
      <c r="K32">
        <f>K31+5/20</f>
        <v>3.75</v>
      </c>
    </row>
    <row r="33" spans="1:11" x14ac:dyDescent="0.15">
      <c r="A33" t="s">
        <v>2</v>
      </c>
      <c r="B33" t="s">
        <v>45</v>
      </c>
      <c r="C33" t="s">
        <v>46</v>
      </c>
      <c r="D33">
        <v>0.5</v>
      </c>
      <c r="H33">
        <f>H31+1</f>
        <v>15</v>
      </c>
      <c r="I33">
        <f>I31+21</f>
        <v>315</v>
      </c>
      <c r="J33">
        <f t="shared" ca="1" si="0"/>
        <v>5.8082200000000002E-3</v>
      </c>
      <c r="K33">
        <f>H33*5/20</f>
        <v>3.75</v>
      </c>
    </row>
    <row r="34" spans="1:11" x14ac:dyDescent="0.15">
      <c r="A34" t="s">
        <v>2</v>
      </c>
      <c r="B34" t="s">
        <v>41</v>
      </c>
      <c r="C34" t="s">
        <v>35</v>
      </c>
      <c r="D34" t="s">
        <v>47</v>
      </c>
      <c r="E34" t="s">
        <v>13</v>
      </c>
      <c r="I34">
        <f>I33+1</f>
        <v>316</v>
      </c>
      <c r="J34">
        <f t="shared" ca="1" si="0"/>
        <v>4.2842599999999998E-3</v>
      </c>
      <c r="K34">
        <f>K33+5/20</f>
        <v>4</v>
      </c>
    </row>
    <row r="35" spans="1:11" x14ac:dyDescent="0.15">
      <c r="A35" t="s">
        <v>2</v>
      </c>
      <c r="B35" t="s">
        <v>48</v>
      </c>
      <c r="C35">
        <v>0</v>
      </c>
      <c r="H35">
        <f>H33+1</f>
        <v>16</v>
      </c>
      <c r="I35">
        <f>I33+21</f>
        <v>336</v>
      </c>
      <c r="J35">
        <f t="shared" ca="1" si="0"/>
        <v>4.2462999999999997E-3</v>
      </c>
      <c r="K35">
        <f>H35*5/20</f>
        <v>4</v>
      </c>
    </row>
    <row r="36" spans="1:11" x14ac:dyDescent="0.15">
      <c r="A36" t="s">
        <v>2</v>
      </c>
      <c r="B36" t="s">
        <v>4</v>
      </c>
      <c r="C36">
        <v>0.37161699999999998</v>
      </c>
      <c r="D36" t="s">
        <v>49</v>
      </c>
      <c r="E36">
        <v>0.50480499999999995</v>
      </c>
      <c r="F36" t="s">
        <v>50</v>
      </c>
      <c r="G36">
        <v>0</v>
      </c>
      <c r="I36">
        <f>I35+1</f>
        <v>337</v>
      </c>
      <c r="J36">
        <f t="shared" ca="1" si="0"/>
        <v>3.1141799999999998E-3</v>
      </c>
      <c r="K36">
        <f>K35+5/20</f>
        <v>4.25</v>
      </c>
    </row>
    <row r="37" spans="1:11" x14ac:dyDescent="0.15">
      <c r="A37" t="s">
        <v>2</v>
      </c>
      <c r="B37" t="s">
        <v>48</v>
      </c>
      <c r="C37">
        <v>1</v>
      </c>
      <c r="H37">
        <f>H35+1</f>
        <v>17</v>
      </c>
      <c r="I37">
        <f>I35+21</f>
        <v>357</v>
      </c>
      <c r="J37">
        <f t="shared" ca="1" si="0"/>
        <v>3.08589E-3</v>
      </c>
      <c r="K37">
        <f>H37*5/20</f>
        <v>4.25</v>
      </c>
    </row>
    <row r="38" spans="1:11" x14ac:dyDescent="0.15">
      <c r="A38" t="s">
        <v>2</v>
      </c>
      <c r="B38" t="s">
        <v>4</v>
      </c>
      <c r="C38">
        <v>0.37161699999999998</v>
      </c>
      <c r="D38" t="s">
        <v>49</v>
      </c>
      <c r="E38">
        <v>0.27356999999999998</v>
      </c>
      <c r="F38" t="s">
        <v>50</v>
      </c>
      <c r="G38">
        <v>2</v>
      </c>
      <c r="I38">
        <f>I37+1</f>
        <v>358</v>
      </c>
      <c r="J38">
        <f t="shared" ca="1" si="0"/>
        <v>2.2385999999999999E-3</v>
      </c>
      <c r="K38">
        <f>K37+5/20</f>
        <v>4.5</v>
      </c>
    </row>
    <row r="39" spans="1:11" x14ac:dyDescent="0.15">
      <c r="A39" t="s">
        <v>2</v>
      </c>
      <c r="B39" t="s">
        <v>3</v>
      </c>
      <c r="C39" t="s">
        <v>51</v>
      </c>
      <c r="D39">
        <v>-4.6452199999999999E-2</v>
      </c>
      <c r="E39">
        <v>3.3296800000000001E-2</v>
      </c>
      <c r="F39">
        <v>-2.45118E-2</v>
      </c>
      <c r="G39">
        <v>0.10426100000000001</v>
      </c>
      <c r="H39">
        <f>H37+1</f>
        <v>18</v>
      </c>
      <c r="I39">
        <f>I37+21</f>
        <v>378</v>
      </c>
      <c r="J39">
        <f t="shared" ca="1" si="0"/>
        <v>2.2173000000000002E-3</v>
      </c>
      <c r="K39">
        <f>H39*5/20</f>
        <v>4.5</v>
      </c>
    </row>
    <row r="40" spans="1:11" x14ac:dyDescent="0.15">
      <c r="A40" t="s">
        <v>2</v>
      </c>
      <c r="B40" t="s">
        <v>33</v>
      </c>
      <c r="C40" t="s">
        <v>3</v>
      </c>
      <c r="D40">
        <v>2</v>
      </c>
      <c r="I40">
        <f>I39+1</f>
        <v>379</v>
      </c>
      <c r="J40">
        <f t="shared" ca="1" si="0"/>
        <v>1.5747199999999999E-3</v>
      </c>
      <c r="K40">
        <f>K39+5/20</f>
        <v>4.75</v>
      </c>
    </row>
    <row r="41" spans="1:11" x14ac:dyDescent="0.15">
      <c r="A41" t="s">
        <v>2</v>
      </c>
      <c r="B41" t="s">
        <v>34</v>
      </c>
      <c r="C41" t="s">
        <v>35</v>
      </c>
      <c r="D41" t="s">
        <v>36</v>
      </c>
      <c r="H41">
        <f>H39+1</f>
        <v>19</v>
      </c>
      <c r="I41">
        <f>I39+21+4</f>
        <v>403</v>
      </c>
      <c r="J41">
        <f t="shared" ca="1" si="0"/>
        <v>2.2173000000000002E-3</v>
      </c>
      <c r="K41">
        <f>H41*5/20</f>
        <v>4.75</v>
      </c>
    </row>
    <row r="42" spans="1:11" x14ac:dyDescent="0.15">
      <c r="A42" t="s">
        <v>2</v>
      </c>
      <c r="B42" t="s">
        <v>38</v>
      </c>
      <c r="C42">
        <v>0</v>
      </c>
      <c r="D42" t="s">
        <v>4</v>
      </c>
      <c r="E42">
        <v>0.31398799999999999</v>
      </c>
      <c r="I42">
        <f>I41+1</f>
        <v>404</v>
      </c>
      <c r="J42">
        <f t="shared" ca="1" si="0"/>
        <v>1.5747199999999999E-3</v>
      </c>
      <c r="K42">
        <f>K41+5/20</f>
        <v>5</v>
      </c>
    </row>
    <row r="43" spans="1:11" x14ac:dyDescent="0.15">
      <c r="A43" t="s">
        <v>2</v>
      </c>
      <c r="B43" t="s">
        <v>38</v>
      </c>
      <c r="C43">
        <v>1</v>
      </c>
      <c r="D43" t="s">
        <v>4</v>
      </c>
      <c r="E43">
        <v>0.233152</v>
      </c>
    </row>
    <row r="44" spans="1:11" x14ac:dyDescent="0.15">
      <c r="A44" t="s">
        <v>2</v>
      </c>
      <c r="B44" t="s">
        <v>34</v>
      </c>
      <c r="C44" t="s">
        <v>39</v>
      </c>
      <c r="D44" t="s">
        <v>35</v>
      </c>
      <c r="E44" t="s">
        <v>36</v>
      </c>
    </row>
    <row r="45" spans="1:11" x14ac:dyDescent="0.15">
      <c r="A45" t="s">
        <v>2</v>
      </c>
      <c r="B45" t="s">
        <v>40</v>
      </c>
      <c r="C45">
        <v>1</v>
      </c>
    </row>
    <row r="46" spans="1:11" x14ac:dyDescent="0.15">
      <c r="A46" t="s">
        <v>2</v>
      </c>
      <c r="B46" t="s">
        <v>38</v>
      </c>
      <c r="C46">
        <v>0</v>
      </c>
      <c r="D46" t="s">
        <v>4</v>
      </c>
      <c r="E46">
        <v>0.42652099999999998</v>
      </c>
    </row>
    <row r="47" spans="1:11" x14ac:dyDescent="0.15">
      <c r="A47" t="s">
        <v>2</v>
      </c>
      <c r="B47" t="s">
        <v>38</v>
      </c>
      <c r="C47">
        <v>1</v>
      </c>
      <c r="D47" t="s">
        <v>4</v>
      </c>
      <c r="E47">
        <v>0.31671300000000002</v>
      </c>
    </row>
    <row r="48" spans="1:11" x14ac:dyDescent="0.15">
      <c r="A48" t="s">
        <v>2</v>
      </c>
      <c r="B48" t="s">
        <v>40</v>
      </c>
      <c r="C48">
        <v>3</v>
      </c>
    </row>
    <row r="49" spans="1:7" x14ac:dyDescent="0.15">
      <c r="A49" t="s">
        <v>2</v>
      </c>
      <c r="B49" t="s">
        <v>38</v>
      </c>
      <c r="C49">
        <v>0</v>
      </c>
      <c r="D49" t="s">
        <v>4</v>
      </c>
      <c r="E49">
        <v>0.23114499999999999</v>
      </c>
    </row>
    <row r="50" spans="1:7" x14ac:dyDescent="0.15">
      <c r="A50" t="s">
        <v>2</v>
      </c>
      <c r="B50" t="s">
        <v>38</v>
      </c>
      <c r="C50">
        <v>1</v>
      </c>
      <c r="D50" t="s">
        <v>4</v>
      </c>
      <c r="E50">
        <v>0.17163700000000001</v>
      </c>
    </row>
    <row r="51" spans="1:7" x14ac:dyDescent="0.15">
      <c r="A51" t="s">
        <v>2</v>
      </c>
      <c r="B51" t="s">
        <v>41</v>
      </c>
      <c r="C51" t="s">
        <v>35</v>
      </c>
      <c r="D51" t="s">
        <v>42</v>
      </c>
      <c r="E51" t="s">
        <v>13</v>
      </c>
    </row>
    <row r="52" spans="1:7" x14ac:dyDescent="0.15">
      <c r="A52" t="s">
        <v>2</v>
      </c>
      <c r="B52" t="s">
        <v>43</v>
      </c>
      <c r="C52">
        <v>0.125</v>
      </c>
    </row>
    <row r="53" spans="1:7" x14ac:dyDescent="0.15">
      <c r="A53" t="s">
        <v>2</v>
      </c>
      <c r="B53" t="s">
        <v>44</v>
      </c>
      <c r="C53">
        <v>0.125</v>
      </c>
    </row>
    <row r="54" spans="1:7" x14ac:dyDescent="0.15">
      <c r="A54" t="s">
        <v>2</v>
      </c>
      <c r="B54" t="s">
        <v>45</v>
      </c>
      <c r="C54" t="s">
        <v>46</v>
      </c>
      <c r="D54">
        <v>0.5</v>
      </c>
    </row>
    <row r="55" spans="1:7" x14ac:dyDescent="0.15">
      <c r="A55" t="s">
        <v>2</v>
      </c>
      <c r="B55" t="s">
        <v>41</v>
      </c>
      <c r="C55" t="s">
        <v>35</v>
      </c>
      <c r="D55" t="s">
        <v>47</v>
      </c>
      <c r="E55" t="s">
        <v>13</v>
      </c>
    </row>
    <row r="56" spans="1:7" x14ac:dyDescent="0.15">
      <c r="A56" t="s">
        <v>2</v>
      </c>
      <c r="B56" t="s">
        <v>48</v>
      </c>
      <c r="C56">
        <v>0</v>
      </c>
    </row>
    <row r="57" spans="1:7" x14ac:dyDescent="0.15">
      <c r="A57" t="s">
        <v>2</v>
      </c>
      <c r="B57" t="s">
        <v>4</v>
      </c>
      <c r="C57">
        <v>0.27356999999999998</v>
      </c>
      <c r="D57" t="s">
        <v>49</v>
      </c>
      <c r="E57">
        <v>0.37161699999999998</v>
      </c>
      <c r="F57" t="s">
        <v>50</v>
      </c>
      <c r="G57">
        <v>1</v>
      </c>
    </row>
    <row r="58" spans="1:7" x14ac:dyDescent="0.15">
      <c r="A58" t="s">
        <v>2</v>
      </c>
      <c r="B58" t="s">
        <v>48</v>
      </c>
      <c r="C58">
        <v>1</v>
      </c>
    </row>
    <row r="59" spans="1:7" x14ac:dyDescent="0.15">
      <c r="A59" t="s">
        <v>2</v>
      </c>
      <c r="B59" t="s">
        <v>4</v>
      </c>
      <c r="C59">
        <v>0.27356999999999998</v>
      </c>
      <c r="D59" t="s">
        <v>49</v>
      </c>
      <c r="E59">
        <v>0.20139099999999999</v>
      </c>
      <c r="F59" t="s">
        <v>50</v>
      </c>
      <c r="G59">
        <v>3</v>
      </c>
    </row>
    <row r="60" spans="1:7" x14ac:dyDescent="0.15">
      <c r="A60" t="s">
        <v>2</v>
      </c>
      <c r="B60" t="s">
        <v>3</v>
      </c>
      <c r="C60" t="s">
        <v>51</v>
      </c>
      <c r="D60">
        <v>-3.4196299999999999E-2</v>
      </c>
      <c r="E60">
        <v>2.45118E-2</v>
      </c>
      <c r="F60">
        <v>-1.80447E-2</v>
      </c>
      <c r="G60">
        <v>7.6752799999999996E-2</v>
      </c>
    </row>
    <row r="61" spans="1:7" x14ac:dyDescent="0.15">
      <c r="A61" t="s">
        <v>2</v>
      </c>
      <c r="B61" t="s">
        <v>33</v>
      </c>
      <c r="C61" t="s">
        <v>3</v>
      </c>
      <c r="D61">
        <v>3</v>
      </c>
    </row>
    <row r="62" spans="1:7" x14ac:dyDescent="0.15">
      <c r="A62" t="s">
        <v>2</v>
      </c>
      <c r="B62" t="s">
        <v>34</v>
      </c>
      <c r="C62" t="s">
        <v>35</v>
      </c>
      <c r="D62" t="s">
        <v>36</v>
      </c>
    </row>
    <row r="63" spans="1:7" x14ac:dyDescent="0.15">
      <c r="A63" t="s">
        <v>2</v>
      </c>
      <c r="B63" t="s">
        <v>38</v>
      </c>
      <c r="C63">
        <v>0</v>
      </c>
      <c r="D63" t="s">
        <v>4</v>
      </c>
      <c r="E63">
        <v>0.23114499999999999</v>
      </c>
    </row>
    <row r="64" spans="1:7" x14ac:dyDescent="0.15">
      <c r="A64" t="s">
        <v>2</v>
      </c>
      <c r="B64" t="s">
        <v>38</v>
      </c>
      <c r="C64">
        <v>1</v>
      </c>
      <c r="D64" t="s">
        <v>4</v>
      </c>
      <c r="E64">
        <v>0.17163700000000001</v>
      </c>
    </row>
    <row r="65" spans="1:7" x14ac:dyDescent="0.15">
      <c r="A65" t="s">
        <v>2</v>
      </c>
      <c r="B65" t="s">
        <v>34</v>
      </c>
      <c r="C65" t="s">
        <v>39</v>
      </c>
      <c r="D65" t="s">
        <v>35</v>
      </c>
      <c r="E65" t="s">
        <v>36</v>
      </c>
    </row>
    <row r="66" spans="1:7" x14ac:dyDescent="0.15">
      <c r="A66" t="s">
        <v>2</v>
      </c>
      <c r="B66" t="s">
        <v>40</v>
      </c>
      <c r="C66">
        <v>2</v>
      </c>
    </row>
    <row r="67" spans="1:7" x14ac:dyDescent="0.15">
      <c r="A67" t="s">
        <v>2</v>
      </c>
      <c r="B67" t="s">
        <v>38</v>
      </c>
      <c r="C67">
        <v>0</v>
      </c>
      <c r="D67" t="s">
        <v>4</v>
      </c>
      <c r="E67">
        <v>0.31398799999999999</v>
      </c>
    </row>
    <row r="68" spans="1:7" x14ac:dyDescent="0.15">
      <c r="A68" t="s">
        <v>2</v>
      </c>
      <c r="B68" t="s">
        <v>38</v>
      </c>
      <c r="C68">
        <v>1</v>
      </c>
      <c r="D68" t="s">
        <v>4</v>
      </c>
      <c r="E68">
        <v>0.233152</v>
      </c>
    </row>
    <row r="69" spans="1:7" x14ac:dyDescent="0.15">
      <c r="A69" t="s">
        <v>2</v>
      </c>
      <c r="B69" t="s">
        <v>40</v>
      </c>
      <c r="C69">
        <v>4</v>
      </c>
    </row>
    <row r="70" spans="1:7" x14ac:dyDescent="0.15">
      <c r="A70" t="s">
        <v>2</v>
      </c>
      <c r="B70" t="s">
        <v>38</v>
      </c>
      <c r="C70">
        <v>0</v>
      </c>
      <c r="D70" t="s">
        <v>4</v>
      </c>
      <c r="E70">
        <v>0.17016000000000001</v>
      </c>
    </row>
    <row r="71" spans="1:7" x14ac:dyDescent="0.15">
      <c r="A71" t="s">
        <v>2</v>
      </c>
      <c r="B71" t="s">
        <v>38</v>
      </c>
      <c r="C71">
        <v>1</v>
      </c>
      <c r="D71" t="s">
        <v>4</v>
      </c>
      <c r="E71">
        <v>0.12635099999999999</v>
      </c>
    </row>
    <row r="72" spans="1:7" x14ac:dyDescent="0.15">
      <c r="A72" t="s">
        <v>2</v>
      </c>
      <c r="B72" t="s">
        <v>41</v>
      </c>
      <c r="C72" t="s">
        <v>35</v>
      </c>
      <c r="D72" t="s">
        <v>42</v>
      </c>
      <c r="E72" t="s">
        <v>13</v>
      </c>
    </row>
    <row r="73" spans="1:7" x14ac:dyDescent="0.15">
      <c r="A73" t="s">
        <v>2</v>
      </c>
      <c r="B73" t="s">
        <v>43</v>
      </c>
      <c r="C73">
        <v>0.125</v>
      </c>
    </row>
    <row r="74" spans="1:7" x14ac:dyDescent="0.15">
      <c r="A74" t="s">
        <v>2</v>
      </c>
      <c r="B74" t="s">
        <v>44</v>
      </c>
      <c r="C74">
        <v>0.125</v>
      </c>
    </row>
    <row r="75" spans="1:7" x14ac:dyDescent="0.15">
      <c r="A75" t="s">
        <v>2</v>
      </c>
      <c r="B75" t="s">
        <v>45</v>
      </c>
      <c r="C75" t="s">
        <v>46</v>
      </c>
      <c r="D75">
        <v>0.5</v>
      </c>
    </row>
    <row r="76" spans="1:7" x14ac:dyDescent="0.15">
      <c r="A76" t="s">
        <v>2</v>
      </c>
      <c r="B76" t="s">
        <v>41</v>
      </c>
      <c r="C76" t="s">
        <v>35</v>
      </c>
      <c r="D76" t="s">
        <v>47</v>
      </c>
      <c r="E76" t="s">
        <v>13</v>
      </c>
    </row>
    <row r="77" spans="1:7" x14ac:dyDescent="0.15">
      <c r="A77" t="s">
        <v>2</v>
      </c>
      <c r="B77" t="s">
        <v>48</v>
      </c>
      <c r="C77">
        <v>0</v>
      </c>
    </row>
    <row r="78" spans="1:7" x14ac:dyDescent="0.15">
      <c r="A78" t="s">
        <v>2</v>
      </c>
      <c r="B78" t="s">
        <v>4</v>
      </c>
      <c r="C78">
        <v>0.20139099999999999</v>
      </c>
      <c r="D78" t="s">
        <v>49</v>
      </c>
      <c r="E78">
        <v>0.27356999999999998</v>
      </c>
      <c r="F78" t="s">
        <v>50</v>
      </c>
      <c r="G78">
        <v>2</v>
      </c>
    </row>
    <row r="79" spans="1:7" x14ac:dyDescent="0.15">
      <c r="A79" t="s">
        <v>2</v>
      </c>
      <c r="B79" t="s">
        <v>48</v>
      </c>
      <c r="C79">
        <v>1</v>
      </c>
    </row>
    <row r="80" spans="1:7" x14ac:dyDescent="0.15">
      <c r="A80" t="s">
        <v>2</v>
      </c>
      <c r="B80" t="s">
        <v>4</v>
      </c>
      <c r="C80">
        <v>0.20139099999999999</v>
      </c>
      <c r="D80" t="s">
        <v>49</v>
      </c>
      <c r="E80">
        <v>0.148255</v>
      </c>
      <c r="F80" t="s">
        <v>50</v>
      </c>
      <c r="G80">
        <v>4</v>
      </c>
    </row>
    <row r="81" spans="1:7" x14ac:dyDescent="0.15">
      <c r="A81" t="s">
        <v>2</v>
      </c>
      <c r="B81" t="s">
        <v>3</v>
      </c>
      <c r="C81" t="s">
        <v>51</v>
      </c>
      <c r="D81">
        <v>-2.5173899999999999E-2</v>
      </c>
      <c r="E81">
        <v>1.80447E-2</v>
      </c>
      <c r="F81">
        <v>-1.32839E-2</v>
      </c>
      <c r="G81">
        <v>5.6502499999999997E-2</v>
      </c>
    </row>
    <row r="82" spans="1:7" x14ac:dyDescent="0.15">
      <c r="A82" t="s">
        <v>2</v>
      </c>
      <c r="B82" t="s">
        <v>33</v>
      </c>
      <c r="C82" t="s">
        <v>3</v>
      </c>
      <c r="D82">
        <v>4</v>
      </c>
    </row>
    <row r="83" spans="1:7" x14ac:dyDescent="0.15">
      <c r="A83" t="s">
        <v>2</v>
      </c>
      <c r="B83" t="s">
        <v>34</v>
      </c>
      <c r="C83" t="s">
        <v>35</v>
      </c>
      <c r="D83" t="s">
        <v>36</v>
      </c>
    </row>
    <row r="84" spans="1:7" x14ac:dyDescent="0.15">
      <c r="A84" t="s">
        <v>2</v>
      </c>
      <c r="B84" t="s">
        <v>38</v>
      </c>
      <c r="C84">
        <v>0</v>
      </c>
      <c r="D84" t="s">
        <v>4</v>
      </c>
      <c r="E84">
        <v>0.17016000000000001</v>
      </c>
    </row>
    <row r="85" spans="1:7" x14ac:dyDescent="0.15">
      <c r="A85" t="s">
        <v>2</v>
      </c>
      <c r="B85" t="s">
        <v>38</v>
      </c>
      <c r="C85">
        <v>1</v>
      </c>
      <c r="D85" t="s">
        <v>4</v>
      </c>
      <c r="E85">
        <v>0.12635099999999999</v>
      </c>
    </row>
    <row r="86" spans="1:7" x14ac:dyDescent="0.15">
      <c r="A86" t="s">
        <v>2</v>
      </c>
      <c r="B86" t="s">
        <v>34</v>
      </c>
      <c r="C86" t="s">
        <v>39</v>
      </c>
      <c r="D86" t="s">
        <v>35</v>
      </c>
      <c r="E86" t="s">
        <v>36</v>
      </c>
    </row>
    <row r="87" spans="1:7" x14ac:dyDescent="0.15">
      <c r="A87" t="s">
        <v>2</v>
      </c>
      <c r="B87" t="s">
        <v>40</v>
      </c>
      <c r="C87">
        <v>3</v>
      </c>
    </row>
    <row r="88" spans="1:7" x14ac:dyDescent="0.15">
      <c r="A88" t="s">
        <v>2</v>
      </c>
      <c r="B88" t="s">
        <v>38</v>
      </c>
      <c r="C88">
        <v>0</v>
      </c>
      <c r="D88" t="s">
        <v>4</v>
      </c>
      <c r="E88">
        <v>0.23114499999999999</v>
      </c>
    </row>
    <row r="89" spans="1:7" x14ac:dyDescent="0.15">
      <c r="A89" t="s">
        <v>2</v>
      </c>
      <c r="B89" t="s">
        <v>38</v>
      </c>
      <c r="C89">
        <v>1</v>
      </c>
      <c r="D89" t="s">
        <v>4</v>
      </c>
      <c r="E89">
        <v>0.17163700000000001</v>
      </c>
    </row>
    <row r="90" spans="1:7" x14ac:dyDescent="0.15">
      <c r="A90" t="s">
        <v>2</v>
      </c>
      <c r="B90" t="s">
        <v>40</v>
      </c>
      <c r="C90">
        <v>5</v>
      </c>
    </row>
    <row r="91" spans="1:7" x14ac:dyDescent="0.15">
      <c r="A91" t="s">
        <v>2</v>
      </c>
      <c r="B91" t="s">
        <v>38</v>
      </c>
      <c r="C91">
        <v>0</v>
      </c>
      <c r="D91" t="s">
        <v>4</v>
      </c>
      <c r="E91">
        <v>0.12526399999999999</v>
      </c>
    </row>
    <row r="92" spans="1:7" x14ac:dyDescent="0.15">
      <c r="A92" t="s">
        <v>2</v>
      </c>
      <c r="B92" t="s">
        <v>38</v>
      </c>
      <c r="C92">
        <v>1</v>
      </c>
      <c r="D92" t="s">
        <v>4</v>
      </c>
      <c r="E92">
        <v>9.3013700000000005E-2</v>
      </c>
    </row>
    <row r="93" spans="1:7" x14ac:dyDescent="0.15">
      <c r="A93" t="s">
        <v>2</v>
      </c>
      <c r="B93" t="s">
        <v>41</v>
      </c>
      <c r="C93" t="s">
        <v>35</v>
      </c>
      <c r="D93" t="s">
        <v>42</v>
      </c>
      <c r="E93" t="s">
        <v>13</v>
      </c>
    </row>
    <row r="94" spans="1:7" x14ac:dyDescent="0.15">
      <c r="A94" t="s">
        <v>2</v>
      </c>
      <c r="B94" t="s">
        <v>43</v>
      </c>
      <c r="C94">
        <v>0.125</v>
      </c>
    </row>
    <row r="95" spans="1:7" x14ac:dyDescent="0.15">
      <c r="A95" t="s">
        <v>2</v>
      </c>
      <c r="B95" t="s">
        <v>44</v>
      </c>
      <c r="C95">
        <v>0.125</v>
      </c>
    </row>
    <row r="96" spans="1:7" x14ac:dyDescent="0.15">
      <c r="A96" t="s">
        <v>2</v>
      </c>
      <c r="B96" t="s">
        <v>45</v>
      </c>
      <c r="C96" t="s">
        <v>46</v>
      </c>
      <c r="D96">
        <v>0.5</v>
      </c>
    </row>
    <row r="97" spans="1:7" x14ac:dyDescent="0.15">
      <c r="A97" t="s">
        <v>2</v>
      </c>
      <c r="B97" t="s">
        <v>41</v>
      </c>
      <c r="C97" t="s">
        <v>35</v>
      </c>
      <c r="D97" t="s">
        <v>47</v>
      </c>
      <c r="E97" t="s">
        <v>13</v>
      </c>
    </row>
    <row r="98" spans="1:7" x14ac:dyDescent="0.15">
      <c r="A98" t="s">
        <v>2</v>
      </c>
      <c r="B98" t="s">
        <v>48</v>
      </c>
      <c r="C98">
        <v>0</v>
      </c>
    </row>
    <row r="99" spans="1:7" x14ac:dyDescent="0.15">
      <c r="A99" t="s">
        <v>2</v>
      </c>
      <c r="B99" t="s">
        <v>4</v>
      </c>
      <c r="C99">
        <v>0.148255</v>
      </c>
      <c r="D99" t="s">
        <v>49</v>
      </c>
      <c r="E99">
        <v>0.20139099999999999</v>
      </c>
      <c r="F99" t="s">
        <v>50</v>
      </c>
      <c r="G99">
        <v>3</v>
      </c>
    </row>
    <row r="100" spans="1:7" x14ac:dyDescent="0.15">
      <c r="A100" t="s">
        <v>2</v>
      </c>
      <c r="B100" t="s">
        <v>48</v>
      </c>
      <c r="C100">
        <v>1</v>
      </c>
    </row>
    <row r="101" spans="1:7" x14ac:dyDescent="0.15">
      <c r="A101" t="s">
        <v>2</v>
      </c>
      <c r="B101" t="s">
        <v>4</v>
      </c>
      <c r="C101">
        <v>0.148255</v>
      </c>
      <c r="D101" t="s">
        <v>49</v>
      </c>
      <c r="E101">
        <v>0.109139</v>
      </c>
      <c r="F101" t="s">
        <v>50</v>
      </c>
      <c r="G101">
        <v>5</v>
      </c>
    </row>
    <row r="102" spans="1:7" x14ac:dyDescent="0.15">
      <c r="A102" t="s">
        <v>2</v>
      </c>
      <c r="B102" t="s">
        <v>3</v>
      </c>
      <c r="C102" t="s">
        <v>51</v>
      </c>
      <c r="D102">
        <v>-1.85319E-2</v>
      </c>
      <c r="E102">
        <v>1.32839E-2</v>
      </c>
      <c r="F102">
        <v>-9.7791600000000003E-3</v>
      </c>
      <c r="G102">
        <v>4.1595E-2</v>
      </c>
    </row>
    <row r="103" spans="1:7" x14ac:dyDescent="0.15">
      <c r="A103" t="s">
        <v>2</v>
      </c>
      <c r="B103" t="s">
        <v>33</v>
      </c>
      <c r="C103" t="s">
        <v>3</v>
      </c>
      <c r="D103">
        <v>5</v>
      </c>
    </row>
    <row r="104" spans="1:7" x14ac:dyDescent="0.15">
      <c r="A104" t="s">
        <v>2</v>
      </c>
      <c r="B104" t="s">
        <v>34</v>
      </c>
      <c r="C104" t="s">
        <v>35</v>
      </c>
      <c r="D104" t="s">
        <v>36</v>
      </c>
    </row>
    <row r="105" spans="1:7" x14ac:dyDescent="0.15">
      <c r="A105" t="s">
        <v>2</v>
      </c>
      <c r="B105" t="s">
        <v>38</v>
      </c>
      <c r="C105">
        <v>0</v>
      </c>
      <c r="D105" t="s">
        <v>4</v>
      </c>
      <c r="E105">
        <v>0.12526399999999999</v>
      </c>
    </row>
    <row r="106" spans="1:7" x14ac:dyDescent="0.15">
      <c r="A106" t="s">
        <v>2</v>
      </c>
      <c r="B106" t="s">
        <v>38</v>
      </c>
      <c r="C106">
        <v>1</v>
      </c>
      <c r="D106" t="s">
        <v>4</v>
      </c>
      <c r="E106">
        <v>9.3013700000000005E-2</v>
      </c>
    </row>
    <row r="107" spans="1:7" x14ac:dyDescent="0.15">
      <c r="A107" t="s">
        <v>2</v>
      </c>
      <c r="B107" t="s">
        <v>34</v>
      </c>
      <c r="C107" t="s">
        <v>39</v>
      </c>
      <c r="D107" t="s">
        <v>35</v>
      </c>
      <c r="E107" t="s">
        <v>36</v>
      </c>
    </row>
    <row r="108" spans="1:7" x14ac:dyDescent="0.15">
      <c r="A108" t="s">
        <v>2</v>
      </c>
      <c r="B108" t="s">
        <v>40</v>
      </c>
      <c r="C108">
        <v>4</v>
      </c>
    </row>
    <row r="109" spans="1:7" x14ac:dyDescent="0.15">
      <c r="A109" t="s">
        <v>2</v>
      </c>
      <c r="B109" t="s">
        <v>38</v>
      </c>
      <c r="C109">
        <v>0</v>
      </c>
      <c r="D109" t="s">
        <v>4</v>
      </c>
      <c r="E109">
        <v>0.17016000000000001</v>
      </c>
    </row>
    <row r="110" spans="1:7" x14ac:dyDescent="0.15">
      <c r="A110" t="s">
        <v>2</v>
      </c>
      <c r="B110" t="s">
        <v>38</v>
      </c>
      <c r="C110">
        <v>1</v>
      </c>
      <c r="D110" t="s">
        <v>4</v>
      </c>
      <c r="E110">
        <v>0.12635099999999999</v>
      </c>
    </row>
    <row r="111" spans="1:7" x14ac:dyDescent="0.15">
      <c r="A111" t="s">
        <v>2</v>
      </c>
      <c r="B111" t="s">
        <v>40</v>
      </c>
      <c r="C111">
        <v>6</v>
      </c>
    </row>
    <row r="112" spans="1:7" x14ac:dyDescent="0.15">
      <c r="A112" t="s">
        <v>2</v>
      </c>
      <c r="B112" t="s">
        <v>38</v>
      </c>
      <c r="C112">
        <v>0</v>
      </c>
      <c r="D112" t="s">
        <v>4</v>
      </c>
      <c r="E112">
        <v>9.2213299999999998E-2</v>
      </c>
    </row>
    <row r="113" spans="1:7" x14ac:dyDescent="0.15">
      <c r="A113" t="s">
        <v>2</v>
      </c>
      <c r="B113" t="s">
        <v>38</v>
      </c>
      <c r="C113">
        <v>1</v>
      </c>
      <c r="D113" t="s">
        <v>4</v>
      </c>
      <c r="E113">
        <v>6.8471199999999996E-2</v>
      </c>
    </row>
    <row r="114" spans="1:7" x14ac:dyDescent="0.15">
      <c r="A114" t="s">
        <v>2</v>
      </c>
      <c r="B114" t="s">
        <v>41</v>
      </c>
      <c r="C114" t="s">
        <v>35</v>
      </c>
      <c r="D114" t="s">
        <v>42</v>
      </c>
      <c r="E114" t="s">
        <v>13</v>
      </c>
    </row>
    <row r="115" spans="1:7" x14ac:dyDescent="0.15">
      <c r="A115" t="s">
        <v>2</v>
      </c>
      <c r="B115" t="s">
        <v>43</v>
      </c>
      <c r="C115">
        <v>0.125</v>
      </c>
    </row>
    <row r="116" spans="1:7" x14ac:dyDescent="0.15">
      <c r="A116" t="s">
        <v>2</v>
      </c>
      <c r="B116" t="s">
        <v>44</v>
      </c>
      <c r="C116">
        <v>0.125</v>
      </c>
    </row>
    <row r="117" spans="1:7" x14ac:dyDescent="0.15">
      <c r="A117" t="s">
        <v>2</v>
      </c>
      <c r="B117" t="s">
        <v>45</v>
      </c>
      <c r="C117" t="s">
        <v>46</v>
      </c>
      <c r="D117">
        <v>0.5</v>
      </c>
    </row>
    <row r="118" spans="1:7" x14ac:dyDescent="0.15">
      <c r="A118" t="s">
        <v>2</v>
      </c>
      <c r="B118" t="s">
        <v>41</v>
      </c>
      <c r="C118" t="s">
        <v>35</v>
      </c>
      <c r="D118" t="s">
        <v>47</v>
      </c>
      <c r="E118" t="s">
        <v>13</v>
      </c>
    </row>
    <row r="119" spans="1:7" x14ac:dyDescent="0.15">
      <c r="A119" t="s">
        <v>2</v>
      </c>
      <c r="B119" t="s">
        <v>48</v>
      </c>
      <c r="C119">
        <v>0</v>
      </c>
    </row>
    <row r="120" spans="1:7" x14ac:dyDescent="0.15">
      <c r="A120" t="s">
        <v>2</v>
      </c>
      <c r="B120" t="s">
        <v>4</v>
      </c>
      <c r="C120">
        <v>0.109139</v>
      </c>
      <c r="D120" t="s">
        <v>49</v>
      </c>
      <c r="E120">
        <v>0.148255</v>
      </c>
      <c r="F120" t="s">
        <v>50</v>
      </c>
      <c r="G120">
        <v>4</v>
      </c>
    </row>
    <row r="121" spans="1:7" x14ac:dyDescent="0.15">
      <c r="A121" t="s">
        <v>2</v>
      </c>
      <c r="B121" t="s">
        <v>48</v>
      </c>
      <c r="C121">
        <v>1</v>
      </c>
    </row>
    <row r="122" spans="1:7" x14ac:dyDescent="0.15">
      <c r="A122" t="s">
        <v>2</v>
      </c>
      <c r="B122" t="s">
        <v>4</v>
      </c>
      <c r="C122">
        <v>0.109139</v>
      </c>
      <c r="D122" t="s">
        <v>49</v>
      </c>
      <c r="E122">
        <v>8.0342200000000003E-2</v>
      </c>
      <c r="F122" t="s">
        <v>50</v>
      </c>
      <c r="G122">
        <v>6</v>
      </c>
    </row>
    <row r="123" spans="1:7" x14ac:dyDescent="0.15">
      <c r="A123" t="s">
        <v>2</v>
      </c>
      <c r="B123" t="s">
        <v>3</v>
      </c>
      <c r="C123" t="s">
        <v>51</v>
      </c>
      <c r="D123">
        <v>-1.3642400000000001E-2</v>
      </c>
      <c r="E123">
        <v>9.7791600000000003E-3</v>
      </c>
      <c r="F123">
        <v>-7.1991599999999996E-3</v>
      </c>
      <c r="G123">
        <v>3.0620700000000001E-2</v>
      </c>
    </row>
    <row r="124" spans="1:7" x14ac:dyDescent="0.15">
      <c r="A124" t="s">
        <v>2</v>
      </c>
      <c r="B124" t="s">
        <v>33</v>
      </c>
      <c r="C124" t="s">
        <v>3</v>
      </c>
      <c r="D124">
        <v>6</v>
      </c>
    </row>
    <row r="125" spans="1:7" x14ac:dyDescent="0.15">
      <c r="A125" t="s">
        <v>2</v>
      </c>
      <c r="B125" t="s">
        <v>34</v>
      </c>
      <c r="C125" t="s">
        <v>35</v>
      </c>
      <c r="D125" t="s">
        <v>36</v>
      </c>
    </row>
    <row r="126" spans="1:7" x14ac:dyDescent="0.15">
      <c r="A126" t="s">
        <v>2</v>
      </c>
      <c r="B126" t="s">
        <v>38</v>
      </c>
      <c r="C126">
        <v>0</v>
      </c>
      <c r="D126" t="s">
        <v>4</v>
      </c>
      <c r="E126">
        <v>9.2213299999999998E-2</v>
      </c>
    </row>
    <row r="127" spans="1:7" x14ac:dyDescent="0.15">
      <c r="A127" t="s">
        <v>2</v>
      </c>
      <c r="B127" t="s">
        <v>38</v>
      </c>
      <c r="C127">
        <v>1</v>
      </c>
      <c r="D127" t="s">
        <v>4</v>
      </c>
      <c r="E127">
        <v>6.8471199999999996E-2</v>
      </c>
    </row>
    <row r="128" spans="1:7" x14ac:dyDescent="0.15">
      <c r="A128" t="s">
        <v>2</v>
      </c>
      <c r="B128" t="s">
        <v>34</v>
      </c>
      <c r="C128" t="s">
        <v>39</v>
      </c>
      <c r="D128" t="s">
        <v>35</v>
      </c>
      <c r="E128" t="s">
        <v>36</v>
      </c>
    </row>
    <row r="129" spans="1:7" x14ac:dyDescent="0.15">
      <c r="A129" t="s">
        <v>2</v>
      </c>
      <c r="B129" t="s">
        <v>40</v>
      </c>
      <c r="C129">
        <v>5</v>
      </c>
    </row>
    <row r="130" spans="1:7" x14ac:dyDescent="0.15">
      <c r="A130" t="s">
        <v>2</v>
      </c>
      <c r="B130" t="s">
        <v>38</v>
      </c>
      <c r="C130">
        <v>0</v>
      </c>
      <c r="D130" t="s">
        <v>4</v>
      </c>
      <c r="E130">
        <v>0.12526399999999999</v>
      </c>
    </row>
    <row r="131" spans="1:7" x14ac:dyDescent="0.15">
      <c r="A131" t="s">
        <v>2</v>
      </c>
      <c r="B131" t="s">
        <v>38</v>
      </c>
      <c r="C131">
        <v>1</v>
      </c>
      <c r="D131" t="s">
        <v>4</v>
      </c>
      <c r="E131">
        <v>9.3013700000000005E-2</v>
      </c>
    </row>
    <row r="132" spans="1:7" x14ac:dyDescent="0.15">
      <c r="A132" t="s">
        <v>2</v>
      </c>
      <c r="B132" t="s">
        <v>40</v>
      </c>
      <c r="C132">
        <v>7</v>
      </c>
    </row>
    <row r="133" spans="1:7" x14ac:dyDescent="0.15">
      <c r="A133" t="s">
        <v>2</v>
      </c>
      <c r="B133" t="s">
        <v>38</v>
      </c>
      <c r="C133">
        <v>0</v>
      </c>
      <c r="D133" t="s">
        <v>4</v>
      </c>
      <c r="E133">
        <v>6.7881999999999998E-2</v>
      </c>
    </row>
    <row r="134" spans="1:7" x14ac:dyDescent="0.15">
      <c r="A134" t="s">
        <v>2</v>
      </c>
      <c r="B134" t="s">
        <v>38</v>
      </c>
      <c r="C134">
        <v>1</v>
      </c>
      <c r="D134" t="s">
        <v>4</v>
      </c>
      <c r="E134">
        <v>5.0403299999999998E-2</v>
      </c>
    </row>
    <row r="135" spans="1:7" x14ac:dyDescent="0.15">
      <c r="A135" t="s">
        <v>2</v>
      </c>
      <c r="B135" t="s">
        <v>41</v>
      </c>
      <c r="C135" t="s">
        <v>35</v>
      </c>
      <c r="D135" t="s">
        <v>42</v>
      </c>
      <c r="E135" t="s">
        <v>13</v>
      </c>
    </row>
    <row r="136" spans="1:7" x14ac:dyDescent="0.15">
      <c r="A136" t="s">
        <v>2</v>
      </c>
      <c r="B136" t="s">
        <v>43</v>
      </c>
      <c r="C136">
        <v>0.125</v>
      </c>
    </row>
    <row r="137" spans="1:7" x14ac:dyDescent="0.15">
      <c r="A137" t="s">
        <v>2</v>
      </c>
      <c r="B137" t="s">
        <v>44</v>
      </c>
      <c r="C137">
        <v>0.125</v>
      </c>
    </row>
    <row r="138" spans="1:7" x14ac:dyDescent="0.15">
      <c r="A138" t="s">
        <v>2</v>
      </c>
      <c r="B138" t="s">
        <v>45</v>
      </c>
      <c r="C138" t="s">
        <v>46</v>
      </c>
      <c r="D138">
        <v>0.5</v>
      </c>
    </row>
    <row r="139" spans="1:7" x14ac:dyDescent="0.15">
      <c r="A139" t="s">
        <v>2</v>
      </c>
      <c r="B139" t="s">
        <v>41</v>
      </c>
      <c r="C139" t="s">
        <v>35</v>
      </c>
      <c r="D139" t="s">
        <v>47</v>
      </c>
      <c r="E139" t="s">
        <v>13</v>
      </c>
    </row>
    <row r="140" spans="1:7" x14ac:dyDescent="0.15">
      <c r="A140" t="s">
        <v>2</v>
      </c>
      <c r="B140" t="s">
        <v>48</v>
      </c>
      <c r="C140">
        <v>0</v>
      </c>
    </row>
    <row r="141" spans="1:7" x14ac:dyDescent="0.15">
      <c r="A141" t="s">
        <v>2</v>
      </c>
      <c r="B141" t="s">
        <v>4</v>
      </c>
      <c r="C141">
        <v>8.0342200000000003E-2</v>
      </c>
      <c r="D141" t="s">
        <v>49</v>
      </c>
      <c r="E141">
        <v>0.109139</v>
      </c>
      <c r="F141" t="s">
        <v>50</v>
      </c>
      <c r="G141">
        <v>5</v>
      </c>
    </row>
    <row r="142" spans="1:7" x14ac:dyDescent="0.15">
      <c r="A142" t="s">
        <v>2</v>
      </c>
      <c r="B142" t="s">
        <v>48</v>
      </c>
      <c r="C142">
        <v>1</v>
      </c>
    </row>
    <row r="143" spans="1:7" x14ac:dyDescent="0.15">
      <c r="A143" t="s">
        <v>2</v>
      </c>
      <c r="B143" t="s">
        <v>4</v>
      </c>
      <c r="C143">
        <v>8.0342200000000003E-2</v>
      </c>
      <c r="D143" t="s">
        <v>49</v>
      </c>
      <c r="E143">
        <v>5.9142599999999997E-2</v>
      </c>
      <c r="F143" t="s">
        <v>50</v>
      </c>
      <c r="G143">
        <v>7</v>
      </c>
    </row>
    <row r="144" spans="1:7" x14ac:dyDescent="0.15">
      <c r="A144" t="s">
        <v>2</v>
      </c>
      <c r="B144" t="s">
        <v>3</v>
      </c>
      <c r="C144" t="s">
        <v>51</v>
      </c>
      <c r="D144">
        <v>-1.0042799999999999E-2</v>
      </c>
      <c r="E144">
        <v>7.1991599999999996E-3</v>
      </c>
      <c r="F144">
        <v>-5.2998999999999998E-3</v>
      </c>
      <c r="G144">
        <v>2.2541800000000001E-2</v>
      </c>
    </row>
    <row r="145" spans="1:5" x14ac:dyDescent="0.15">
      <c r="A145" t="s">
        <v>2</v>
      </c>
      <c r="B145" t="s">
        <v>33</v>
      </c>
      <c r="C145" t="s">
        <v>3</v>
      </c>
      <c r="D145">
        <v>7</v>
      </c>
    </row>
    <row r="146" spans="1:5" x14ac:dyDescent="0.15">
      <c r="A146" t="s">
        <v>2</v>
      </c>
      <c r="B146" t="s">
        <v>34</v>
      </c>
      <c r="C146" t="s">
        <v>35</v>
      </c>
      <c r="D146" t="s">
        <v>36</v>
      </c>
    </row>
    <row r="147" spans="1:5" x14ac:dyDescent="0.15">
      <c r="A147" t="s">
        <v>2</v>
      </c>
      <c r="B147" t="s">
        <v>38</v>
      </c>
      <c r="C147">
        <v>0</v>
      </c>
      <c r="D147" t="s">
        <v>4</v>
      </c>
      <c r="E147">
        <v>6.7881999999999998E-2</v>
      </c>
    </row>
    <row r="148" spans="1:5" x14ac:dyDescent="0.15">
      <c r="A148" t="s">
        <v>2</v>
      </c>
      <c r="B148" t="s">
        <v>38</v>
      </c>
      <c r="C148">
        <v>1</v>
      </c>
      <c r="D148" t="s">
        <v>4</v>
      </c>
      <c r="E148">
        <v>5.0403299999999998E-2</v>
      </c>
    </row>
    <row r="149" spans="1:5" x14ac:dyDescent="0.15">
      <c r="A149" t="s">
        <v>2</v>
      </c>
      <c r="B149" t="s">
        <v>34</v>
      </c>
      <c r="C149" t="s">
        <v>39</v>
      </c>
      <c r="D149" t="s">
        <v>35</v>
      </c>
      <c r="E149" t="s">
        <v>36</v>
      </c>
    </row>
    <row r="150" spans="1:5" x14ac:dyDescent="0.15">
      <c r="A150" t="s">
        <v>2</v>
      </c>
      <c r="B150" t="s">
        <v>40</v>
      </c>
      <c r="C150">
        <v>6</v>
      </c>
    </row>
    <row r="151" spans="1:5" x14ac:dyDescent="0.15">
      <c r="A151" t="s">
        <v>2</v>
      </c>
      <c r="B151" t="s">
        <v>38</v>
      </c>
      <c r="C151">
        <v>0</v>
      </c>
      <c r="D151" t="s">
        <v>4</v>
      </c>
      <c r="E151">
        <v>9.2213299999999998E-2</v>
      </c>
    </row>
    <row r="152" spans="1:5" x14ac:dyDescent="0.15">
      <c r="A152" t="s">
        <v>2</v>
      </c>
      <c r="B152" t="s">
        <v>38</v>
      </c>
      <c r="C152">
        <v>1</v>
      </c>
      <c r="D152" t="s">
        <v>4</v>
      </c>
      <c r="E152">
        <v>6.8471199999999996E-2</v>
      </c>
    </row>
    <row r="153" spans="1:5" x14ac:dyDescent="0.15">
      <c r="A153" t="s">
        <v>2</v>
      </c>
      <c r="B153" t="s">
        <v>40</v>
      </c>
      <c r="C153">
        <v>8</v>
      </c>
    </row>
    <row r="154" spans="1:5" x14ac:dyDescent="0.15">
      <c r="A154" t="s">
        <v>2</v>
      </c>
      <c r="B154" t="s">
        <v>38</v>
      </c>
      <c r="C154">
        <v>0</v>
      </c>
      <c r="D154" t="s">
        <v>4</v>
      </c>
      <c r="E154">
        <v>4.99695E-2</v>
      </c>
    </row>
    <row r="155" spans="1:5" x14ac:dyDescent="0.15">
      <c r="A155" t="s">
        <v>2</v>
      </c>
      <c r="B155" t="s">
        <v>38</v>
      </c>
      <c r="C155">
        <v>1</v>
      </c>
      <c r="D155" t="s">
        <v>4</v>
      </c>
      <c r="E155">
        <v>3.7101500000000003E-2</v>
      </c>
    </row>
    <row r="156" spans="1:5" x14ac:dyDescent="0.15">
      <c r="A156" t="s">
        <v>2</v>
      </c>
      <c r="B156" t="s">
        <v>41</v>
      </c>
      <c r="C156" t="s">
        <v>35</v>
      </c>
      <c r="D156" t="s">
        <v>42</v>
      </c>
      <c r="E156" t="s">
        <v>13</v>
      </c>
    </row>
    <row r="157" spans="1:5" x14ac:dyDescent="0.15">
      <c r="A157" t="s">
        <v>2</v>
      </c>
      <c r="B157" t="s">
        <v>43</v>
      </c>
      <c r="C157">
        <v>0.125</v>
      </c>
    </row>
    <row r="158" spans="1:5" x14ac:dyDescent="0.15">
      <c r="A158" t="s">
        <v>2</v>
      </c>
      <c r="B158" t="s">
        <v>44</v>
      </c>
      <c r="C158">
        <v>0.125</v>
      </c>
    </row>
    <row r="159" spans="1:5" x14ac:dyDescent="0.15">
      <c r="A159" t="s">
        <v>2</v>
      </c>
      <c r="B159" t="s">
        <v>45</v>
      </c>
      <c r="C159" t="s">
        <v>46</v>
      </c>
      <c r="D159">
        <v>0.5</v>
      </c>
    </row>
    <row r="160" spans="1:5" x14ac:dyDescent="0.15">
      <c r="A160" t="s">
        <v>2</v>
      </c>
      <c r="B160" t="s">
        <v>41</v>
      </c>
      <c r="C160" t="s">
        <v>35</v>
      </c>
      <c r="D160" t="s">
        <v>47</v>
      </c>
      <c r="E160" t="s">
        <v>13</v>
      </c>
    </row>
    <row r="161" spans="1:7" x14ac:dyDescent="0.15">
      <c r="A161" t="s">
        <v>2</v>
      </c>
      <c r="B161" t="s">
        <v>48</v>
      </c>
      <c r="C161">
        <v>0</v>
      </c>
    </row>
    <row r="162" spans="1:7" x14ac:dyDescent="0.15">
      <c r="A162" t="s">
        <v>2</v>
      </c>
      <c r="B162" t="s">
        <v>4</v>
      </c>
      <c r="C162">
        <v>5.9142599999999997E-2</v>
      </c>
      <c r="D162" t="s">
        <v>49</v>
      </c>
      <c r="E162">
        <v>8.0342200000000003E-2</v>
      </c>
      <c r="F162" t="s">
        <v>50</v>
      </c>
      <c r="G162">
        <v>6</v>
      </c>
    </row>
    <row r="163" spans="1:7" x14ac:dyDescent="0.15">
      <c r="A163" t="s">
        <v>2</v>
      </c>
      <c r="B163" t="s">
        <v>48</v>
      </c>
      <c r="C163">
        <v>1</v>
      </c>
    </row>
    <row r="164" spans="1:7" x14ac:dyDescent="0.15">
      <c r="A164" t="s">
        <v>2</v>
      </c>
      <c r="B164" t="s">
        <v>4</v>
      </c>
      <c r="C164">
        <v>5.9142599999999997E-2</v>
      </c>
      <c r="D164" t="s">
        <v>49</v>
      </c>
      <c r="E164">
        <v>4.3535499999999998E-2</v>
      </c>
      <c r="F164" t="s">
        <v>50</v>
      </c>
      <c r="G164">
        <v>8</v>
      </c>
    </row>
    <row r="165" spans="1:7" x14ac:dyDescent="0.15">
      <c r="A165" t="s">
        <v>2</v>
      </c>
      <c r="B165" t="s">
        <v>3</v>
      </c>
      <c r="C165" t="s">
        <v>51</v>
      </c>
      <c r="D165">
        <v>-7.3928300000000004E-3</v>
      </c>
      <c r="E165">
        <v>5.2998999999999998E-3</v>
      </c>
      <c r="F165">
        <v>-3.9017800000000001E-3</v>
      </c>
      <c r="G165">
        <v>1.6594500000000002E-2</v>
      </c>
    </row>
    <row r="166" spans="1:7" x14ac:dyDescent="0.15">
      <c r="A166" t="s">
        <v>2</v>
      </c>
      <c r="B166" t="s">
        <v>33</v>
      </c>
      <c r="C166" t="s">
        <v>3</v>
      </c>
      <c r="D166">
        <v>8</v>
      </c>
    </row>
    <row r="167" spans="1:7" x14ac:dyDescent="0.15">
      <c r="A167" t="s">
        <v>2</v>
      </c>
      <c r="B167" t="s">
        <v>34</v>
      </c>
      <c r="C167" t="s">
        <v>35</v>
      </c>
      <c r="D167" t="s">
        <v>36</v>
      </c>
    </row>
    <row r="168" spans="1:7" x14ac:dyDescent="0.15">
      <c r="A168" t="s">
        <v>2</v>
      </c>
      <c r="B168" t="s">
        <v>38</v>
      </c>
      <c r="C168">
        <v>0</v>
      </c>
      <c r="D168" t="s">
        <v>4</v>
      </c>
      <c r="E168">
        <v>4.99695E-2</v>
      </c>
    </row>
    <row r="169" spans="1:7" x14ac:dyDescent="0.15">
      <c r="A169" t="s">
        <v>2</v>
      </c>
      <c r="B169" t="s">
        <v>38</v>
      </c>
      <c r="C169">
        <v>1</v>
      </c>
      <c r="D169" t="s">
        <v>4</v>
      </c>
      <c r="E169">
        <v>3.7101500000000003E-2</v>
      </c>
    </row>
    <row r="170" spans="1:7" x14ac:dyDescent="0.15">
      <c r="A170" t="s">
        <v>2</v>
      </c>
      <c r="B170" t="s">
        <v>34</v>
      </c>
      <c r="C170" t="s">
        <v>39</v>
      </c>
      <c r="D170" t="s">
        <v>35</v>
      </c>
      <c r="E170" t="s">
        <v>36</v>
      </c>
    </row>
    <row r="171" spans="1:7" x14ac:dyDescent="0.15">
      <c r="A171" t="s">
        <v>2</v>
      </c>
      <c r="B171" t="s">
        <v>40</v>
      </c>
      <c r="C171">
        <v>7</v>
      </c>
    </row>
    <row r="172" spans="1:7" x14ac:dyDescent="0.15">
      <c r="A172" t="s">
        <v>2</v>
      </c>
      <c r="B172" t="s">
        <v>38</v>
      </c>
      <c r="C172">
        <v>0</v>
      </c>
      <c r="D172" t="s">
        <v>4</v>
      </c>
      <c r="E172">
        <v>6.7881999999999998E-2</v>
      </c>
    </row>
    <row r="173" spans="1:7" x14ac:dyDescent="0.15">
      <c r="A173" t="s">
        <v>2</v>
      </c>
      <c r="B173" t="s">
        <v>38</v>
      </c>
      <c r="C173">
        <v>1</v>
      </c>
      <c r="D173" t="s">
        <v>4</v>
      </c>
      <c r="E173">
        <v>5.0403299999999998E-2</v>
      </c>
    </row>
    <row r="174" spans="1:7" x14ac:dyDescent="0.15">
      <c r="A174" t="s">
        <v>2</v>
      </c>
      <c r="B174" t="s">
        <v>40</v>
      </c>
      <c r="C174">
        <v>9</v>
      </c>
    </row>
    <row r="175" spans="1:7" x14ac:dyDescent="0.15">
      <c r="A175" t="s">
        <v>2</v>
      </c>
      <c r="B175" t="s">
        <v>38</v>
      </c>
      <c r="C175">
        <v>0</v>
      </c>
      <c r="D175" t="s">
        <v>4</v>
      </c>
      <c r="E175">
        <v>3.6782099999999998E-2</v>
      </c>
    </row>
    <row r="176" spans="1:7" x14ac:dyDescent="0.15">
      <c r="A176" t="s">
        <v>2</v>
      </c>
      <c r="B176" t="s">
        <v>38</v>
      </c>
      <c r="C176">
        <v>1</v>
      </c>
      <c r="D176" t="s">
        <v>4</v>
      </c>
      <c r="E176">
        <v>2.7307999999999999E-2</v>
      </c>
    </row>
    <row r="177" spans="1:7" x14ac:dyDescent="0.15">
      <c r="A177" t="s">
        <v>2</v>
      </c>
      <c r="B177" t="s">
        <v>41</v>
      </c>
      <c r="C177" t="s">
        <v>35</v>
      </c>
      <c r="D177" t="s">
        <v>42</v>
      </c>
      <c r="E177" t="s">
        <v>13</v>
      </c>
    </row>
    <row r="178" spans="1:7" x14ac:dyDescent="0.15">
      <c r="A178" t="s">
        <v>2</v>
      </c>
      <c r="B178" t="s">
        <v>43</v>
      </c>
      <c r="C178">
        <v>0.125</v>
      </c>
    </row>
    <row r="179" spans="1:7" x14ac:dyDescent="0.15">
      <c r="A179" t="s">
        <v>2</v>
      </c>
      <c r="B179" t="s">
        <v>44</v>
      </c>
      <c r="C179">
        <v>0.125</v>
      </c>
    </row>
    <row r="180" spans="1:7" x14ac:dyDescent="0.15">
      <c r="A180" t="s">
        <v>2</v>
      </c>
      <c r="B180" t="s">
        <v>45</v>
      </c>
      <c r="C180" t="s">
        <v>46</v>
      </c>
      <c r="D180">
        <v>0.5</v>
      </c>
    </row>
    <row r="181" spans="1:7" x14ac:dyDescent="0.15">
      <c r="A181" t="s">
        <v>2</v>
      </c>
      <c r="B181" t="s">
        <v>41</v>
      </c>
      <c r="C181" t="s">
        <v>35</v>
      </c>
      <c r="D181" t="s">
        <v>47</v>
      </c>
      <c r="E181" t="s">
        <v>13</v>
      </c>
    </row>
    <row r="182" spans="1:7" x14ac:dyDescent="0.15">
      <c r="A182" t="s">
        <v>2</v>
      </c>
      <c r="B182" t="s">
        <v>48</v>
      </c>
      <c r="C182">
        <v>0</v>
      </c>
    </row>
    <row r="183" spans="1:7" x14ac:dyDescent="0.15">
      <c r="A183" t="s">
        <v>2</v>
      </c>
      <c r="B183" t="s">
        <v>4</v>
      </c>
      <c r="C183">
        <v>4.3535499999999998E-2</v>
      </c>
      <c r="D183" t="s">
        <v>49</v>
      </c>
      <c r="E183">
        <v>5.9142599999999997E-2</v>
      </c>
      <c r="F183" t="s">
        <v>50</v>
      </c>
      <c r="G183">
        <v>7</v>
      </c>
    </row>
    <row r="184" spans="1:7" x14ac:dyDescent="0.15">
      <c r="A184" t="s">
        <v>2</v>
      </c>
      <c r="B184" t="s">
        <v>48</v>
      </c>
      <c r="C184">
        <v>1</v>
      </c>
    </row>
    <row r="185" spans="1:7" x14ac:dyDescent="0.15">
      <c r="A185" t="s">
        <v>2</v>
      </c>
      <c r="B185" t="s">
        <v>4</v>
      </c>
      <c r="C185">
        <v>4.3535499999999998E-2</v>
      </c>
      <c r="D185" t="s">
        <v>49</v>
      </c>
      <c r="E185">
        <v>3.20451E-2</v>
      </c>
      <c r="F185" t="s">
        <v>50</v>
      </c>
      <c r="G185">
        <v>9</v>
      </c>
    </row>
    <row r="186" spans="1:7" x14ac:dyDescent="0.15">
      <c r="A186" t="s">
        <v>2</v>
      </c>
      <c r="B186" t="s">
        <v>3</v>
      </c>
      <c r="C186" t="s">
        <v>51</v>
      </c>
      <c r="D186">
        <v>-5.4419400000000001E-3</v>
      </c>
      <c r="E186">
        <v>3.9017800000000001E-3</v>
      </c>
      <c r="F186">
        <v>-2.8726099999999998E-3</v>
      </c>
      <c r="G186">
        <v>1.2216299999999999E-2</v>
      </c>
    </row>
    <row r="187" spans="1:7" x14ac:dyDescent="0.15">
      <c r="A187" t="s">
        <v>2</v>
      </c>
      <c r="B187" t="s">
        <v>33</v>
      </c>
      <c r="C187" t="s">
        <v>3</v>
      </c>
      <c r="D187">
        <v>9</v>
      </c>
    </row>
    <row r="188" spans="1:7" x14ac:dyDescent="0.15">
      <c r="A188" t="s">
        <v>2</v>
      </c>
      <c r="B188" t="s">
        <v>34</v>
      </c>
      <c r="C188" t="s">
        <v>35</v>
      </c>
      <c r="D188" t="s">
        <v>36</v>
      </c>
    </row>
    <row r="189" spans="1:7" x14ac:dyDescent="0.15">
      <c r="A189" t="s">
        <v>2</v>
      </c>
      <c r="B189" t="s">
        <v>38</v>
      </c>
      <c r="C189">
        <v>0</v>
      </c>
      <c r="D189" t="s">
        <v>4</v>
      </c>
      <c r="E189">
        <v>3.6782099999999998E-2</v>
      </c>
    </row>
    <row r="190" spans="1:7" x14ac:dyDescent="0.15">
      <c r="A190" t="s">
        <v>2</v>
      </c>
      <c r="B190" t="s">
        <v>38</v>
      </c>
      <c r="C190">
        <v>1</v>
      </c>
      <c r="D190" t="s">
        <v>4</v>
      </c>
      <c r="E190">
        <v>2.7307999999999999E-2</v>
      </c>
    </row>
    <row r="191" spans="1:7" x14ac:dyDescent="0.15">
      <c r="A191" t="s">
        <v>2</v>
      </c>
      <c r="B191" t="s">
        <v>34</v>
      </c>
      <c r="C191" t="s">
        <v>39</v>
      </c>
      <c r="D191" t="s">
        <v>35</v>
      </c>
      <c r="E191" t="s">
        <v>36</v>
      </c>
    </row>
    <row r="192" spans="1:7" x14ac:dyDescent="0.15">
      <c r="A192" t="s">
        <v>2</v>
      </c>
      <c r="B192" t="s">
        <v>40</v>
      </c>
      <c r="C192">
        <v>8</v>
      </c>
    </row>
    <row r="193" spans="1:7" x14ac:dyDescent="0.15">
      <c r="A193" t="s">
        <v>2</v>
      </c>
      <c r="B193" t="s">
        <v>38</v>
      </c>
      <c r="C193">
        <v>0</v>
      </c>
      <c r="D193" t="s">
        <v>4</v>
      </c>
      <c r="E193">
        <v>4.99695E-2</v>
      </c>
    </row>
    <row r="194" spans="1:7" x14ac:dyDescent="0.15">
      <c r="A194" t="s">
        <v>2</v>
      </c>
      <c r="B194" t="s">
        <v>38</v>
      </c>
      <c r="C194">
        <v>1</v>
      </c>
      <c r="D194" t="s">
        <v>4</v>
      </c>
      <c r="E194">
        <v>3.7101500000000003E-2</v>
      </c>
    </row>
    <row r="195" spans="1:7" x14ac:dyDescent="0.15">
      <c r="A195" t="s">
        <v>2</v>
      </c>
      <c r="B195" t="s">
        <v>40</v>
      </c>
      <c r="C195">
        <v>10</v>
      </c>
    </row>
    <row r="196" spans="1:7" x14ac:dyDescent="0.15">
      <c r="A196" t="s">
        <v>2</v>
      </c>
      <c r="B196" t="s">
        <v>38</v>
      </c>
      <c r="C196">
        <v>0</v>
      </c>
      <c r="D196" t="s">
        <v>4</v>
      </c>
      <c r="E196">
        <v>2.70729E-2</v>
      </c>
    </row>
    <row r="197" spans="1:7" x14ac:dyDescent="0.15">
      <c r="A197" t="s">
        <v>2</v>
      </c>
      <c r="B197" t="s">
        <v>38</v>
      </c>
      <c r="C197">
        <v>1</v>
      </c>
      <c r="D197" t="s">
        <v>4</v>
      </c>
      <c r="E197">
        <v>2.0096800000000001E-2</v>
      </c>
    </row>
    <row r="198" spans="1:7" x14ac:dyDescent="0.15">
      <c r="A198" t="s">
        <v>2</v>
      </c>
      <c r="B198" t="s">
        <v>41</v>
      </c>
      <c r="C198" t="s">
        <v>35</v>
      </c>
      <c r="D198" t="s">
        <v>42</v>
      </c>
      <c r="E198" t="s">
        <v>13</v>
      </c>
    </row>
    <row r="199" spans="1:7" x14ac:dyDescent="0.15">
      <c r="A199" t="s">
        <v>2</v>
      </c>
      <c r="B199" t="s">
        <v>43</v>
      </c>
      <c r="C199">
        <v>0.125</v>
      </c>
    </row>
    <row r="200" spans="1:7" x14ac:dyDescent="0.15">
      <c r="A200" t="s">
        <v>2</v>
      </c>
      <c r="B200" t="s">
        <v>44</v>
      </c>
      <c r="C200">
        <v>0.125</v>
      </c>
    </row>
    <row r="201" spans="1:7" x14ac:dyDescent="0.15">
      <c r="A201" t="s">
        <v>2</v>
      </c>
      <c r="B201" t="s">
        <v>45</v>
      </c>
      <c r="C201" t="s">
        <v>46</v>
      </c>
      <c r="D201">
        <v>0.5</v>
      </c>
    </row>
    <row r="202" spans="1:7" x14ac:dyDescent="0.15">
      <c r="A202" t="s">
        <v>2</v>
      </c>
      <c r="B202" t="s">
        <v>41</v>
      </c>
      <c r="C202" t="s">
        <v>35</v>
      </c>
      <c r="D202" t="s">
        <v>47</v>
      </c>
      <c r="E202" t="s">
        <v>13</v>
      </c>
    </row>
    <row r="203" spans="1:7" x14ac:dyDescent="0.15">
      <c r="A203" t="s">
        <v>2</v>
      </c>
      <c r="B203" t="s">
        <v>48</v>
      </c>
      <c r="C203">
        <v>0</v>
      </c>
    </row>
    <row r="204" spans="1:7" x14ac:dyDescent="0.15">
      <c r="A204" t="s">
        <v>2</v>
      </c>
      <c r="B204" t="s">
        <v>4</v>
      </c>
      <c r="C204">
        <v>3.20451E-2</v>
      </c>
      <c r="D204" t="s">
        <v>49</v>
      </c>
      <c r="E204">
        <v>4.3535499999999998E-2</v>
      </c>
      <c r="F204" t="s">
        <v>50</v>
      </c>
      <c r="G204">
        <v>8</v>
      </c>
    </row>
    <row r="205" spans="1:7" x14ac:dyDescent="0.15">
      <c r="A205" t="s">
        <v>2</v>
      </c>
      <c r="B205" t="s">
        <v>48</v>
      </c>
      <c r="C205">
        <v>1</v>
      </c>
    </row>
    <row r="206" spans="1:7" x14ac:dyDescent="0.15">
      <c r="A206" t="s">
        <v>2</v>
      </c>
      <c r="B206" t="s">
        <v>4</v>
      </c>
      <c r="C206">
        <v>3.20451E-2</v>
      </c>
      <c r="D206" t="s">
        <v>49</v>
      </c>
      <c r="E206">
        <v>2.3584899999999999E-2</v>
      </c>
      <c r="F206" t="s">
        <v>50</v>
      </c>
      <c r="G206">
        <v>10</v>
      </c>
    </row>
    <row r="207" spans="1:7" x14ac:dyDescent="0.15">
      <c r="A207" t="s">
        <v>2</v>
      </c>
      <c r="B207" t="s">
        <v>3</v>
      </c>
      <c r="C207" t="s">
        <v>51</v>
      </c>
      <c r="D207">
        <v>-4.0056400000000004E-3</v>
      </c>
      <c r="E207">
        <v>2.8726099999999998E-3</v>
      </c>
      <c r="F207">
        <v>-2.1150600000000002E-3</v>
      </c>
      <c r="G207">
        <v>8.9932999999999992E-3</v>
      </c>
    </row>
    <row r="208" spans="1:7" x14ac:dyDescent="0.15">
      <c r="A208" t="s">
        <v>2</v>
      </c>
      <c r="B208" t="s">
        <v>33</v>
      </c>
      <c r="C208" t="s">
        <v>3</v>
      </c>
      <c r="D208">
        <v>10</v>
      </c>
    </row>
    <row r="209" spans="1:5" x14ac:dyDescent="0.15">
      <c r="A209" t="s">
        <v>2</v>
      </c>
      <c r="B209" t="s">
        <v>34</v>
      </c>
      <c r="C209" t="s">
        <v>35</v>
      </c>
      <c r="D209" t="s">
        <v>36</v>
      </c>
    </row>
    <row r="210" spans="1:5" x14ac:dyDescent="0.15">
      <c r="A210" t="s">
        <v>2</v>
      </c>
      <c r="B210" t="s">
        <v>38</v>
      </c>
      <c r="C210">
        <v>0</v>
      </c>
      <c r="D210" t="s">
        <v>4</v>
      </c>
      <c r="E210">
        <v>2.70729E-2</v>
      </c>
    </row>
    <row r="211" spans="1:5" x14ac:dyDescent="0.15">
      <c r="A211" t="s">
        <v>2</v>
      </c>
      <c r="B211" t="s">
        <v>38</v>
      </c>
      <c r="C211">
        <v>1</v>
      </c>
      <c r="D211" t="s">
        <v>4</v>
      </c>
      <c r="E211">
        <v>2.0096800000000001E-2</v>
      </c>
    </row>
    <row r="212" spans="1:5" x14ac:dyDescent="0.15">
      <c r="A212" t="s">
        <v>2</v>
      </c>
      <c r="B212" t="s">
        <v>34</v>
      </c>
      <c r="C212" t="s">
        <v>39</v>
      </c>
      <c r="D212" t="s">
        <v>35</v>
      </c>
      <c r="E212" t="s">
        <v>36</v>
      </c>
    </row>
    <row r="213" spans="1:5" x14ac:dyDescent="0.15">
      <c r="A213" t="s">
        <v>2</v>
      </c>
      <c r="B213" t="s">
        <v>40</v>
      </c>
      <c r="C213">
        <v>9</v>
      </c>
    </row>
    <row r="214" spans="1:5" x14ac:dyDescent="0.15">
      <c r="A214" t="s">
        <v>2</v>
      </c>
      <c r="B214" t="s">
        <v>38</v>
      </c>
      <c r="C214">
        <v>0</v>
      </c>
      <c r="D214" t="s">
        <v>4</v>
      </c>
      <c r="E214">
        <v>3.6782099999999998E-2</v>
      </c>
    </row>
    <row r="215" spans="1:5" x14ac:dyDescent="0.15">
      <c r="A215" t="s">
        <v>2</v>
      </c>
      <c r="B215" t="s">
        <v>38</v>
      </c>
      <c r="C215">
        <v>1</v>
      </c>
      <c r="D215" t="s">
        <v>4</v>
      </c>
      <c r="E215">
        <v>2.7307999999999999E-2</v>
      </c>
    </row>
    <row r="216" spans="1:5" x14ac:dyDescent="0.15">
      <c r="A216" t="s">
        <v>2</v>
      </c>
      <c r="B216" t="s">
        <v>40</v>
      </c>
      <c r="C216">
        <v>11</v>
      </c>
    </row>
    <row r="217" spans="1:5" x14ac:dyDescent="0.15">
      <c r="A217" t="s">
        <v>2</v>
      </c>
      <c r="B217" t="s">
        <v>38</v>
      </c>
      <c r="C217">
        <v>0</v>
      </c>
      <c r="D217" t="s">
        <v>4</v>
      </c>
      <c r="E217">
        <v>1.9923699999999999E-2</v>
      </c>
    </row>
    <row r="218" spans="1:5" x14ac:dyDescent="0.15">
      <c r="A218" t="s">
        <v>2</v>
      </c>
      <c r="B218" t="s">
        <v>38</v>
      </c>
      <c r="C218">
        <v>1</v>
      </c>
      <c r="D218" t="s">
        <v>4</v>
      </c>
      <c r="E218">
        <v>1.4786000000000001E-2</v>
      </c>
    </row>
    <row r="219" spans="1:5" x14ac:dyDescent="0.15">
      <c r="A219" t="s">
        <v>2</v>
      </c>
      <c r="B219" t="s">
        <v>41</v>
      </c>
      <c r="C219" t="s">
        <v>35</v>
      </c>
      <c r="D219" t="s">
        <v>42</v>
      </c>
      <c r="E219" t="s">
        <v>13</v>
      </c>
    </row>
    <row r="220" spans="1:5" x14ac:dyDescent="0.15">
      <c r="A220" t="s">
        <v>2</v>
      </c>
      <c r="B220" t="s">
        <v>43</v>
      </c>
      <c r="C220">
        <v>0.125</v>
      </c>
    </row>
    <row r="221" spans="1:5" x14ac:dyDescent="0.15">
      <c r="A221" t="s">
        <v>2</v>
      </c>
      <c r="B221" t="s">
        <v>44</v>
      </c>
      <c r="C221">
        <v>0.125</v>
      </c>
    </row>
    <row r="222" spans="1:5" x14ac:dyDescent="0.15">
      <c r="A222" t="s">
        <v>2</v>
      </c>
      <c r="B222" t="s">
        <v>45</v>
      </c>
      <c r="C222" t="s">
        <v>46</v>
      </c>
      <c r="D222">
        <v>0.5</v>
      </c>
    </row>
    <row r="223" spans="1:5" x14ac:dyDescent="0.15">
      <c r="A223" t="s">
        <v>2</v>
      </c>
      <c r="B223" t="s">
        <v>41</v>
      </c>
      <c r="C223" t="s">
        <v>35</v>
      </c>
      <c r="D223" t="s">
        <v>47</v>
      </c>
      <c r="E223" t="s">
        <v>13</v>
      </c>
    </row>
    <row r="224" spans="1:5" x14ac:dyDescent="0.15">
      <c r="A224" t="s">
        <v>2</v>
      </c>
      <c r="B224" t="s">
        <v>48</v>
      </c>
      <c r="C224">
        <v>0</v>
      </c>
    </row>
    <row r="225" spans="1:7" x14ac:dyDescent="0.15">
      <c r="A225" t="s">
        <v>2</v>
      </c>
      <c r="B225" t="s">
        <v>4</v>
      </c>
      <c r="C225">
        <v>2.3584899999999999E-2</v>
      </c>
      <c r="D225" t="s">
        <v>49</v>
      </c>
      <c r="E225">
        <v>3.20451E-2</v>
      </c>
      <c r="F225" t="s">
        <v>50</v>
      </c>
      <c r="G225">
        <v>9</v>
      </c>
    </row>
    <row r="226" spans="1:7" x14ac:dyDescent="0.15">
      <c r="A226" t="s">
        <v>2</v>
      </c>
      <c r="B226" t="s">
        <v>48</v>
      </c>
      <c r="C226">
        <v>1</v>
      </c>
    </row>
    <row r="227" spans="1:7" x14ac:dyDescent="0.15">
      <c r="A227" t="s">
        <v>2</v>
      </c>
      <c r="B227" t="s">
        <v>4</v>
      </c>
      <c r="C227">
        <v>2.3584899999999999E-2</v>
      </c>
      <c r="D227" t="s">
        <v>49</v>
      </c>
      <c r="E227">
        <v>1.73548E-2</v>
      </c>
      <c r="F227" t="s">
        <v>50</v>
      </c>
      <c r="G227">
        <v>11</v>
      </c>
    </row>
    <row r="228" spans="1:7" x14ac:dyDescent="0.15">
      <c r="A228" t="s">
        <v>2</v>
      </c>
      <c r="B228" t="s">
        <v>3</v>
      </c>
      <c r="C228" t="s">
        <v>51</v>
      </c>
      <c r="D228">
        <v>-2.9481099999999999E-3</v>
      </c>
      <c r="E228">
        <v>2.1150600000000002E-3</v>
      </c>
      <c r="F228">
        <v>-1.55751E-3</v>
      </c>
      <c r="G228">
        <v>6.6206700000000004E-3</v>
      </c>
    </row>
    <row r="229" spans="1:7" x14ac:dyDescent="0.15">
      <c r="A229" t="s">
        <v>2</v>
      </c>
      <c r="B229" t="s">
        <v>33</v>
      </c>
      <c r="C229" t="s">
        <v>3</v>
      </c>
      <c r="D229">
        <v>11</v>
      </c>
    </row>
    <row r="230" spans="1:7" x14ac:dyDescent="0.15">
      <c r="A230" t="s">
        <v>2</v>
      </c>
      <c r="B230" t="s">
        <v>34</v>
      </c>
      <c r="C230" t="s">
        <v>35</v>
      </c>
      <c r="D230" t="s">
        <v>36</v>
      </c>
    </row>
    <row r="231" spans="1:7" x14ac:dyDescent="0.15">
      <c r="A231" t="s">
        <v>2</v>
      </c>
      <c r="B231" t="s">
        <v>38</v>
      </c>
      <c r="C231">
        <v>0</v>
      </c>
      <c r="D231" t="s">
        <v>4</v>
      </c>
      <c r="E231">
        <v>1.9923699999999999E-2</v>
      </c>
    </row>
    <row r="232" spans="1:7" x14ac:dyDescent="0.15">
      <c r="A232" t="s">
        <v>2</v>
      </c>
      <c r="B232" t="s">
        <v>38</v>
      </c>
      <c r="C232">
        <v>1</v>
      </c>
      <c r="D232" t="s">
        <v>4</v>
      </c>
      <c r="E232">
        <v>1.4786000000000001E-2</v>
      </c>
    </row>
    <row r="233" spans="1:7" x14ac:dyDescent="0.15">
      <c r="A233" t="s">
        <v>2</v>
      </c>
      <c r="B233" t="s">
        <v>34</v>
      </c>
      <c r="C233" t="s">
        <v>39</v>
      </c>
      <c r="D233" t="s">
        <v>35</v>
      </c>
      <c r="E233" t="s">
        <v>36</v>
      </c>
    </row>
    <row r="234" spans="1:7" x14ac:dyDescent="0.15">
      <c r="A234" t="s">
        <v>2</v>
      </c>
      <c r="B234" t="s">
        <v>40</v>
      </c>
      <c r="C234">
        <v>10</v>
      </c>
    </row>
    <row r="235" spans="1:7" x14ac:dyDescent="0.15">
      <c r="A235" t="s">
        <v>2</v>
      </c>
      <c r="B235" t="s">
        <v>38</v>
      </c>
      <c r="C235">
        <v>0</v>
      </c>
      <c r="D235" t="s">
        <v>4</v>
      </c>
      <c r="E235">
        <v>2.70729E-2</v>
      </c>
    </row>
    <row r="236" spans="1:7" x14ac:dyDescent="0.15">
      <c r="A236" t="s">
        <v>2</v>
      </c>
      <c r="B236" t="s">
        <v>38</v>
      </c>
      <c r="C236">
        <v>1</v>
      </c>
      <c r="D236" t="s">
        <v>4</v>
      </c>
      <c r="E236">
        <v>2.0096800000000001E-2</v>
      </c>
    </row>
    <row r="237" spans="1:7" x14ac:dyDescent="0.15">
      <c r="A237" t="s">
        <v>2</v>
      </c>
      <c r="B237" t="s">
        <v>40</v>
      </c>
      <c r="C237">
        <v>12</v>
      </c>
    </row>
    <row r="238" spans="1:7" x14ac:dyDescent="0.15">
      <c r="A238" t="s">
        <v>2</v>
      </c>
      <c r="B238" t="s">
        <v>38</v>
      </c>
      <c r="C238">
        <v>0</v>
      </c>
      <c r="D238" t="s">
        <v>4</v>
      </c>
      <c r="E238">
        <v>1.46584E-2</v>
      </c>
    </row>
    <row r="239" spans="1:7" x14ac:dyDescent="0.15">
      <c r="A239" t="s">
        <v>2</v>
      </c>
      <c r="B239" t="s">
        <v>38</v>
      </c>
      <c r="C239">
        <v>1</v>
      </c>
      <c r="D239" t="s">
        <v>4</v>
      </c>
      <c r="E239">
        <v>1.0873300000000001E-2</v>
      </c>
    </row>
    <row r="240" spans="1:7" x14ac:dyDescent="0.15">
      <c r="A240" t="s">
        <v>2</v>
      </c>
      <c r="B240" t="s">
        <v>41</v>
      </c>
      <c r="C240" t="s">
        <v>35</v>
      </c>
      <c r="D240" t="s">
        <v>42</v>
      </c>
      <c r="E240" t="s">
        <v>13</v>
      </c>
    </row>
    <row r="241" spans="1:7" x14ac:dyDescent="0.15">
      <c r="A241" t="s">
        <v>2</v>
      </c>
      <c r="B241" t="s">
        <v>43</v>
      </c>
      <c r="C241">
        <v>0.125</v>
      </c>
    </row>
    <row r="242" spans="1:7" x14ac:dyDescent="0.15">
      <c r="A242" t="s">
        <v>2</v>
      </c>
      <c r="B242" t="s">
        <v>44</v>
      </c>
      <c r="C242">
        <v>0.125</v>
      </c>
    </row>
    <row r="243" spans="1:7" x14ac:dyDescent="0.15">
      <c r="A243" t="s">
        <v>2</v>
      </c>
      <c r="B243" t="s">
        <v>45</v>
      </c>
      <c r="C243" t="s">
        <v>46</v>
      </c>
      <c r="D243">
        <v>0.5</v>
      </c>
    </row>
    <row r="244" spans="1:7" x14ac:dyDescent="0.15">
      <c r="A244" t="s">
        <v>2</v>
      </c>
      <c r="B244" t="s">
        <v>41</v>
      </c>
      <c r="C244" t="s">
        <v>35</v>
      </c>
      <c r="D244" t="s">
        <v>47</v>
      </c>
      <c r="E244" t="s">
        <v>13</v>
      </c>
    </row>
    <row r="245" spans="1:7" x14ac:dyDescent="0.15">
      <c r="A245" t="s">
        <v>2</v>
      </c>
      <c r="B245" t="s">
        <v>48</v>
      </c>
      <c r="C245">
        <v>0</v>
      </c>
    </row>
    <row r="246" spans="1:7" x14ac:dyDescent="0.15">
      <c r="A246" t="s">
        <v>2</v>
      </c>
      <c r="B246" t="s">
        <v>4</v>
      </c>
      <c r="C246">
        <v>1.73548E-2</v>
      </c>
      <c r="D246" t="s">
        <v>49</v>
      </c>
      <c r="E246">
        <v>2.3584899999999999E-2</v>
      </c>
      <c r="F246" t="s">
        <v>50</v>
      </c>
      <c r="G246">
        <v>10</v>
      </c>
    </row>
    <row r="247" spans="1:7" x14ac:dyDescent="0.15">
      <c r="A247" t="s">
        <v>2</v>
      </c>
      <c r="B247" t="s">
        <v>48</v>
      </c>
      <c r="C247">
        <v>1</v>
      </c>
    </row>
    <row r="248" spans="1:7" x14ac:dyDescent="0.15">
      <c r="A248" t="s">
        <v>2</v>
      </c>
      <c r="B248" t="s">
        <v>4</v>
      </c>
      <c r="C248">
        <v>1.73548E-2</v>
      </c>
      <c r="D248" t="s">
        <v>49</v>
      </c>
      <c r="E248">
        <v>1.2765800000000001E-2</v>
      </c>
      <c r="F248" t="s">
        <v>50</v>
      </c>
      <c r="G248">
        <v>12</v>
      </c>
    </row>
    <row r="249" spans="1:7" x14ac:dyDescent="0.15">
      <c r="A249" t="s">
        <v>2</v>
      </c>
      <c r="B249" t="s">
        <v>3</v>
      </c>
      <c r="C249" t="s">
        <v>51</v>
      </c>
      <c r="D249">
        <v>-2.16935E-3</v>
      </c>
      <c r="E249">
        <v>1.55751E-3</v>
      </c>
      <c r="F249">
        <v>-1.14725E-3</v>
      </c>
      <c r="G249">
        <v>4.8741100000000001E-3</v>
      </c>
    </row>
    <row r="250" spans="1:7" x14ac:dyDescent="0.15">
      <c r="A250" t="s">
        <v>2</v>
      </c>
      <c r="B250" t="s">
        <v>33</v>
      </c>
      <c r="C250" t="s">
        <v>3</v>
      </c>
      <c r="D250">
        <v>12</v>
      </c>
    </row>
    <row r="251" spans="1:7" x14ac:dyDescent="0.15">
      <c r="A251" t="s">
        <v>2</v>
      </c>
      <c r="B251" t="s">
        <v>34</v>
      </c>
      <c r="C251" t="s">
        <v>35</v>
      </c>
      <c r="D251" t="s">
        <v>36</v>
      </c>
    </row>
    <row r="252" spans="1:7" x14ac:dyDescent="0.15">
      <c r="A252" t="s">
        <v>2</v>
      </c>
      <c r="B252" t="s">
        <v>38</v>
      </c>
      <c r="C252">
        <v>0</v>
      </c>
      <c r="D252" t="s">
        <v>4</v>
      </c>
      <c r="E252">
        <v>1.46584E-2</v>
      </c>
    </row>
    <row r="253" spans="1:7" x14ac:dyDescent="0.15">
      <c r="A253" t="s">
        <v>2</v>
      </c>
      <c r="B253" t="s">
        <v>38</v>
      </c>
      <c r="C253">
        <v>1</v>
      </c>
      <c r="D253" t="s">
        <v>4</v>
      </c>
      <c r="E253">
        <v>1.0873300000000001E-2</v>
      </c>
    </row>
    <row r="254" spans="1:7" x14ac:dyDescent="0.15">
      <c r="A254" t="s">
        <v>2</v>
      </c>
      <c r="B254" t="s">
        <v>34</v>
      </c>
      <c r="C254" t="s">
        <v>39</v>
      </c>
      <c r="D254" t="s">
        <v>35</v>
      </c>
      <c r="E254" t="s">
        <v>36</v>
      </c>
    </row>
    <row r="255" spans="1:7" x14ac:dyDescent="0.15">
      <c r="A255" t="s">
        <v>2</v>
      </c>
      <c r="B255" t="s">
        <v>40</v>
      </c>
      <c r="C255">
        <v>11</v>
      </c>
    </row>
    <row r="256" spans="1:7" x14ac:dyDescent="0.15">
      <c r="A256" t="s">
        <v>2</v>
      </c>
      <c r="B256" t="s">
        <v>38</v>
      </c>
      <c r="C256">
        <v>0</v>
      </c>
      <c r="D256" t="s">
        <v>4</v>
      </c>
      <c r="E256">
        <v>1.9923699999999999E-2</v>
      </c>
    </row>
    <row r="257" spans="1:7" x14ac:dyDescent="0.15">
      <c r="A257" t="s">
        <v>2</v>
      </c>
      <c r="B257" t="s">
        <v>38</v>
      </c>
      <c r="C257">
        <v>1</v>
      </c>
      <c r="D257" t="s">
        <v>4</v>
      </c>
      <c r="E257">
        <v>1.4786000000000001E-2</v>
      </c>
    </row>
    <row r="258" spans="1:7" x14ac:dyDescent="0.15">
      <c r="A258" t="s">
        <v>2</v>
      </c>
      <c r="B258" t="s">
        <v>40</v>
      </c>
      <c r="C258">
        <v>13</v>
      </c>
    </row>
    <row r="259" spans="1:7" x14ac:dyDescent="0.15">
      <c r="A259" t="s">
        <v>2</v>
      </c>
      <c r="B259" t="s">
        <v>38</v>
      </c>
      <c r="C259">
        <v>0</v>
      </c>
      <c r="D259" t="s">
        <v>4</v>
      </c>
      <c r="E259">
        <v>1.07793E-2</v>
      </c>
    </row>
    <row r="260" spans="1:7" x14ac:dyDescent="0.15">
      <c r="A260" t="s">
        <v>2</v>
      </c>
      <c r="B260" t="s">
        <v>38</v>
      </c>
      <c r="C260">
        <v>1</v>
      </c>
      <c r="D260" t="s">
        <v>4</v>
      </c>
      <c r="E260">
        <v>7.9886699999999998E-3</v>
      </c>
    </row>
    <row r="261" spans="1:7" x14ac:dyDescent="0.15">
      <c r="A261" t="s">
        <v>2</v>
      </c>
      <c r="B261" t="s">
        <v>41</v>
      </c>
      <c r="C261" t="s">
        <v>35</v>
      </c>
      <c r="D261" t="s">
        <v>42</v>
      </c>
      <c r="E261" t="s">
        <v>13</v>
      </c>
    </row>
    <row r="262" spans="1:7" x14ac:dyDescent="0.15">
      <c r="A262" t="s">
        <v>2</v>
      </c>
      <c r="B262" t="s">
        <v>43</v>
      </c>
      <c r="C262">
        <v>0.125</v>
      </c>
    </row>
    <row r="263" spans="1:7" x14ac:dyDescent="0.15">
      <c r="A263" t="s">
        <v>2</v>
      </c>
      <c r="B263" t="s">
        <v>44</v>
      </c>
      <c r="C263">
        <v>0.125</v>
      </c>
    </row>
    <row r="264" spans="1:7" x14ac:dyDescent="0.15">
      <c r="A264" t="s">
        <v>2</v>
      </c>
      <c r="B264" t="s">
        <v>45</v>
      </c>
      <c r="C264" t="s">
        <v>46</v>
      </c>
      <c r="D264">
        <v>0.5</v>
      </c>
    </row>
    <row r="265" spans="1:7" x14ac:dyDescent="0.15">
      <c r="A265" t="s">
        <v>2</v>
      </c>
      <c r="B265" t="s">
        <v>41</v>
      </c>
      <c r="C265" t="s">
        <v>35</v>
      </c>
      <c r="D265" t="s">
        <v>47</v>
      </c>
      <c r="E265" t="s">
        <v>13</v>
      </c>
    </row>
    <row r="266" spans="1:7" x14ac:dyDescent="0.15">
      <c r="A266" t="s">
        <v>2</v>
      </c>
      <c r="B266" t="s">
        <v>48</v>
      </c>
      <c r="C266">
        <v>0</v>
      </c>
    </row>
    <row r="267" spans="1:7" x14ac:dyDescent="0.15">
      <c r="A267" t="s">
        <v>2</v>
      </c>
      <c r="B267" t="s">
        <v>4</v>
      </c>
      <c r="C267">
        <v>1.2765800000000001E-2</v>
      </c>
      <c r="D267" t="s">
        <v>49</v>
      </c>
      <c r="E267">
        <v>1.73548E-2</v>
      </c>
      <c r="F267" t="s">
        <v>50</v>
      </c>
      <c r="G267">
        <v>11</v>
      </c>
    </row>
    <row r="268" spans="1:7" x14ac:dyDescent="0.15">
      <c r="A268" t="s">
        <v>2</v>
      </c>
      <c r="B268" t="s">
        <v>48</v>
      </c>
      <c r="C268">
        <v>1</v>
      </c>
    </row>
    <row r="269" spans="1:7" x14ac:dyDescent="0.15">
      <c r="A269" t="s">
        <v>2</v>
      </c>
      <c r="B269" t="s">
        <v>4</v>
      </c>
      <c r="C269">
        <v>1.2765800000000001E-2</v>
      </c>
      <c r="D269" t="s">
        <v>49</v>
      </c>
      <c r="E269">
        <v>9.3839700000000002E-3</v>
      </c>
      <c r="F269" t="s">
        <v>50</v>
      </c>
      <c r="G269">
        <v>13</v>
      </c>
    </row>
    <row r="270" spans="1:7" x14ac:dyDescent="0.15">
      <c r="A270" t="s">
        <v>2</v>
      </c>
      <c r="B270" t="s">
        <v>3</v>
      </c>
      <c r="C270" t="s">
        <v>51</v>
      </c>
      <c r="D270">
        <v>-1.5957300000000001E-3</v>
      </c>
      <c r="E270">
        <v>1.14725E-3</v>
      </c>
      <c r="F270">
        <v>-8.4546999999999997E-4</v>
      </c>
      <c r="G270">
        <v>3.58845E-3</v>
      </c>
    </row>
    <row r="271" spans="1:7" x14ac:dyDescent="0.15">
      <c r="A271" t="s">
        <v>2</v>
      </c>
      <c r="B271" t="s">
        <v>33</v>
      </c>
      <c r="C271" t="s">
        <v>3</v>
      </c>
      <c r="D271">
        <v>13</v>
      </c>
    </row>
    <row r="272" spans="1:7" x14ac:dyDescent="0.15">
      <c r="A272" t="s">
        <v>2</v>
      </c>
      <c r="B272" t="s">
        <v>34</v>
      </c>
      <c r="C272" t="s">
        <v>35</v>
      </c>
      <c r="D272" t="s">
        <v>36</v>
      </c>
    </row>
    <row r="273" spans="1:7" x14ac:dyDescent="0.15">
      <c r="A273" t="s">
        <v>2</v>
      </c>
      <c r="B273" t="s">
        <v>38</v>
      </c>
      <c r="C273">
        <v>0</v>
      </c>
      <c r="D273" t="s">
        <v>4</v>
      </c>
      <c r="E273">
        <v>1.07793E-2</v>
      </c>
    </row>
    <row r="274" spans="1:7" x14ac:dyDescent="0.15">
      <c r="A274" t="s">
        <v>2</v>
      </c>
      <c r="B274" t="s">
        <v>38</v>
      </c>
      <c r="C274">
        <v>1</v>
      </c>
      <c r="D274" t="s">
        <v>4</v>
      </c>
      <c r="E274">
        <v>7.9886699999999998E-3</v>
      </c>
    </row>
    <row r="275" spans="1:7" x14ac:dyDescent="0.15">
      <c r="A275" t="s">
        <v>2</v>
      </c>
      <c r="B275" t="s">
        <v>34</v>
      </c>
      <c r="C275" t="s">
        <v>39</v>
      </c>
      <c r="D275" t="s">
        <v>35</v>
      </c>
      <c r="E275" t="s">
        <v>36</v>
      </c>
    </row>
    <row r="276" spans="1:7" x14ac:dyDescent="0.15">
      <c r="A276" t="s">
        <v>2</v>
      </c>
      <c r="B276" t="s">
        <v>40</v>
      </c>
      <c r="C276">
        <v>12</v>
      </c>
    </row>
    <row r="277" spans="1:7" x14ac:dyDescent="0.15">
      <c r="A277" t="s">
        <v>2</v>
      </c>
      <c r="B277" t="s">
        <v>38</v>
      </c>
      <c r="C277">
        <v>0</v>
      </c>
      <c r="D277" t="s">
        <v>4</v>
      </c>
      <c r="E277">
        <v>1.46584E-2</v>
      </c>
    </row>
    <row r="278" spans="1:7" x14ac:dyDescent="0.15">
      <c r="A278" t="s">
        <v>2</v>
      </c>
      <c r="B278" t="s">
        <v>38</v>
      </c>
      <c r="C278">
        <v>1</v>
      </c>
      <c r="D278" t="s">
        <v>4</v>
      </c>
      <c r="E278">
        <v>1.0873300000000001E-2</v>
      </c>
    </row>
    <row r="279" spans="1:7" x14ac:dyDescent="0.15">
      <c r="A279" t="s">
        <v>2</v>
      </c>
      <c r="B279" t="s">
        <v>40</v>
      </c>
      <c r="C279">
        <v>14</v>
      </c>
    </row>
    <row r="280" spans="1:7" x14ac:dyDescent="0.15">
      <c r="A280" t="s">
        <v>2</v>
      </c>
      <c r="B280" t="s">
        <v>38</v>
      </c>
      <c r="C280">
        <v>0</v>
      </c>
      <c r="D280" t="s">
        <v>4</v>
      </c>
      <c r="E280">
        <v>7.9193400000000004E-3</v>
      </c>
    </row>
    <row r="281" spans="1:7" x14ac:dyDescent="0.15">
      <c r="A281" t="s">
        <v>2</v>
      </c>
      <c r="B281" t="s">
        <v>38</v>
      </c>
      <c r="C281">
        <v>1</v>
      </c>
      <c r="D281" t="s">
        <v>4</v>
      </c>
      <c r="E281">
        <v>5.8594500000000004E-3</v>
      </c>
    </row>
    <row r="282" spans="1:7" x14ac:dyDescent="0.15">
      <c r="A282" t="s">
        <v>2</v>
      </c>
      <c r="B282" t="s">
        <v>41</v>
      </c>
      <c r="C282" t="s">
        <v>35</v>
      </c>
      <c r="D282" t="s">
        <v>42</v>
      </c>
      <c r="E282" t="s">
        <v>13</v>
      </c>
    </row>
    <row r="283" spans="1:7" x14ac:dyDescent="0.15">
      <c r="A283" t="s">
        <v>2</v>
      </c>
      <c r="B283" t="s">
        <v>43</v>
      </c>
      <c r="C283">
        <v>0.125</v>
      </c>
    </row>
    <row r="284" spans="1:7" x14ac:dyDescent="0.15">
      <c r="A284" t="s">
        <v>2</v>
      </c>
      <c r="B284" t="s">
        <v>44</v>
      </c>
      <c r="C284">
        <v>0.125</v>
      </c>
    </row>
    <row r="285" spans="1:7" x14ac:dyDescent="0.15">
      <c r="A285" t="s">
        <v>2</v>
      </c>
      <c r="B285" t="s">
        <v>45</v>
      </c>
      <c r="C285" t="s">
        <v>46</v>
      </c>
      <c r="D285">
        <v>0.5</v>
      </c>
    </row>
    <row r="286" spans="1:7" x14ac:dyDescent="0.15">
      <c r="A286" t="s">
        <v>2</v>
      </c>
      <c r="B286" t="s">
        <v>41</v>
      </c>
      <c r="C286" t="s">
        <v>35</v>
      </c>
      <c r="D286" t="s">
        <v>47</v>
      </c>
      <c r="E286" t="s">
        <v>13</v>
      </c>
    </row>
    <row r="287" spans="1:7" x14ac:dyDescent="0.15">
      <c r="A287" t="s">
        <v>2</v>
      </c>
      <c r="B287" t="s">
        <v>48</v>
      </c>
      <c r="C287">
        <v>0</v>
      </c>
    </row>
    <row r="288" spans="1:7" x14ac:dyDescent="0.15">
      <c r="A288" t="s">
        <v>2</v>
      </c>
      <c r="B288" t="s">
        <v>4</v>
      </c>
      <c r="C288">
        <v>9.3839700000000002E-3</v>
      </c>
      <c r="D288" t="s">
        <v>49</v>
      </c>
      <c r="E288">
        <v>1.2765800000000001E-2</v>
      </c>
      <c r="F288" t="s">
        <v>50</v>
      </c>
      <c r="G288">
        <v>12</v>
      </c>
    </row>
    <row r="289" spans="1:7" x14ac:dyDescent="0.15">
      <c r="A289" t="s">
        <v>2</v>
      </c>
      <c r="B289" t="s">
        <v>48</v>
      </c>
      <c r="C289">
        <v>1</v>
      </c>
    </row>
    <row r="290" spans="1:7" x14ac:dyDescent="0.15">
      <c r="A290" t="s">
        <v>2</v>
      </c>
      <c r="B290" t="s">
        <v>4</v>
      </c>
      <c r="C290">
        <v>9.3839700000000002E-3</v>
      </c>
      <c r="D290" t="s">
        <v>49</v>
      </c>
      <c r="E290">
        <v>6.8893899999999996E-3</v>
      </c>
      <c r="F290" t="s">
        <v>50</v>
      </c>
      <c r="G290">
        <v>14</v>
      </c>
    </row>
    <row r="291" spans="1:7" x14ac:dyDescent="0.15">
      <c r="A291" t="s">
        <v>2</v>
      </c>
      <c r="B291" t="s">
        <v>3</v>
      </c>
      <c r="C291" t="s">
        <v>51</v>
      </c>
      <c r="D291">
        <v>-1.173E-3</v>
      </c>
      <c r="E291">
        <v>8.4546999999999997E-4</v>
      </c>
      <c r="F291">
        <v>-6.2364400000000002E-4</v>
      </c>
      <c r="G291">
        <v>2.64211E-3</v>
      </c>
    </row>
    <row r="292" spans="1:7" x14ac:dyDescent="0.15">
      <c r="A292" t="s">
        <v>2</v>
      </c>
      <c r="B292" t="s">
        <v>33</v>
      </c>
      <c r="C292" t="s">
        <v>3</v>
      </c>
      <c r="D292">
        <v>14</v>
      </c>
    </row>
    <row r="293" spans="1:7" x14ac:dyDescent="0.15">
      <c r="A293" t="s">
        <v>2</v>
      </c>
      <c r="B293" t="s">
        <v>34</v>
      </c>
      <c r="C293" t="s">
        <v>35</v>
      </c>
      <c r="D293" t="s">
        <v>36</v>
      </c>
    </row>
    <row r="294" spans="1:7" x14ac:dyDescent="0.15">
      <c r="A294" t="s">
        <v>2</v>
      </c>
      <c r="B294" t="s">
        <v>38</v>
      </c>
      <c r="C294">
        <v>0</v>
      </c>
      <c r="D294" t="s">
        <v>4</v>
      </c>
      <c r="E294">
        <v>7.9193400000000004E-3</v>
      </c>
    </row>
    <row r="295" spans="1:7" x14ac:dyDescent="0.15">
      <c r="A295" t="s">
        <v>2</v>
      </c>
      <c r="B295" t="s">
        <v>38</v>
      </c>
      <c r="C295">
        <v>1</v>
      </c>
      <c r="D295" t="s">
        <v>4</v>
      </c>
      <c r="E295">
        <v>5.8594500000000004E-3</v>
      </c>
    </row>
    <row r="296" spans="1:7" x14ac:dyDescent="0.15">
      <c r="A296" t="s">
        <v>2</v>
      </c>
      <c r="B296" t="s">
        <v>34</v>
      </c>
      <c r="C296" t="s">
        <v>39</v>
      </c>
      <c r="D296" t="s">
        <v>35</v>
      </c>
      <c r="E296" t="s">
        <v>36</v>
      </c>
    </row>
    <row r="297" spans="1:7" x14ac:dyDescent="0.15">
      <c r="A297" t="s">
        <v>2</v>
      </c>
      <c r="B297" t="s">
        <v>40</v>
      </c>
      <c r="C297">
        <v>13</v>
      </c>
    </row>
    <row r="298" spans="1:7" x14ac:dyDescent="0.15">
      <c r="A298" t="s">
        <v>2</v>
      </c>
      <c r="B298" t="s">
        <v>38</v>
      </c>
      <c r="C298">
        <v>0</v>
      </c>
      <c r="D298" t="s">
        <v>4</v>
      </c>
      <c r="E298">
        <v>1.07793E-2</v>
      </c>
    </row>
    <row r="299" spans="1:7" x14ac:dyDescent="0.15">
      <c r="A299" t="s">
        <v>2</v>
      </c>
      <c r="B299" t="s">
        <v>38</v>
      </c>
      <c r="C299">
        <v>1</v>
      </c>
      <c r="D299" t="s">
        <v>4</v>
      </c>
      <c r="E299">
        <v>7.9886699999999998E-3</v>
      </c>
    </row>
    <row r="300" spans="1:7" x14ac:dyDescent="0.15">
      <c r="A300" t="s">
        <v>2</v>
      </c>
      <c r="B300" t="s">
        <v>40</v>
      </c>
      <c r="C300">
        <v>15</v>
      </c>
    </row>
    <row r="301" spans="1:7" x14ac:dyDescent="0.15">
      <c r="A301" t="s">
        <v>2</v>
      </c>
      <c r="B301" t="s">
        <v>38</v>
      </c>
      <c r="C301">
        <v>0</v>
      </c>
      <c r="D301" t="s">
        <v>4</v>
      </c>
      <c r="E301">
        <v>5.8082200000000002E-3</v>
      </c>
    </row>
    <row r="302" spans="1:7" x14ac:dyDescent="0.15">
      <c r="A302" t="s">
        <v>2</v>
      </c>
      <c r="B302" t="s">
        <v>38</v>
      </c>
      <c r="C302">
        <v>1</v>
      </c>
      <c r="D302" t="s">
        <v>4</v>
      </c>
      <c r="E302">
        <v>4.2842599999999998E-3</v>
      </c>
    </row>
    <row r="303" spans="1:7" x14ac:dyDescent="0.15">
      <c r="A303" t="s">
        <v>2</v>
      </c>
      <c r="B303" t="s">
        <v>41</v>
      </c>
      <c r="C303" t="s">
        <v>35</v>
      </c>
      <c r="D303" t="s">
        <v>42</v>
      </c>
      <c r="E303" t="s">
        <v>13</v>
      </c>
    </row>
    <row r="304" spans="1:7" x14ac:dyDescent="0.15">
      <c r="A304" t="s">
        <v>2</v>
      </c>
      <c r="B304" t="s">
        <v>43</v>
      </c>
      <c r="C304">
        <v>0.125</v>
      </c>
    </row>
    <row r="305" spans="1:7" x14ac:dyDescent="0.15">
      <c r="A305" t="s">
        <v>2</v>
      </c>
      <c r="B305" t="s">
        <v>44</v>
      </c>
      <c r="C305">
        <v>0.125</v>
      </c>
    </row>
    <row r="306" spans="1:7" x14ac:dyDescent="0.15">
      <c r="A306" t="s">
        <v>2</v>
      </c>
      <c r="B306" t="s">
        <v>45</v>
      </c>
      <c r="C306" t="s">
        <v>46</v>
      </c>
      <c r="D306">
        <v>0.5</v>
      </c>
    </row>
    <row r="307" spans="1:7" x14ac:dyDescent="0.15">
      <c r="A307" t="s">
        <v>2</v>
      </c>
      <c r="B307" t="s">
        <v>41</v>
      </c>
      <c r="C307" t="s">
        <v>35</v>
      </c>
      <c r="D307" t="s">
        <v>47</v>
      </c>
      <c r="E307" t="s">
        <v>13</v>
      </c>
    </row>
    <row r="308" spans="1:7" x14ac:dyDescent="0.15">
      <c r="A308" t="s">
        <v>2</v>
      </c>
      <c r="B308" t="s">
        <v>48</v>
      </c>
      <c r="C308">
        <v>0</v>
      </c>
    </row>
    <row r="309" spans="1:7" x14ac:dyDescent="0.15">
      <c r="A309" t="s">
        <v>2</v>
      </c>
      <c r="B309" t="s">
        <v>4</v>
      </c>
      <c r="C309">
        <v>6.8893899999999996E-3</v>
      </c>
      <c r="D309" t="s">
        <v>49</v>
      </c>
      <c r="E309">
        <v>9.3839700000000002E-3</v>
      </c>
      <c r="F309" t="s">
        <v>50</v>
      </c>
      <c r="G309">
        <v>13</v>
      </c>
    </row>
    <row r="310" spans="1:7" x14ac:dyDescent="0.15">
      <c r="A310" t="s">
        <v>2</v>
      </c>
      <c r="B310" t="s">
        <v>48</v>
      </c>
      <c r="C310">
        <v>1</v>
      </c>
    </row>
    <row r="311" spans="1:7" x14ac:dyDescent="0.15">
      <c r="A311" t="s">
        <v>2</v>
      </c>
      <c r="B311" t="s">
        <v>4</v>
      </c>
      <c r="C311">
        <v>6.8893899999999996E-3</v>
      </c>
      <c r="D311" t="s">
        <v>49</v>
      </c>
      <c r="E311">
        <v>5.0462399999999996E-3</v>
      </c>
      <c r="F311" t="s">
        <v>50</v>
      </c>
      <c r="G311">
        <v>15</v>
      </c>
    </row>
    <row r="312" spans="1:7" x14ac:dyDescent="0.15">
      <c r="A312" t="s">
        <v>2</v>
      </c>
      <c r="B312" t="s">
        <v>3</v>
      </c>
      <c r="C312" t="s">
        <v>51</v>
      </c>
      <c r="D312">
        <v>-8.6117400000000003E-4</v>
      </c>
      <c r="E312">
        <v>6.2364400000000002E-4</v>
      </c>
      <c r="F312">
        <v>-4.6078800000000001E-4</v>
      </c>
      <c r="G312">
        <v>1.94561E-3</v>
      </c>
    </row>
    <row r="313" spans="1:7" x14ac:dyDescent="0.15">
      <c r="A313" t="s">
        <v>2</v>
      </c>
      <c r="B313" t="s">
        <v>33</v>
      </c>
      <c r="C313" t="s">
        <v>3</v>
      </c>
      <c r="D313">
        <v>15</v>
      </c>
    </row>
    <row r="314" spans="1:7" x14ac:dyDescent="0.15">
      <c r="A314" t="s">
        <v>2</v>
      </c>
      <c r="B314" t="s">
        <v>34</v>
      </c>
      <c r="C314" t="s">
        <v>35</v>
      </c>
      <c r="D314" t="s">
        <v>36</v>
      </c>
    </row>
    <row r="315" spans="1:7" x14ac:dyDescent="0.15">
      <c r="A315" t="s">
        <v>2</v>
      </c>
      <c r="B315" t="s">
        <v>38</v>
      </c>
      <c r="C315">
        <v>0</v>
      </c>
      <c r="D315" t="s">
        <v>4</v>
      </c>
      <c r="E315">
        <v>5.8082200000000002E-3</v>
      </c>
    </row>
    <row r="316" spans="1:7" x14ac:dyDescent="0.15">
      <c r="A316" t="s">
        <v>2</v>
      </c>
      <c r="B316" t="s">
        <v>38</v>
      </c>
      <c r="C316">
        <v>1</v>
      </c>
      <c r="D316" t="s">
        <v>4</v>
      </c>
      <c r="E316">
        <v>4.2842599999999998E-3</v>
      </c>
    </row>
    <row r="317" spans="1:7" x14ac:dyDescent="0.15">
      <c r="A317" t="s">
        <v>2</v>
      </c>
      <c r="B317" t="s">
        <v>34</v>
      </c>
      <c r="C317" t="s">
        <v>39</v>
      </c>
      <c r="D317" t="s">
        <v>35</v>
      </c>
      <c r="E317" t="s">
        <v>36</v>
      </c>
    </row>
    <row r="318" spans="1:7" x14ac:dyDescent="0.15">
      <c r="A318" t="s">
        <v>2</v>
      </c>
      <c r="B318" t="s">
        <v>40</v>
      </c>
      <c r="C318">
        <v>14</v>
      </c>
    </row>
    <row r="319" spans="1:7" x14ac:dyDescent="0.15">
      <c r="A319" t="s">
        <v>2</v>
      </c>
      <c r="B319" t="s">
        <v>38</v>
      </c>
      <c r="C319">
        <v>0</v>
      </c>
      <c r="D319" t="s">
        <v>4</v>
      </c>
      <c r="E319">
        <v>7.9193400000000004E-3</v>
      </c>
    </row>
    <row r="320" spans="1:7" x14ac:dyDescent="0.15">
      <c r="A320" t="s">
        <v>2</v>
      </c>
      <c r="B320" t="s">
        <v>38</v>
      </c>
      <c r="C320">
        <v>1</v>
      </c>
      <c r="D320" t="s">
        <v>4</v>
      </c>
      <c r="E320">
        <v>5.8594500000000004E-3</v>
      </c>
    </row>
    <row r="321" spans="1:7" x14ac:dyDescent="0.15">
      <c r="A321" t="s">
        <v>2</v>
      </c>
      <c r="B321" t="s">
        <v>40</v>
      </c>
      <c r="C321">
        <v>16</v>
      </c>
    </row>
    <row r="322" spans="1:7" x14ac:dyDescent="0.15">
      <c r="A322" t="s">
        <v>2</v>
      </c>
      <c r="B322" t="s">
        <v>38</v>
      </c>
      <c r="C322">
        <v>0</v>
      </c>
      <c r="D322" t="s">
        <v>4</v>
      </c>
      <c r="E322">
        <v>4.2462999999999997E-3</v>
      </c>
    </row>
    <row r="323" spans="1:7" x14ac:dyDescent="0.15">
      <c r="A323" t="s">
        <v>2</v>
      </c>
      <c r="B323" t="s">
        <v>38</v>
      </c>
      <c r="C323">
        <v>1</v>
      </c>
      <c r="D323" t="s">
        <v>4</v>
      </c>
      <c r="E323">
        <v>3.1141799999999998E-3</v>
      </c>
    </row>
    <row r="324" spans="1:7" x14ac:dyDescent="0.15">
      <c r="A324" t="s">
        <v>2</v>
      </c>
      <c r="B324" t="s">
        <v>41</v>
      </c>
      <c r="C324" t="s">
        <v>35</v>
      </c>
      <c r="D324" t="s">
        <v>42</v>
      </c>
      <c r="E324" t="s">
        <v>13</v>
      </c>
    </row>
    <row r="325" spans="1:7" x14ac:dyDescent="0.15">
      <c r="A325" t="s">
        <v>2</v>
      </c>
      <c r="B325" t="s">
        <v>43</v>
      </c>
      <c r="C325">
        <v>0.125</v>
      </c>
    </row>
    <row r="326" spans="1:7" x14ac:dyDescent="0.15">
      <c r="A326" t="s">
        <v>2</v>
      </c>
      <c r="B326" t="s">
        <v>44</v>
      </c>
      <c r="C326">
        <v>0.125</v>
      </c>
    </row>
    <row r="327" spans="1:7" x14ac:dyDescent="0.15">
      <c r="A327" t="s">
        <v>2</v>
      </c>
      <c r="B327" t="s">
        <v>45</v>
      </c>
      <c r="C327" t="s">
        <v>46</v>
      </c>
      <c r="D327">
        <v>0.5</v>
      </c>
    </row>
    <row r="328" spans="1:7" x14ac:dyDescent="0.15">
      <c r="A328" t="s">
        <v>2</v>
      </c>
      <c r="B328" t="s">
        <v>41</v>
      </c>
      <c r="C328" t="s">
        <v>35</v>
      </c>
      <c r="D328" t="s">
        <v>47</v>
      </c>
      <c r="E328" t="s">
        <v>13</v>
      </c>
    </row>
    <row r="329" spans="1:7" x14ac:dyDescent="0.15">
      <c r="A329" t="s">
        <v>2</v>
      </c>
      <c r="B329" t="s">
        <v>48</v>
      </c>
      <c r="C329">
        <v>0</v>
      </c>
    </row>
    <row r="330" spans="1:7" x14ac:dyDescent="0.15">
      <c r="A330" t="s">
        <v>2</v>
      </c>
      <c r="B330" t="s">
        <v>4</v>
      </c>
      <c r="C330">
        <v>5.0462399999999996E-3</v>
      </c>
      <c r="D330" t="s">
        <v>49</v>
      </c>
      <c r="E330">
        <v>6.8893899999999996E-3</v>
      </c>
      <c r="F330" t="s">
        <v>50</v>
      </c>
      <c r="G330">
        <v>14</v>
      </c>
    </row>
    <row r="331" spans="1:7" x14ac:dyDescent="0.15">
      <c r="A331" t="s">
        <v>2</v>
      </c>
      <c r="B331" t="s">
        <v>48</v>
      </c>
      <c r="C331">
        <v>1</v>
      </c>
    </row>
    <row r="332" spans="1:7" x14ac:dyDescent="0.15">
      <c r="A332" t="s">
        <v>2</v>
      </c>
      <c r="B332" t="s">
        <v>4</v>
      </c>
      <c r="C332">
        <v>5.0462399999999996E-3</v>
      </c>
      <c r="D332" t="s">
        <v>49</v>
      </c>
      <c r="E332">
        <v>3.68024E-3</v>
      </c>
      <c r="F332" t="s">
        <v>50</v>
      </c>
      <c r="G332">
        <v>16</v>
      </c>
    </row>
    <row r="333" spans="1:7" x14ac:dyDescent="0.15">
      <c r="A333" t="s">
        <v>2</v>
      </c>
      <c r="B333" t="s">
        <v>3</v>
      </c>
      <c r="C333" t="s">
        <v>51</v>
      </c>
      <c r="D333">
        <v>-6.3077999999999995E-4</v>
      </c>
      <c r="E333">
        <v>4.6078800000000001E-4</v>
      </c>
      <c r="F333">
        <v>-3.4150000000000001E-4</v>
      </c>
      <c r="G333">
        <v>1.43307E-3</v>
      </c>
    </row>
    <row r="334" spans="1:7" x14ac:dyDescent="0.15">
      <c r="A334" t="s">
        <v>2</v>
      </c>
      <c r="B334" t="s">
        <v>33</v>
      </c>
      <c r="C334" t="s">
        <v>3</v>
      </c>
      <c r="D334">
        <v>16</v>
      </c>
    </row>
    <row r="335" spans="1:7" x14ac:dyDescent="0.15">
      <c r="A335" t="s">
        <v>2</v>
      </c>
      <c r="B335" t="s">
        <v>34</v>
      </c>
      <c r="C335" t="s">
        <v>35</v>
      </c>
      <c r="D335" t="s">
        <v>36</v>
      </c>
    </row>
    <row r="336" spans="1:7" x14ac:dyDescent="0.15">
      <c r="A336" t="s">
        <v>2</v>
      </c>
      <c r="B336" t="s">
        <v>38</v>
      </c>
      <c r="C336">
        <v>0</v>
      </c>
      <c r="D336" t="s">
        <v>4</v>
      </c>
      <c r="E336">
        <v>4.2462999999999997E-3</v>
      </c>
    </row>
    <row r="337" spans="1:7" x14ac:dyDescent="0.15">
      <c r="A337" t="s">
        <v>2</v>
      </c>
      <c r="B337" t="s">
        <v>38</v>
      </c>
      <c r="C337">
        <v>1</v>
      </c>
      <c r="D337" t="s">
        <v>4</v>
      </c>
      <c r="E337">
        <v>3.1141799999999998E-3</v>
      </c>
    </row>
    <row r="338" spans="1:7" x14ac:dyDescent="0.15">
      <c r="A338" t="s">
        <v>2</v>
      </c>
      <c r="B338" t="s">
        <v>34</v>
      </c>
      <c r="C338" t="s">
        <v>39</v>
      </c>
      <c r="D338" t="s">
        <v>35</v>
      </c>
      <c r="E338" t="s">
        <v>36</v>
      </c>
    </row>
    <row r="339" spans="1:7" x14ac:dyDescent="0.15">
      <c r="A339" t="s">
        <v>2</v>
      </c>
      <c r="B339" t="s">
        <v>40</v>
      </c>
      <c r="C339">
        <v>15</v>
      </c>
    </row>
    <row r="340" spans="1:7" x14ac:dyDescent="0.15">
      <c r="A340" t="s">
        <v>2</v>
      </c>
      <c r="B340" t="s">
        <v>38</v>
      </c>
      <c r="C340">
        <v>0</v>
      </c>
      <c r="D340" t="s">
        <v>4</v>
      </c>
      <c r="E340">
        <v>5.8082200000000002E-3</v>
      </c>
    </row>
    <row r="341" spans="1:7" x14ac:dyDescent="0.15">
      <c r="A341" t="s">
        <v>2</v>
      </c>
      <c r="B341" t="s">
        <v>38</v>
      </c>
      <c r="C341">
        <v>1</v>
      </c>
      <c r="D341" t="s">
        <v>4</v>
      </c>
      <c r="E341">
        <v>4.2842599999999998E-3</v>
      </c>
    </row>
    <row r="342" spans="1:7" x14ac:dyDescent="0.15">
      <c r="A342" t="s">
        <v>2</v>
      </c>
      <c r="B342" t="s">
        <v>40</v>
      </c>
      <c r="C342">
        <v>17</v>
      </c>
    </row>
    <row r="343" spans="1:7" x14ac:dyDescent="0.15">
      <c r="A343" t="s">
        <v>2</v>
      </c>
      <c r="B343" t="s">
        <v>38</v>
      </c>
      <c r="C343">
        <v>0</v>
      </c>
      <c r="D343" t="s">
        <v>4</v>
      </c>
      <c r="E343">
        <v>3.08589E-3</v>
      </c>
    </row>
    <row r="344" spans="1:7" x14ac:dyDescent="0.15">
      <c r="A344" t="s">
        <v>2</v>
      </c>
      <c r="B344" t="s">
        <v>38</v>
      </c>
      <c r="C344">
        <v>1</v>
      </c>
      <c r="D344" t="s">
        <v>4</v>
      </c>
      <c r="E344">
        <v>2.2385999999999999E-3</v>
      </c>
    </row>
    <row r="345" spans="1:7" x14ac:dyDescent="0.15">
      <c r="A345" t="s">
        <v>2</v>
      </c>
      <c r="B345" t="s">
        <v>41</v>
      </c>
      <c r="C345" t="s">
        <v>35</v>
      </c>
      <c r="D345" t="s">
        <v>42</v>
      </c>
      <c r="E345" t="s">
        <v>13</v>
      </c>
    </row>
    <row r="346" spans="1:7" x14ac:dyDescent="0.15">
      <c r="A346" t="s">
        <v>2</v>
      </c>
      <c r="B346" t="s">
        <v>43</v>
      </c>
      <c r="C346">
        <v>0.125</v>
      </c>
    </row>
    <row r="347" spans="1:7" x14ac:dyDescent="0.15">
      <c r="A347" t="s">
        <v>2</v>
      </c>
      <c r="B347" t="s">
        <v>44</v>
      </c>
      <c r="C347">
        <v>0.125</v>
      </c>
    </row>
    <row r="348" spans="1:7" x14ac:dyDescent="0.15">
      <c r="A348" t="s">
        <v>2</v>
      </c>
      <c r="B348" t="s">
        <v>45</v>
      </c>
      <c r="C348" t="s">
        <v>46</v>
      </c>
      <c r="D348">
        <v>0.5</v>
      </c>
    </row>
    <row r="349" spans="1:7" x14ac:dyDescent="0.15">
      <c r="A349" t="s">
        <v>2</v>
      </c>
      <c r="B349" t="s">
        <v>41</v>
      </c>
      <c r="C349" t="s">
        <v>35</v>
      </c>
      <c r="D349" t="s">
        <v>47</v>
      </c>
      <c r="E349" t="s">
        <v>13</v>
      </c>
    </row>
    <row r="350" spans="1:7" x14ac:dyDescent="0.15">
      <c r="A350" t="s">
        <v>2</v>
      </c>
      <c r="B350" t="s">
        <v>48</v>
      </c>
      <c r="C350">
        <v>0</v>
      </c>
    </row>
    <row r="351" spans="1:7" x14ac:dyDescent="0.15">
      <c r="A351" t="s">
        <v>2</v>
      </c>
      <c r="B351" t="s">
        <v>4</v>
      </c>
      <c r="C351">
        <v>3.68024E-3</v>
      </c>
      <c r="D351" t="s">
        <v>49</v>
      </c>
      <c r="E351">
        <v>5.0462399999999996E-3</v>
      </c>
      <c r="F351" t="s">
        <v>50</v>
      </c>
      <c r="G351">
        <v>15</v>
      </c>
    </row>
    <row r="352" spans="1:7" x14ac:dyDescent="0.15">
      <c r="A352" t="s">
        <v>2</v>
      </c>
      <c r="B352" t="s">
        <v>48</v>
      </c>
      <c r="C352">
        <v>1</v>
      </c>
    </row>
    <row r="353" spans="1:7" x14ac:dyDescent="0.15">
      <c r="A353" t="s">
        <v>2</v>
      </c>
      <c r="B353" t="s">
        <v>4</v>
      </c>
      <c r="C353">
        <v>3.68024E-3</v>
      </c>
      <c r="D353" t="s">
        <v>49</v>
      </c>
      <c r="E353">
        <v>2.6622500000000001E-3</v>
      </c>
      <c r="F353" t="s">
        <v>50</v>
      </c>
      <c r="G353">
        <v>17</v>
      </c>
    </row>
    <row r="354" spans="1:7" x14ac:dyDescent="0.15">
      <c r="A354" t="s">
        <v>2</v>
      </c>
      <c r="B354" t="s">
        <v>3</v>
      </c>
      <c r="C354" t="s">
        <v>51</v>
      </c>
      <c r="D354">
        <v>-4.6003E-4</v>
      </c>
      <c r="E354">
        <v>3.4150000000000001E-4</v>
      </c>
      <c r="F354">
        <v>-2.5449899999999999E-4</v>
      </c>
      <c r="G354">
        <v>1.0560299999999999E-3</v>
      </c>
    </row>
    <row r="355" spans="1:7" x14ac:dyDescent="0.15">
      <c r="A355" t="s">
        <v>2</v>
      </c>
      <c r="B355" t="s">
        <v>33</v>
      </c>
      <c r="C355" t="s">
        <v>3</v>
      </c>
      <c r="D355">
        <v>17</v>
      </c>
    </row>
    <row r="356" spans="1:7" x14ac:dyDescent="0.15">
      <c r="A356" t="s">
        <v>2</v>
      </c>
      <c r="B356" t="s">
        <v>34</v>
      </c>
      <c r="C356" t="s">
        <v>35</v>
      </c>
      <c r="D356" t="s">
        <v>36</v>
      </c>
    </row>
    <row r="357" spans="1:7" x14ac:dyDescent="0.15">
      <c r="A357" t="s">
        <v>2</v>
      </c>
      <c r="B357" t="s">
        <v>38</v>
      </c>
      <c r="C357">
        <v>0</v>
      </c>
      <c r="D357" t="s">
        <v>4</v>
      </c>
      <c r="E357">
        <v>3.08589E-3</v>
      </c>
    </row>
    <row r="358" spans="1:7" x14ac:dyDescent="0.15">
      <c r="A358" t="s">
        <v>2</v>
      </c>
      <c r="B358" t="s">
        <v>38</v>
      </c>
      <c r="C358">
        <v>1</v>
      </c>
      <c r="D358" t="s">
        <v>4</v>
      </c>
      <c r="E358">
        <v>2.2385999999999999E-3</v>
      </c>
    </row>
    <row r="359" spans="1:7" x14ac:dyDescent="0.15">
      <c r="A359" t="s">
        <v>2</v>
      </c>
      <c r="B359" t="s">
        <v>34</v>
      </c>
      <c r="C359" t="s">
        <v>39</v>
      </c>
      <c r="D359" t="s">
        <v>35</v>
      </c>
      <c r="E359" t="s">
        <v>36</v>
      </c>
    </row>
    <row r="360" spans="1:7" x14ac:dyDescent="0.15">
      <c r="A360" t="s">
        <v>2</v>
      </c>
      <c r="B360" t="s">
        <v>40</v>
      </c>
      <c r="C360">
        <v>16</v>
      </c>
    </row>
    <row r="361" spans="1:7" x14ac:dyDescent="0.15">
      <c r="A361" t="s">
        <v>2</v>
      </c>
      <c r="B361" t="s">
        <v>38</v>
      </c>
      <c r="C361">
        <v>0</v>
      </c>
      <c r="D361" t="s">
        <v>4</v>
      </c>
      <c r="E361">
        <v>4.2462999999999997E-3</v>
      </c>
    </row>
    <row r="362" spans="1:7" x14ac:dyDescent="0.15">
      <c r="A362" t="s">
        <v>2</v>
      </c>
      <c r="B362" t="s">
        <v>38</v>
      </c>
      <c r="C362">
        <v>1</v>
      </c>
      <c r="D362" t="s">
        <v>4</v>
      </c>
      <c r="E362">
        <v>3.1141799999999998E-3</v>
      </c>
    </row>
    <row r="363" spans="1:7" x14ac:dyDescent="0.15">
      <c r="A363" t="s">
        <v>2</v>
      </c>
      <c r="B363" t="s">
        <v>40</v>
      </c>
      <c r="C363">
        <v>18</v>
      </c>
    </row>
    <row r="364" spans="1:7" x14ac:dyDescent="0.15">
      <c r="A364" t="s">
        <v>2</v>
      </c>
      <c r="B364" t="s">
        <v>38</v>
      </c>
      <c r="C364">
        <v>0</v>
      </c>
      <c r="D364" t="s">
        <v>4</v>
      </c>
      <c r="E364">
        <v>2.2173000000000002E-3</v>
      </c>
    </row>
    <row r="365" spans="1:7" x14ac:dyDescent="0.15">
      <c r="A365" t="s">
        <v>2</v>
      </c>
      <c r="B365" t="s">
        <v>38</v>
      </c>
      <c r="C365">
        <v>1</v>
      </c>
      <c r="D365" t="s">
        <v>4</v>
      </c>
      <c r="E365">
        <v>1.5747199999999999E-3</v>
      </c>
    </row>
    <row r="366" spans="1:7" x14ac:dyDescent="0.15">
      <c r="A366" t="s">
        <v>2</v>
      </c>
      <c r="B366" t="s">
        <v>41</v>
      </c>
      <c r="C366" t="s">
        <v>35</v>
      </c>
      <c r="D366" t="s">
        <v>42</v>
      </c>
      <c r="E366" t="s">
        <v>13</v>
      </c>
    </row>
    <row r="367" spans="1:7" x14ac:dyDescent="0.15">
      <c r="A367" t="s">
        <v>2</v>
      </c>
      <c r="B367" t="s">
        <v>43</v>
      </c>
      <c r="C367">
        <v>0.125</v>
      </c>
    </row>
    <row r="368" spans="1:7" x14ac:dyDescent="0.15">
      <c r="A368" t="s">
        <v>2</v>
      </c>
      <c r="B368" t="s">
        <v>44</v>
      </c>
      <c r="C368">
        <v>0.125</v>
      </c>
    </row>
    <row r="369" spans="1:7" x14ac:dyDescent="0.15">
      <c r="A369" t="s">
        <v>2</v>
      </c>
      <c r="B369" t="s">
        <v>45</v>
      </c>
      <c r="C369" t="s">
        <v>46</v>
      </c>
      <c r="D369">
        <v>0.5</v>
      </c>
    </row>
    <row r="370" spans="1:7" x14ac:dyDescent="0.15">
      <c r="A370" t="s">
        <v>2</v>
      </c>
      <c r="B370" t="s">
        <v>41</v>
      </c>
      <c r="C370" t="s">
        <v>35</v>
      </c>
      <c r="D370" t="s">
        <v>47</v>
      </c>
      <c r="E370" t="s">
        <v>13</v>
      </c>
    </row>
    <row r="371" spans="1:7" x14ac:dyDescent="0.15">
      <c r="A371" t="s">
        <v>2</v>
      </c>
      <c r="B371" t="s">
        <v>48</v>
      </c>
      <c r="C371">
        <v>0</v>
      </c>
    </row>
    <row r="372" spans="1:7" x14ac:dyDescent="0.15">
      <c r="A372" t="s">
        <v>2</v>
      </c>
      <c r="B372" t="s">
        <v>4</v>
      </c>
      <c r="C372">
        <v>2.6622500000000001E-3</v>
      </c>
      <c r="D372" t="s">
        <v>49</v>
      </c>
      <c r="E372">
        <v>3.68024E-3</v>
      </c>
      <c r="F372" t="s">
        <v>50</v>
      </c>
      <c r="G372">
        <v>16</v>
      </c>
    </row>
    <row r="373" spans="1:7" x14ac:dyDescent="0.15">
      <c r="A373" t="s">
        <v>2</v>
      </c>
      <c r="B373" t="s">
        <v>48</v>
      </c>
      <c r="C373">
        <v>1</v>
      </c>
    </row>
    <row r="374" spans="1:7" x14ac:dyDescent="0.15">
      <c r="A374" t="s">
        <v>2</v>
      </c>
      <c r="B374" t="s">
        <v>4</v>
      </c>
      <c r="C374">
        <v>2.6622500000000001E-3</v>
      </c>
      <c r="D374" t="s">
        <v>49</v>
      </c>
      <c r="E374">
        <v>1.8960100000000001E-3</v>
      </c>
      <c r="F374" t="s">
        <v>50</v>
      </c>
      <c r="G374">
        <v>18</v>
      </c>
    </row>
    <row r="375" spans="1:7" x14ac:dyDescent="0.15">
      <c r="A375" t="s">
        <v>2</v>
      </c>
      <c r="B375" t="s">
        <v>3</v>
      </c>
      <c r="C375" t="s">
        <v>51</v>
      </c>
      <c r="D375">
        <v>-3.3278099999999998E-4</v>
      </c>
      <c r="E375">
        <v>2.5449899999999999E-4</v>
      </c>
      <c r="F375">
        <v>-1.9155800000000001E-4</v>
      </c>
      <c r="G375">
        <v>7.7883800000000001E-4</v>
      </c>
    </row>
    <row r="376" spans="1:7" x14ac:dyDescent="0.15">
      <c r="A376" t="s">
        <v>2</v>
      </c>
      <c r="B376" t="s">
        <v>33</v>
      </c>
      <c r="C376" t="s">
        <v>3</v>
      </c>
      <c r="D376">
        <v>18</v>
      </c>
    </row>
    <row r="377" spans="1:7" x14ac:dyDescent="0.15">
      <c r="A377" t="s">
        <v>2</v>
      </c>
      <c r="B377" t="s">
        <v>34</v>
      </c>
      <c r="C377" t="s">
        <v>35</v>
      </c>
      <c r="D377" t="s">
        <v>36</v>
      </c>
    </row>
    <row r="378" spans="1:7" x14ac:dyDescent="0.15">
      <c r="A378" t="s">
        <v>2</v>
      </c>
      <c r="B378" t="s">
        <v>38</v>
      </c>
      <c r="C378">
        <v>0</v>
      </c>
      <c r="D378" t="s">
        <v>4</v>
      </c>
      <c r="E378">
        <v>2.2173000000000002E-3</v>
      </c>
    </row>
    <row r="379" spans="1:7" x14ac:dyDescent="0.15">
      <c r="A379" t="s">
        <v>2</v>
      </c>
      <c r="B379" t="s">
        <v>38</v>
      </c>
      <c r="C379">
        <v>1</v>
      </c>
      <c r="D379" t="s">
        <v>4</v>
      </c>
      <c r="E379">
        <v>1.5747199999999999E-3</v>
      </c>
    </row>
    <row r="380" spans="1:7" x14ac:dyDescent="0.15">
      <c r="A380" t="s">
        <v>2</v>
      </c>
      <c r="B380" t="s">
        <v>34</v>
      </c>
      <c r="C380" t="s">
        <v>39</v>
      </c>
      <c r="D380" t="s">
        <v>35</v>
      </c>
      <c r="E380" t="s">
        <v>36</v>
      </c>
    </row>
    <row r="381" spans="1:7" x14ac:dyDescent="0.15">
      <c r="A381" t="s">
        <v>2</v>
      </c>
      <c r="B381" t="s">
        <v>40</v>
      </c>
      <c r="C381">
        <v>17</v>
      </c>
    </row>
    <row r="382" spans="1:7" x14ac:dyDescent="0.15">
      <c r="A382" t="s">
        <v>2</v>
      </c>
      <c r="B382" t="s">
        <v>38</v>
      </c>
      <c r="C382">
        <v>0</v>
      </c>
      <c r="D382" t="s">
        <v>4</v>
      </c>
      <c r="E382">
        <v>3.08589E-3</v>
      </c>
    </row>
    <row r="383" spans="1:7" x14ac:dyDescent="0.15">
      <c r="A383" t="s">
        <v>2</v>
      </c>
      <c r="B383" t="s">
        <v>38</v>
      </c>
      <c r="C383">
        <v>1</v>
      </c>
      <c r="D383" t="s">
        <v>4</v>
      </c>
      <c r="E383">
        <v>2.2385999999999999E-3</v>
      </c>
    </row>
    <row r="384" spans="1:7" x14ac:dyDescent="0.15">
      <c r="A384" t="s">
        <v>2</v>
      </c>
      <c r="B384" t="s">
        <v>40</v>
      </c>
      <c r="C384">
        <v>19</v>
      </c>
    </row>
    <row r="385" spans="1:7" x14ac:dyDescent="0.15">
      <c r="A385" t="s">
        <v>2</v>
      </c>
      <c r="B385" t="s">
        <v>38</v>
      </c>
      <c r="C385">
        <v>0</v>
      </c>
      <c r="D385" t="s">
        <v>4</v>
      </c>
      <c r="E385">
        <v>1.5584100000000001E-3</v>
      </c>
    </row>
    <row r="386" spans="1:7" x14ac:dyDescent="0.15">
      <c r="A386" t="s">
        <v>2</v>
      </c>
      <c r="B386" t="s">
        <v>38</v>
      </c>
      <c r="C386">
        <v>1</v>
      </c>
      <c r="D386" t="s">
        <v>4</v>
      </c>
      <c r="E386">
        <v>1.0597899999999999E-3</v>
      </c>
    </row>
    <row r="387" spans="1:7" x14ac:dyDescent="0.15">
      <c r="A387" t="s">
        <v>2</v>
      </c>
      <c r="B387" t="s">
        <v>41</v>
      </c>
      <c r="C387" t="s">
        <v>35</v>
      </c>
      <c r="D387" t="s">
        <v>42</v>
      </c>
      <c r="E387" t="s">
        <v>13</v>
      </c>
    </row>
    <row r="388" spans="1:7" x14ac:dyDescent="0.15">
      <c r="A388" t="s">
        <v>2</v>
      </c>
      <c r="B388" t="s">
        <v>43</v>
      </c>
      <c r="C388">
        <v>0.125</v>
      </c>
    </row>
    <row r="389" spans="1:7" x14ac:dyDescent="0.15">
      <c r="A389" t="s">
        <v>2</v>
      </c>
      <c r="B389" t="s">
        <v>44</v>
      </c>
      <c r="C389">
        <v>0.125</v>
      </c>
    </row>
    <row r="390" spans="1:7" x14ac:dyDescent="0.15">
      <c r="A390" t="s">
        <v>2</v>
      </c>
      <c r="B390" t="s">
        <v>45</v>
      </c>
      <c r="C390" t="s">
        <v>46</v>
      </c>
      <c r="D390">
        <v>0.5</v>
      </c>
    </row>
    <row r="391" spans="1:7" x14ac:dyDescent="0.15">
      <c r="A391" t="s">
        <v>2</v>
      </c>
      <c r="B391" t="s">
        <v>41</v>
      </c>
      <c r="C391" t="s">
        <v>35</v>
      </c>
      <c r="D391" t="s">
        <v>47</v>
      </c>
      <c r="E391" t="s">
        <v>13</v>
      </c>
    </row>
    <row r="392" spans="1:7" x14ac:dyDescent="0.15">
      <c r="A392" t="s">
        <v>2</v>
      </c>
      <c r="B392" t="s">
        <v>48</v>
      </c>
      <c r="C392">
        <v>0</v>
      </c>
    </row>
    <row r="393" spans="1:7" x14ac:dyDescent="0.15">
      <c r="A393" t="s">
        <v>2</v>
      </c>
      <c r="B393" t="s">
        <v>4</v>
      </c>
      <c r="C393">
        <v>1.8960100000000001E-3</v>
      </c>
      <c r="D393" t="s">
        <v>49</v>
      </c>
      <c r="E393">
        <v>2.6622500000000001E-3</v>
      </c>
      <c r="F393" t="s">
        <v>50</v>
      </c>
      <c r="G393">
        <v>17</v>
      </c>
    </row>
    <row r="394" spans="1:7" x14ac:dyDescent="0.15">
      <c r="A394" t="s">
        <v>2</v>
      </c>
      <c r="B394" t="s">
        <v>48</v>
      </c>
      <c r="C394">
        <v>1</v>
      </c>
    </row>
    <row r="395" spans="1:7" x14ac:dyDescent="0.15">
      <c r="A395" t="s">
        <v>2</v>
      </c>
      <c r="B395" t="s">
        <v>4</v>
      </c>
      <c r="C395">
        <v>1.8960100000000001E-3</v>
      </c>
      <c r="D395" t="s">
        <v>49</v>
      </c>
      <c r="E395">
        <v>1.3091000000000001E-3</v>
      </c>
      <c r="F395" t="s">
        <v>50</v>
      </c>
      <c r="G395">
        <v>19</v>
      </c>
    </row>
    <row r="396" spans="1:7" x14ac:dyDescent="0.15">
      <c r="A396" t="s">
        <v>2</v>
      </c>
      <c r="B396" t="s">
        <v>3</v>
      </c>
      <c r="C396" t="s">
        <v>51</v>
      </c>
      <c r="D396">
        <v>-2.3700199999999999E-4</v>
      </c>
      <c r="E396">
        <v>1.9155800000000001E-4</v>
      </c>
      <c r="F396">
        <v>-1.4672900000000001E-4</v>
      </c>
      <c r="G396">
        <v>5.7528899999999999E-4</v>
      </c>
    </row>
    <row r="397" spans="1:7" x14ac:dyDescent="0.15">
      <c r="A397" t="s">
        <v>2</v>
      </c>
      <c r="B397" t="s">
        <v>33</v>
      </c>
      <c r="C397" t="s">
        <v>3</v>
      </c>
      <c r="D397">
        <v>19</v>
      </c>
    </row>
    <row r="398" spans="1:7" x14ac:dyDescent="0.15">
      <c r="A398" t="s">
        <v>2</v>
      </c>
      <c r="B398" t="s">
        <v>34</v>
      </c>
      <c r="C398" t="s">
        <v>35</v>
      </c>
      <c r="D398" t="s">
        <v>36</v>
      </c>
    </row>
    <row r="399" spans="1:7" x14ac:dyDescent="0.15">
      <c r="A399" t="s">
        <v>2</v>
      </c>
      <c r="B399" t="s">
        <v>38</v>
      </c>
      <c r="C399">
        <v>0</v>
      </c>
      <c r="D399" t="s">
        <v>4</v>
      </c>
      <c r="E399">
        <v>1.5584100000000001E-3</v>
      </c>
    </row>
    <row r="400" spans="1:7" x14ac:dyDescent="0.15">
      <c r="A400" t="s">
        <v>2</v>
      </c>
      <c r="B400" t="s">
        <v>38</v>
      </c>
      <c r="C400">
        <v>1</v>
      </c>
      <c r="D400" t="s">
        <v>4</v>
      </c>
      <c r="E400">
        <v>1.0597899999999999E-3</v>
      </c>
    </row>
    <row r="401" spans="1:7" x14ac:dyDescent="0.15">
      <c r="A401" t="s">
        <v>2</v>
      </c>
      <c r="B401" t="s">
        <v>34</v>
      </c>
      <c r="C401" t="s">
        <v>39</v>
      </c>
      <c r="D401" t="s">
        <v>35</v>
      </c>
      <c r="E401" t="s">
        <v>36</v>
      </c>
    </row>
    <row r="402" spans="1:7" x14ac:dyDescent="0.15">
      <c r="A402" t="s">
        <v>2</v>
      </c>
      <c r="B402" t="s">
        <v>40</v>
      </c>
      <c r="C402">
        <v>18</v>
      </c>
    </row>
    <row r="403" spans="1:7" x14ac:dyDescent="0.15">
      <c r="A403" t="s">
        <v>2</v>
      </c>
      <c r="B403" t="s">
        <v>38</v>
      </c>
      <c r="C403">
        <v>0</v>
      </c>
      <c r="D403" t="s">
        <v>4</v>
      </c>
      <c r="E403">
        <v>2.2173000000000002E-3</v>
      </c>
    </row>
    <row r="404" spans="1:7" x14ac:dyDescent="0.15">
      <c r="A404" t="s">
        <v>2</v>
      </c>
      <c r="B404" t="s">
        <v>38</v>
      </c>
      <c r="C404">
        <v>1</v>
      </c>
      <c r="D404" t="s">
        <v>4</v>
      </c>
      <c r="E404">
        <v>1.5747199999999999E-3</v>
      </c>
    </row>
    <row r="405" spans="1:7" x14ac:dyDescent="0.15">
      <c r="A405" t="s">
        <v>2</v>
      </c>
      <c r="B405" t="s">
        <v>41</v>
      </c>
      <c r="C405" t="s">
        <v>35</v>
      </c>
      <c r="D405" t="s">
        <v>42</v>
      </c>
      <c r="E405" t="s">
        <v>13</v>
      </c>
    </row>
    <row r="406" spans="1:7" x14ac:dyDescent="0.15">
      <c r="A406" t="s">
        <v>2</v>
      </c>
      <c r="B406" t="s">
        <v>43</v>
      </c>
      <c r="C406">
        <v>0.125</v>
      </c>
    </row>
    <row r="407" spans="1:7" x14ac:dyDescent="0.15">
      <c r="A407" t="s">
        <v>2</v>
      </c>
      <c r="B407" t="s">
        <v>44</v>
      </c>
      <c r="C407">
        <v>0.125</v>
      </c>
    </row>
    <row r="408" spans="1:7" x14ac:dyDescent="0.15">
      <c r="A408" t="s">
        <v>2</v>
      </c>
      <c r="B408" t="s">
        <v>45</v>
      </c>
      <c r="C408" t="s">
        <v>46</v>
      </c>
      <c r="D408">
        <v>0.5</v>
      </c>
    </row>
    <row r="409" spans="1:7" x14ac:dyDescent="0.15">
      <c r="A409" t="s">
        <v>2</v>
      </c>
      <c r="B409" t="s">
        <v>41</v>
      </c>
      <c r="C409" t="s">
        <v>35</v>
      </c>
      <c r="D409" t="s">
        <v>47</v>
      </c>
      <c r="E409" t="s">
        <v>13</v>
      </c>
    </row>
    <row r="410" spans="1:7" x14ac:dyDescent="0.15">
      <c r="A410" t="s">
        <v>2</v>
      </c>
      <c r="B410" t="s">
        <v>48</v>
      </c>
      <c r="C410">
        <v>0</v>
      </c>
    </row>
    <row r="411" spans="1:7" x14ac:dyDescent="0.15">
      <c r="A411" t="s">
        <v>2</v>
      </c>
      <c r="B411" t="s">
        <v>4</v>
      </c>
      <c r="C411">
        <v>1.3091000000000001E-3</v>
      </c>
      <c r="D411" t="s">
        <v>49</v>
      </c>
      <c r="E411">
        <v>1.8960100000000001E-3</v>
      </c>
      <c r="F411" t="s">
        <v>50</v>
      </c>
      <c r="G411">
        <v>18</v>
      </c>
    </row>
    <row r="412" spans="1:7" x14ac:dyDescent="0.15">
      <c r="A412" t="s">
        <v>2</v>
      </c>
      <c r="B412" t="s">
        <v>48</v>
      </c>
      <c r="C412">
        <v>1</v>
      </c>
    </row>
    <row r="413" spans="1:7" x14ac:dyDescent="0.15">
      <c r="A413" t="s">
        <v>2</v>
      </c>
      <c r="B413" t="s">
        <v>4</v>
      </c>
      <c r="C413">
        <v>1.3091000000000001E-3</v>
      </c>
      <c r="D413" t="s">
        <v>49</v>
      </c>
      <c r="E413">
        <v>0</v>
      </c>
      <c r="F413" t="s">
        <v>50</v>
      </c>
      <c r="G413">
        <v>-2</v>
      </c>
    </row>
    <row r="414" spans="1:7" x14ac:dyDescent="0.15">
      <c r="A414" t="s">
        <v>2</v>
      </c>
      <c r="B414" t="s">
        <v>3</v>
      </c>
      <c r="C414" t="s">
        <v>51</v>
      </c>
      <c r="D414">
        <v>-1.6363700000000001E-4</v>
      </c>
      <c r="E414">
        <v>1.4672900000000001E-4</v>
      </c>
      <c r="F414">
        <v>-3.2727400000000001E-4</v>
      </c>
      <c r="G414">
        <v>6.3764099999999999E-4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4"/>
  <sheetViews>
    <sheetView zoomScaleNormal="100" workbookViewId="0">
      <selection activeCell="L2" sqref="L2:L21"/>
    </sheetView>
  </sheetViews>
  <sheetFormatPr baseColWidth="10" defaultColWidth="8.83203125" defaultRowHeight="13" x14ac:dyDescent="0.15"/>
  <cols>
    <col min="1" max="1025" width="11.5"/>
  </cols>
  <sheetData>
    <row r="1" spans="1:14" ht="15" x14ac:dyDescent="0.2">
      <c r="A1" s="5" t="s">
        <v>60</v>
      </c>
      <c r="B1" t="s">
        <v>33</v>
      </c>
      <c r="C1" t="s">
        <v>3</v>
      </c>
      <c r="D1">
        <v>0</v>
      </c>
      <c r="I1" t="s">
        <v>37</v>
      </c>
      <c r="J1" t="s">
        <v>1</v>
      </c>
    </row>
    <row r="2" spans="1:14" ht="15" x14ac:dyDescent="0.2">
      <c r="A2" s="5" t="s">
        <v>60</v>
      </c>
      <c r="B2" t="s">
        <v>34</v>
      </c>
      <c r="C2" t="s">
        <v>35</v>
      </c>
      <c r="D2" t="s">
        <v>63</v>
      </c>
      <c r="H2">
        <v>3</v>
      </c>
      <c r="I2">
        <f t="shared" ref="I2:I41" ca="1" si="0">INDIRECT(ADDRESS(H2,5))</f>
        <v>0.75756199999999996</v>
      </c>
      <c r="J2">
        <f>G2*5/20</f>
        <v>0</v>
      </c>
      <c r="K2">
        <v>2</v>
      </c>
      <c r="L2">
        <f t="shared" ref="L2:L41" ca="1" si="1">INDIRECT(ADDRESS(K2,9))</f>
        <v>0.75756199999999996</v>
      </c>
      <c r="M2">
        <f t="shared" ref="M2:M41" ca="1" si="2">INDIRECT(ADDRESS(K2+1,9))</f>
        <v>0.66068000000000005</v>
      </c>
      <c r="N2">
        <f t="shared" ref="N2:N41" ca="1" si="3">(L2+M2)/2</f>
        <v>0.709121</v>
      </c>
    </row>
    <row r="3" spans="1:14" ht="15" x14ac:dyDescent="0.2">
      <c r="A3" s="5" t="s">
        <v>60</v>
      </c>
      <c r="B3" t="s">
        <v>38</v>
      </c>
      <c r="C3">
        <v>0</v>
      </c>
      <c r="D3" t="s">
        <v>4</v>
      </c>
      <c r="E3">
        <v>0.75756199999999996</v>
      </c>
      <c r="H3">
        <v>4</v>
      </c>
      <c r="I3">
        <f t="shared" ca="1" si="0"/>
        <v>0.66068000000000005</v>
      </c>
      <c r="J3">
        <f>J2+5/20</f>
        <v>0.25</v>
      </c>
      <c r="K3">
        <f t="shared" ref="K3:K41" si="4">K2+2</f>
        <v>4</v>
      </c>
      <c r="L3">
        <f t="shared" ca="1" si="1"/>
        <v>0.66015900000000005</v>
      </c>
      <c r="M3">
        <f t="shared" ca="1" si="2"/>
        <v>0.57560999999999996</v>
      </c>
      <c r="N3">
        <f t="shared" ca="1" si="3"/>
        <v>0.61788449999999995</v>
      </c>
    </row>
    <row r="4" spans="1:14" ht="15" x14ac:dyDescent="0.2">
      <c r="A4" s="5" t="s">
        <v>60</v>
      </c>
      <c r="B4" t="s">
        <v>38</v>
      </c>
      <c r="C4">
        <v>1</v>
      </c>
      <c r="D4" t="s">
        <v>4</v>
      </c>
      <c r="E4">
        <v>0.66068000000000005</v>
      </c>
      <c r="H4">
        <v>21</v>
      </c>
      <c r="I4">
        <f t="shared" ca="1" si="0"/>
        <v>0.66015900000000005</v>
      </c>
      <c r="J4">
        <f>J3</f>
        <v>0.25</v>
      </c>
      <c r="K4">
        <f t="shared" si="4"/>
        <v>6</v>
      </c>
      <c r="L4">
        <f t="shared" ca="1" si="1"/>
        <v>0.57515400000000005</v>
      </c>
      <c r="M4">
        <f t="shared" ca="1" si="2"/>
        <v>0.50134999999999996</v>
      </c>
      <c r="N4">
        <f t="shared" ca="1" si="3"/>
        <v>0.53825199999999995</v>
      </c>
    </row>
    <row r="5" spans="1:14" ht="15" x14ac:dyDescent="0.2">
      <c r="A5" s="5" t="s">
        <v>60</v>
      </c>
      <c r="B5" t="s">
        <v>34</v>
      </c>
      <c r="C5" t="s">
        <v>39</v>
      </c>
      <c r="D5" t="s">
        <v>35</v>
      </c>
      <c r="E5" t="s">
        <v>36</v>
      </c>
      <c r="H5">
        <v>22</v>
      </c>
      <c r="I5">
        <f t="shared" ca="1" si="0"/>
        <v>0.57560999999999996</v>
      </c>
      <c r="J5">
        <f>J4+5/20</f>
        <v>0.5</v>
      </c>
      <c r="K5">
        <f t="shared" si="4"/>
        <v>8</v>
      </c>
      <c r="L5">
        <f t="shared" ca="1" si="1"/>
        <v>0.50095199999999995</v>
      </c>
      <c r="M5">
        <f t="shared" ca="1" si="2"/>
        <v>0.43650600000000001</v>
      </c>
      <c r="N5">
        <f t="shared" ca="1" si="3"/>
        <v>0.46872899999999995</v>
      </c>
    </row>
    <row r="6" spans="1:14" ht="15" x14ac:dyDescent="0.2">
      <c r="A6" s="5" t="s">
        <v>60</v>
      </c>
      <c r="B6" t="s">
        <v>40</v>
      </c>
      <c r="C6">
        <v>1</v>
      </c>
      <c r="H6">
        <f>H4+21</f>
        <v>42</v>
      </c>
      <c r="I6">
        <f t="shared" ca="1" si="0"/>
        <v>0.57515400000000005</v>
      </c>
      <c r="J6">
        <f>J5</f>
        <v>0.5</v>
      </c>
      <c r="K6">
        <f t="shared" si="4"/>
        <v>10</v>
      </c>
      <c r="L6">
        <f t="shared" ca="1" si="1"/>
        <v>0.43615900000000002</v>
      </c>
      <c r="M6">
        <f t="shared" ca="1" si="2"/>
        <v>0.37985999999999998</v>
      </c>
      <c r="N6">
        <f t="shared" ca="1" si="3"/>
        <v>0.40800950000000002</v>
      </c>
    </row>
    <row r="7" spans="1:14" ht="15" x14ac:dyDescent="0.2">
      <c r="A7" s="5" t="s">
        <v>60</v>
      </c>
      <c r="B7" t="s">
        <v>38</v>
      </c>
      <c r="C7">
        <v>0</v>
      </c>
      <c r="D7" t="s">
        <v>4</v>
      </c>
      <c r="E7">
        <v>0.66015900000000005</v>
      </c>
      <c r="H7">
        <f>H5+21</f>
        <v>43</v>
      </c>
      <c r="I7">
        <f t="shared" ca="1" si="0"/>
        <v>0.50134999999999996</v>
      </c>
      <c r="J7">
        <f>J6+5/20</f>
        <v>0.75</v>
      </c>
      <c r="K7">
        <f t="shared" si="4"/>
        <v>12</v>
      </c>
      <c r="L7">
        <f t="shared" ca="1" si="1"/>
        <v>0.37955699999999998</v>
      </c>
      <c r="M7">
        <f t="shared" ca="1" si="2"/>
        <v>0.330349</v>
      </c>
      <c r="N7">
        <f t="shared" ca="1" si="3"/>
        <v>0.35495299999999996</v>
      </c>
    </row>
    <row r="8" spans="1:14" ht="15" x14ac:dyDescent="0.2">
      <c r="A8" s="5" t="s">
        <v>60</v>
      </c>
      <c r="B8" t="s">
        <v>38</v>
      </c>
      <c r="C8">
        <v>1</v>
      </c>
      <c r="D8" t="s">
        <v>4</v>
      </c>
      <c r="E8">
        <v>0.57560999999999996</v>
      </c>
      <c r="H8">
        <f t="shared" ref="H8:H41" si="5">H6+21</f>
        <v>63</v>
      </c>
      <c r="I8">
        <f t="shared" ca="1" si="0"/>
        <v>0.50095199999999995</v>
      </c>
      <c r="J8">
        <f>J7</f>
        <v>0.75</v>
      </c>
      <c r="K8">
        <f t="shared" si="4"/>
        <v>14</v>
      </c>
      <c r="L8">
        <f t="shared" ca="1" si="1"/>
        <v>0.33008399999999999</v>
      </c>
      <c r="M8">
        <f t="shared" ca="1" si="2"/>
        <v>0.28704200000000002</v>
      </c>
      <c r="N8">
        <f t="shared" ca="1" si="3"/>
        <v>0.30856300000000003</v>
      </c>
    </row>
    <row r="9" spans="1:14" ht="15" x14ac:dyDescent="0.2">
      <c r="A9" s="5" t="s">
        <v>60</v>
      </c>
      <c r="B9" t="s">
        <v>41</v>
      </c>
      <c r="C9" t="s">
        <v>35</v>
      </c>
      <c r="D9" t="s">
        <v>42</v>
      </c>
      <c r="E9" t="s">
        <v>13</v>
      </c>
      <c r="H9">
        <f t="shared" si="5"/>
        <v>64</v>
      </c>
      <c r="I9">
        <f t="shared" ca="1" si="0"/>
        <v>0.43650600000000001</v>
      </c>
      <c r="J9">
        <f>J8+5/20</f>
        <v>1</v>
      </c>
      <c r="K9">
        <f t="shared" si="4"/>
        <v>16</v>
      </c>
      <c r="L9">
        <f t="shared" ca="1" si="1"/>
        <v>0.28681000000000001</v>
      </c>
      <c r="M9">
        <f t="shared" ca="1" si="2"/>
        <v>0.24912699999999999</v>
      </c>
      <c r="N9">
        <f t="shared" ca="1" si="3"/>
        <v>0.2679685</v>
      </c>
    </row>
    <row r="10" spans="1:14" ht="15" x14ac:dyDescent="0.2">
      <c r="A10" s="5" t="s">
        <v>60</v>
      </c>
      <c r="B10" t="s">
        <v>43</v>
      </c>
      <c r="C10">
        <v>0.125</v>
      </c>
      <c r="H10">
        <f t="shared" si="5"/>
        <v>84</v>
      </c>
      <c r="I10">
        <f t="shared" ca="1" si="0"/>
        <v>0.43615900000000002</v>
      </c>
      <c r="J10">
        <f>J9</f>
        <v>1</v>
      </c>
      <c r="K10">
        <f t="shared" si="4"/>
        <v>18</v>
      </c>
      <c r="L10">
        <f t="shared" ca="1" si="1"/>
        <v>0.24892300000000001</v>
      </c>
      <c r="M10">
        <f t="shared" ca="1" si="2"/>
        <v>0.21589</v>
      </c>
      <c r="N10">
        <f t="shared" ca="1" si="3"/>
        <v>0.23240650000000002</v>
      </c>
    </row>
    <row r="11" spans="1:14" ht="15" x14ac:dyDescent="0.2">
      <c r="A11" s="5" t="s">
        <v>60</v>
      </c>
      <c r="B11" t="s">
        <v>44</v>
      </c>
      <c r="C11">
        <v>0.125</v>
      </c>
      <c r="H11">
        <f t="shared" si="5"/>
        <v>85</v>
      </c>
      <c r="I11">
        <f t="shared" ca="1" si="0"/>
        <v>0.37985999999999998</v>
      </c>
      <c r="J11">
        <f>J10+5/20</f>
        <v>1.25</v>
      </c>
      <c r="K11">
        <f t="shared" si="4"/>
        <v>20</v>
      </c>
      <c r="L11">
        <f t="shared" ca="1" si="1"/>
        <v>0.21571199999999999</v>
      </c>
      <c r="M11">
        <f t="shared" ca="1" si="2"/>
        <v>0.18670800000000001</v>
      </c>
      <c r="N11">
        <f t="shared" ca="1" si="3"/>
        <v>0.20121</v>
      </c>
    </row>
    <row r="12" spans="1:14" ht="15" x14ac:dyDescent="0.2">
      <c r="A12" s="5" t="s">
        <v>60</v>
      </c>
      <c r="B12" t="s">
        <v>45</v>
      </c>
      <c r="C12" t="s">
        <v>46</v>
      </c>
      <c r="D12">
        <v>0.1</v>
      </c>
      <c r="H12">
        <f t="shared" si="5"/>
        <v>105</v>
      </c>
      <c r="I12">
        <f t="shared" ca="1" si="0"/>
        <v>0.37955699999999998</v>
      </c>
      <c r="J12">
        <f>J11</f>
        <v>1.25</v>
      </c>
      <c r="K12">
        <f t="shared" si="4"/>
        <v>22</v>
      </c>
      <c r="L12">
        <f t="shared" ca="1" si="1"/>
        <v>0.18655099999999999</v>
      </c>
      <c r="M12">
        <f t="shared" ca="1" si="2"/>
        <v>0.16103300000000001</v>
      </c>
      <c r="N12">
        <f t="shared" ca="1" si="3"/>
        <v>0.173792</v>
      </c>
    </row>
    <row r="13" spans="1:14" ht="15" x14ac:dyDescent="0.2">
      <c r="A13" s="5" t="s">
        <v>60</v>
      </c>
      <c r="B13" t="s">
        <v>41</v>
      </c>
      <c r="C13" t="s">
        <v>35</v>
      </c>
      <c r="D13" t="s">
        <v>47</v>
      </c>
      <c r="E13" t="s">
        <v>13</v>
      </c>
      <c r="H13">
        <f t="shared" si="5"/>
        <v>106</v>
      </c>
      <c r="I13">
        <f t="shared" ca="1" si="0"/>
        <v>0.330349</v>
      </c>
      <c r="J13">
        <f>J12+5/20</f>
        <v>1.5</v>
      </c>
      <c r="K13">
        <f t="shared" si="4"/>
        <v>24</v>
      </c>
      <c r="L13">
        <f t="shared" ca="1" si="1"/>
        <v>0.16089500000000001</v>
      </c>
      <c r="M13">
        <f t="shared" ca="1" si="2"/>
        <v>0.13838200000000001</v>
      </c>
      <c r="N13">
        <f t="shared" ca="1" si="3"/>
        <v>0.14963850000000001</v>
      </c>
    </row>
    <row r="14" spans="1:14" ht="15" x14ac:dyDescent="0.2">
      <c r="A14" s="5" t="s">
        <v>60</v>
      </c>
      <c r="B14" t="s">
        <v>48</v>
      </c>
      <c r="C14">
        <v>0</v>
      </c>
      <c r="H14">
        <f t="shared" si="5"/>
        <v>126</v>
      </c>
      <c r="I14">
        <f t="shared" ca="1" si="0"/>
        <v>0.33008399999999999</v>
      </c>
      <c r="J14">
        <f>J13</f>
        <v>1.5</v>
      </c>
      <c r="K14">
        <f t="shared" si="4"/>
        <v>26</v>
      </c>
      <c r="L14">
        <f t="shared" ca="1" si="1"/>
        <v>0.13825999999999999</v>
      </c>
      <c r="M14">
        <f t="shared" ca="1" si="2"/>
        <v>0.11833</v>
      </c>
      <c r="N14">
        <f t="shared" ca="1" si="3"/>
        <v>0.12829499999999999</v>
      </c>
    </row>
    <row r="15" spans="1:14" ht="15" x14ac:dyDescent="0.2">
      <c r="A15" s="5" t="s">
        <v>60</v>
      </c>
      <c r="B15" t="s">
        <v>4</v>
      </c>
      <c r="C15">
        <v>0.709121</v>
      </c>
      <c r="D15" t="s">
        <v>49</v>
      </c>
      <c r="E15">
        <v>1</v>
      </c>
      <c r="F15" t="s">
        <v>50</v>
      </c>
      <c r="G15">
        <v>-1</v>
      </c>
      <c r="H15">
        <f t="shared" si="5"/>
        <v>127</v>
      </c>
      <c r="I15">
        <f t="shared" ca="1" si="0"/>
        <v>0.28704200000000002</v>
      </c>
      <c r="J15">
        <f>J14+5/20</f>
        <v>1.75</v>
      </c>
      <c r="K15">
        <f t="shared" si="4"/>
        <v>28</v>
      </c>
      <c r="L15">
        <f t="shared" ca="1" si="1"/>
        <v>0.11822199999999999</v>
      </c>
      <c r="M15">
        <f t="shared" ca="1" si="2"/>
        <v>0.10050099999999999</v>
      </c>
      <c r="N15">
        <f t="shared" ca="1" si="3"/>
        <v>0.1093615</v>
      </c>
    </row>
    <row r="16" spans="1:14" ht="15" x14ac:dyDescent="0.2">
      <c r="A16" s="5" t="s">
        <v>60</v>
      </c>
      <c r="B16" t="s">
        <v>48</v>
      </c>
      <c r="C16">
        <v>1</v>
      </c>
      <c r="H16">
        <f t="shared" si="5"/>
        <v>147</v>
      </c>
      <c r="I16">
        <f t="shared" ca="1" si="0"/>
        <v>0.28681000000000001</v>
      </c>
      <c r="J16">
        <f>J15</f>
        <v>1.75</v>
      </c>
      <c r="K16">
        <f t="shared" si="4"/>
        <v>30</v>
      </c>
      <c r="L16">
        <f t="shared" ca="1" si="1"/>
        <v>0.10040399999999999</v>
      </c>
      <c r="M16">
        <f t="shared" ca="1" si="2"/>
        <v>8.4558800000000003E-2</v>
      </c>
      <c r="N16">
        <f t="shared" ca="1" si="3"/>
        <v>9.2481399999999991E-2</v>
      </c>
    </row>
    <row r="17" spans="1:14" ht="15" x14ac:dyDescent="0.2">
      <c r="A17" s="5" t="s">
        <v>60</v>
      </c>
      <c r="B17" t="s">
        <v>4</v>
      </c>
      <c r="C17">
        <v>0.709121</v>
      </c>
      <c r="D17" t="s">
        <v>49</v>
      </c>
      <c r="E17">
        <v>0.61788399999999999</v>
      </c>
      <c r="F17" t="s">
        <v>50</v>
      </c>
      <c r="G17">
        <v>1</v>
      </c>
      <c r="H17">
        <f t="shared" si="5"/>
        <v>148</v>
      </c>
      <c r="I17">
        <f t="shared" ca="1" si="0"/>
        <v>0.24912699999999999</v>
      </c>
      <c r="J17">
        <f>J16+5/20</f>
        <v>2</v>
      </c>
      <c r="K17">
        <f t="shared" si="4"/>
        <v>32</v>
      </c>
      <c r="L17">
        <f t="shared" ca="1" si="1"/>
        <v>8.4472199999999997E-2</v>
      </c>
      <c r="M17">
        <f t="shared" ca="1" si="2"/>
        <v>7.0205100000000006E-2</v>
      </c>
      <c r="N17">
        <f t="shared" ca="1" si="3"/>
        <v>7.7338650000000009E-2</v>
      </c>
    </row>
    <row r="18" spans="1:14" ht="15" x14ac:dyDescent="0.2">
      <c r="A18" s="5" t="s">
        <v>60</v>
      </c>
      <c r="B18" t="s">
        <v>3</v>
      </c>
      <c r="C18" t="s">
        <v>51</v>
      </c>
      <c r="D18">
        <v>-1.7728000000000001E-2</v>
      </c>
      <c r="E18">
        <v>7.2719699999999998E-2</v>
      </c>
      <c r="F18">
        <v>-2.2809200000000002E-2</v>
      </c>
      <c r="G18">
        <v>0.113257</v>
      </c>
      <c r="H18">
        <f t="shared" si="5"/>
        <v>168</v>
      </c>
      <c r="I18">
        <f t="shared" ca="1" si="0"/>
        <v>0.24892300000000001</v>
      </c>
      <c r="J18">
        <f>J17</f>
        <v>2</v>
      </c>
      <c r="K18">
        <f t="shared" si="4"/>
        <v>34</v>
      </c>
      <c r="L18">
        <f t="shared" ca="1" si="1"/>
        <v>7.0126800000000003E-2</v>
      </c>
      <c r="M18">
        <f t="shared" ca="1" si="2"/>
        <v>5.7169900000000003E-2</v>
      </c>
      <c r="N18">
        <f t="shared" ca="1" si="3"/>
        <v>6.3648350000000006E-2</v>
      </c>
    </row>
    <row r="19" spans="1:14" ht="15" x14ac:dyDescent="0.2">
      <c r="A19" s="5" t="s">
        <v>60</v>
      </c>
      <c r="B19" t="s">
        <v>33</v>
      </c>
      <c r="C19" t="s">
        <v>3</v>
      </c>
      <c r="D19">
        <v>1</v>
      </c>
      <c r="H19">
        <f t="shared" si="5"/>
        <v>169</v>
      </c>
      <c r="I19">
        <f t="shared" ca="1" si="0"/>
        <v>0.21589</v>
      </c>
      <c r="J19">
        <f>J18+5/20</f>
        <v>2.25</v>
      </c>
      <c r="K19">
        <f t="shared" si="4"/>
        <v>36</v>
      </c>
      <c r="L19">
        <f t="shared" ca="1" si="1"/>
        <v>5.7098400000000001E-2</v>
      </c>
      <c r="M19">
        <f t="shared" ca="1" si="2"/>
        <v>4.5208400000000003E-2</v>
      </c>
      <c r="N19">
        <f t="shared" ca="1" si="3"/>
        <v>5.1153400000000002E-2</v>
      </c>
    </row>
    <row r="20" spans="1:14" ht="15" x14ac:dyDescent="0.2">
      <c r="A20" s="5" t="s">
        <v>60</v>
      </c>
      <c r="B20" t="s">
        <v>34</v>
      </c>
      <c r="C20" t="s">
        <v>35</v>
      </c>
      <c r="D20" t="s">
        <v>63</v>
      </c>
      <c r="H20">
        <f t="shared" si="5"/>
        <v>189</v>
      </c>
      <c r="I20">
        <f t="shared" ca="1" si="0"/>
        <v>0.21571199999999999</v>
      </c>
      <c r="J20">
        <f>J19</f>
        <v>2.25</v>
      </c>
      <c r="K20">
        <f t="shared" si="4"/>
        <v>38</v>
      </c>
      <c r="L20">
        <f t="shared" ca="1" si="1"/>
        <v>4.5142399999999999E-2</v>
      </c>
      <c r="M20">
        <f t="shared" ca="1" si="2"/>
        <v>3.4096000000000001E-2</v>
      </c>
      <c r="N20">
        <f t="shared" ca="1" si="3"/>
        <v>3.96192E-2</v>
      </c>
    </row>
    <row r="21" spans="1:14" ht="15" x14ac:dyDescent="0.2">
      <c r="A21" s="5" t="s">
        <v>60</v>
      </c>
      <c r="B21" t="s">
        <v>38</v>
      </c>
      <c r="C21">
        <v>0</v>
      </c>
      <c r="D21" t="s">
        <v>4</v>
      </c>
      <c r="E21">
        <v>0.66015900000000005</v>
      </c>
      <c r="H21">
        <f t="shared" si="5"/>
        <v>190</v>
      </c>
      <c r="I21">
        <f t="shared" ca="1" si="0"/>
        <v>0.18670800000000001</v>
      </c>
      <c r="J21">
        <f>J20+5/20</f>
        <v>2.5</v>
      </c>
      <c r="K21">
        <f t="shared" si="4"/>
        <v>40</v>
      </c>
      <c r="L21">
        <f t="shared" ca="1" si="1"/>
        <v>3.4034300000000003E-2</v>
      </c>
      <c r="M21">
        <f t="shared" ca="1" si="2"/>
        <v>2.3623999999999999E-2</v>
      </c>
      <c r="N21">
        <f t="shared" ca="1" si="3"/>
        <v>2.8829150000000001E-2</v>
      </c>
    </row>
    <row r="22" spans="1:14" ht="15" x14ac:dyDescent="0.2">
      <c r="A22" s="5" t="s">
        <v>60</v>
      </c>
      <c r="B22" t="s">
        <v>38</v>
      </c>
      <c r="C22">
        <v>1</v>
      </c>
      <c r="D22" t="s">
        <v>4</v>
      </c>
      <c r="E22">
        <v>0.57560999999999996</v>
      </c>
      <c r="H22">
        <f t="shared" si="5"/>
        <v>210</v>
      </c>
      <c r="I22">
        <f t="shared" ca="1" si="0"/>
        <v>0.18655099999999999</v>
      </c>
      <c r="J22">
        <f>J21</f>
        <v>2.5</v>
      </c>
      <c r="K22">
        <f t="shared" si="4"/>
        <v>42</v>
      </c>
      <c r="L22">
        <f t="shared" ca="1" si="1"/>
        <v>0</v>
      </c>
      <c r="M22">
        <f t="shared" ca="1" si="2"/>
        <v>0</v>
      </c>
      <c r="N22">
        <f t="shared" ca="1" si="3"/>
        <v>0</v>
      </c>
    </row>
    <row r="23" spans="1:14" ht="15" x14ac:dyDescent="0.2">
      <c r="A23" s="5" t="s">
        <v>60</v>
      </c>
      <c r="B23" t="s">
        <v>34</v>
      </c>
      <c r="C23" t="s">
        <v>39</v>
      </c>
      <c r="D23" t="s">
        <v>35</v>
      </c>
      <c r="E23" t="s">
        <v>36</v>
      </c>
      <c r="H23">
        <f t="shared" si="5"/>
        <v>211</v>
      </c>
      <c r="I23">
        <f t="shared" ca="1" si="0"/>
        <v>0.16103300000000001</v>
      </c>
      <c r="J23">
        <f>J22+5/20</f>
        <v>2.75</v>
      </c>
      <c r="K23">
        <f t="shared" si="4"/>
        <v>44</v>
      </c>
      <c r="L23">
        <f t="shared" ca="1" si="1"/>
        <v>0</v>
      </c>
      <c r="M23">
        <f t="shared" ca="1" si="2"/>
        <v>0</v>
      </c>
      <c r="N23">
        <f t="shared" ca="1" si="3"/>
        <v>0</v>
      </c>
    </row>
    <row r="24" spans="1:14" ht="15" x14ac:dyDescent="0.2">
      <c r="A24" s="5" t="s">
        <v>60</v>
      </c>
      <c r="B24" t="s">
        <v>40</v>
      </c>
      <c r="C24">
        <v>0</v>
      </c>
      <c r="H24">
        <f t="shared" si="5"/>
        <v>231</v>
      </c>
      <c r="I24">
        <f t="shared" ca="1" si="0"/>
        <v>0.16089500000000001</v>
      </c>
      <c r="J24">
        <f>J23</f>
        <v>2.75</v>
      </c>
      <c r="K24">
        <f t="shared" si="4"/>
        <v>46</v>
      </c>
      <c r="L24">
        <f t="shared" ca="1" si="1"/>
        <v>0</v>
      </c>
      <c r="M24">
        <f t="shared" ca="1" si="2"/>
        <v>0</v>
      </c>
      <c r="N24">
        <f t="shared" ca="1" si="3"/>
        <v>0</v>
      </c>
    </row>
    <row r="25" spans="1:14" ht="15" x14ac:dyDescent="0.2">
      <c r="A25" s="5" t="s">
        <v>60</v>
      </c>
      <c r="B25" t="s">
        <v>38</v>
      </c>
      <c r="C25">
        <v>0</v>
      </c>
      <c r="D25" t="s">
        <v>4</v>
      </c>
      <c r="E25">
        <v>0.75756199999999996</v>
      </c>
      <c r="H25">
        <f t="shared" si="5"/>
        <v>232</v>
      </c>
      <c r="I25">
        <f t="shared" ca="1" si="0"/>
        <v>0.13838200000000001</v>
      </c>
      <c r="J25">
        <f>J24+5/20</f>
        <v>3</v>
      </c>
      <c r="K25">
        <f t="shared" si="4"/>
        <v>48</v>
      </c>
      <c r="L25">
        <f t="shared" ca="1" si="1"/>
        <v>0</v>
      </c>
      <c r="M25">
        <f t="shared" ca="1" si="2"/>
        <v>0</v>
      </c>
      <c r="N25">
        <f t="shared" ca="1" si="3"/>
        <v>0</v>
      </c>
    </row>
    <row r="26" spans="1:14" ht="15" x14ac:dyDescent="0.2">
      <c r="A26" s="5" t="s">
        <v>60</v>
      </c>
      <c r="B26" t="s">
        <v>38</v>
      </c>
      <c r="C26">
        <v>1</v>
      </c>
      <c r="D26" t="s">
        <v>4</v>
      </c>
      <c r="E26">
        <v>0.66068000000000005</v>
      </c>
      <c r="H26">
        <f t="shared" si="5"/>
        <v>252</v>
      </c>
      <c r="I26">
        <f t="shared" ca="1" si="0"/>
        <v>0.13825999999999999</v>
      </c>
      <c r="J26">
        <f>J25</f>
        <v>3</v>
      </c>
      <c r="K26">
        <f t="shared" si="4"/>
        <v>50</v>
      </c>
      <c r="L26">
        <f t="shared" ca="1" si="1"/>
        <v>0</v>
      </c>
      <c r="M26">
        <f t="shared" ca="1" si="2"/>
        <v>0</v>
      </c>
      <c r="N26">
        <f t="shared" ca="1" si="3"/>
        <v>0</v>
      </c>
    </row>
    <row r="27" spans="1:14" ht="15" x14ac:dyDescent="0.2">
      <c r="A27" s="5" t="s">
        <v>60</v>
      </c>
      <c r="B27" t="s">
        <v>40</v>
      </c>
      <c r="C27">
        <v>2</v>
      </c>
      <c r="H27">
        <f t="shared" si="5"/>
        <v>253</v>
      </c>
      <c r="I27">
        <f t="shared" ca="1" si="0"/>
        <v>0.11833</v>
      </c>
      <c r="J27">
        <f>J26+5/20</f>
        <v>3.25</v>
      </c>
      <c r="K27">
        <f t="shared" si="4"/>
        <v>52</v>
      </c>
      <c r="L27">
        <f t="shared" ca="1" si="1"/>
        <v>0</v>
      </c>
      <c r="M27">
        <f t="shared" ca="1" si="2"/>
        <v>0</v>
      </c>
      <c r="N27">
        <f t="shared" ca="1" si="3"/>
        <v>0</v>
      </c>
    </row>
    <row r="28" spans="1:14" ht="15" x14ac:dyDescent="0.2">
      <c r="A28" s="5" t="s">
        <v>60</v>
      </c>
      <c r="B28" t="s">
        <v>38</v>
      </c>
      <c r="C28">
        <v>0</v>
      </c>
      <c r="D28" t="s">
        <v>4</v>
      </c>
      <c r="E28">
        <v>0.57515400000000005</v>
      </c>
      <c r="H28">
        <f t="shared" si="5"/>
        <v>273</v>
      </c>
      <c r="I28">
        <f t="shared" ca="1" si="0"/>
        <v>0.11822199999999999</v>
      </c>
      <c r="J28">
        <f>J27</f>
        <v>3.25</v>
      </c>
      <c r="K28">
        <f t="shared" si="4"/>
        <v>54</v>
      </c>
      <c r="L28">
        <f t="shared" ca="1" si="1"/>
        <v>0</v>
      </c>
      <c r="M28">
        <f t="shared" ca="1" si="2"/>
        <v>0</v>
      </c>
      <c r="N28">
        <f t="shared" ca="1" si="3"/>
        <v>0</v>
      </c>
    </row>
    <row r="29" spans="1:14" ht="15" x14ac:dyDescent="0.2">
      <c r="A29" s="5" t="s">
        <v>60</v>
      </c>
      <c r="B29" t="s">
        <v>38</v>
      </c>
      <c r="C29">
        <v>1</v>
      </c>
      <c r="D29" t="s">
        <v>4</v>
      </c>
      <c r="E29">
        <v>0.50134999999999996</v>
      </c>
      <c r="H29">
        <f t="shared" si="5"/>
        <v>274</v>
      </c>
      <c r="I29">
        <f t="shared" ca="1" si="0"/>
        <v>0.10050099999999999</v>
      </c>
      <c r="J29">
        <f>J28+5/20</f>
        <v>3.5</v>
      </c>
      <c r="K29">
        <f t="shared" si="4"/>
        <v>56</v>
      </c>
      <c r="L29">
        <f t="shared" ca="1" si="1"/>
        <v>0</v>
      </c>
      <c r="M29">
        <f t="shared" ca="1" si="2"/>
        <v>0</v>
      </c>
      <c r="N29">
        <f t="shared" ca="1" si="3"/>
        <v>0</v>
      </c>
    </row>
    <row r="30" spans="1:14" ht="15" x14ac:dyDescent="0.2">
      <c r="A30" s="5" t="s">
        <v>60</v>
      </c>
      <c r="B30" t="s">
        <v>41</v>
      </c>
      <c r="C30" t="s">
        <v>35</v>
      </c>
      <c r="D30" t="s">
        <v>42</v>
      </c>
      <c r="E30" t="s">
        <v>13</v>
      </c>
      <c r="H30">
        <f t="shared" si="5"/>
        <v>294</v>
      </c>
      <c r="I30">
        <f t="shared" ca="1" si="0"/>
        <v>0.10040399999999999</v>
      </c>
      <c r="J30">
        <f>J29</f>
        <v>3.5</v>
      </c>
      <c r="K30">
        <f t="shared" si="4"/>
        <v>58</v>
      </c>
      <c r="L30">
        <f t="shared" ca="1" si="1"/>
        <v>0</v>
      </c>
      <c r="M30">
        <f t="shared" ca="1" si="2"/>
        <v>0</v>
      </c>
      <c r="N30">
        <f t="shared" ca="1" si="3"/>
        <v>0</v>
      </c>
    </row>
    <row r="31" spans="1:14" ht="15" x14ac:dyDescent="0.2">
      <c r="A31" s="5" t="s">
        <v>60</v>
      </c>
      <c r="B31" t="s">
        <v>43</v>
      </c>
      <c r="C31">
        <v>0.125</v>
      </c>
      <c r="H31">
        <f t="shared" si="5"/>
        <v>295</v>
      </c>
      <c r="I31">
        <f t="shared" ca="1" si="0"/>
        <v>8.4558800000000003E-2</v>
      </c>
      <c r="J31">
        <f>J30+5/20</f>
        <v>3.75</v>
      </c>
      <c r="K31">
        <f t="shared" si="4"/>
        <v>60</v>
      </c>
      <c r="L31">
        <f t="shared" ca="1" si="1"/>
        <v>0</v>
      </c>
      <c r="M31">
        <f t="shared" ca="1" si="2"/>
        <v>0</v>
      </c>
      <c r="N31">
        <f t="shared" ca="1" si="3"/>
        <v>0</v>
      </c>
    </row>
    <row r="32" spans="1:14" ht="15" x14ac:dyDescent="0.2">
      <c r="A32" s="5" t="s">
        <v>60</v>
      </c>
      <c r="B32" t="s">
        <v>44</v>
      </c>
      <c r="C32">
        <v>0.125</v>
      </c>
      <c r="H32">
        <f t="shared" si="5"/>
        <v>315</v>
      </c>
      <c r="I32">
        <f t="shared" ca="1" si="0"/>
        <v>8.4472199999999997E-2</v>
      </c>
      <c r="J32">
        <f>J31</f>
        <v>3.75</v>
      </c>
      <c r="K32">
        <f t="shared" si="4"/>
        <v>62</v>
      </c>
      <c r="L32">
        <f t="shared" ca="1" si="1"/>
        <v>0</v>
      </c>
      <c r="M32">
        <f t="shared" ca="1" si="2"/>
        <v>0</v>
      </c>
      <c r="N32">
        <f t="shared" ca="1" si="3"/>
        <v>0</v>
      </c>
    </row>
    <row r="33" spans="1:14" ht="15" x14ac:dyDescent="0.2">
      <c r="A33" s="5" t="s">
        <v>60</v>
      </c>
      <c r="B33" t="s">
        <v>45</v>
      </c>
      <c r="C33" t="s">
        <v>46</v>
      </c>
      <c r="D33">
        <v>0.1</v>
      </c>
      <c r="H33">
        <f t="shared" si="5"/>
        <v>316</v>
      </c>
      <c r="I33">
        <f t="shared" ca="1" si="0"/>
        <v>7.0205100000000006E-2</v>
      </c>
      <c r="J33">
        <f>J32+5/20</f>
        <v>4</v>
      </c>
      <c r="K33">
        <f t="shared" si="4"/>
        <v>64</v>
      </c>
      <c r="L33">
        <f t="shared" ca="1" si="1"/>
        <v>0</v>
      </c>
      <c r="M33">
        <f t="shared" ca="1" si="2"/>
        <v>0</v>
      </c>
      <c r="N33">
        <f t="shared" ca="1" si="3"/>
        <v>0</v>
      </c>
    </row>
    <row r="34" spans="1:14" ht="15" x14ac:dyDescent="0.2">
      <c r="A34" s="5" t="s">
        <v>60</v>
      </c>
      <c r="B34" t="s">
        <v>41</v>
      </c>
      <c r="C34" t="s">
        <v>35</v>
      </c>
      <c r="D34" t="s">
        <v>47</v>
      </c>
      <c r="E34" t="s">
        <v>13</v>
      </c>
      <c r="H34">
        <f t="shared" si="5"/>
        <v>336</v>
      </c>
      <c r="I34">
        <f t="shared" ca="1" si="0"/>
        <v>7.0126800000000003E-2</v>
      </c>
      <c r="J34">
        <f>J33</f>
        <v>4</v>
      </c>
      <c r="K34">
        <f t="shared" si="4"/>
        <v>66</v>
      </c>
      <c r="L34">
        <f t="shared" ca="1" si="1"/>
        <v>0</v>
      </c>
      <c r="M34">
        <f t="shared" ca="1" si="2"/>
        <v>0</v>
      </c>
      <c r="N34">
        <f t="shared" ca="1" si="3"/>
        <v>0</v>
      </c>
    </row>
    <row r="35" spans="1:14" ht="15" x14ac:dyDescent="0.2">
      <c r="A35" s="5" t="s">
        <v>60</v>
      </c>
      <c r="B35" t="s">
        <v>48</v>
      </c>
      <c r="C35">
        <v>0</v>
      </c>
      <c r="H35">
        <f t="shared" si="5"/>
        <v>337</v>
      </c>
      <c r="I35">
        <f t="shared" ca="1" si="0"/>
        <v>5.7169900000000003E-2</v>
      </c>
      <c r="J35">
        <f>J34+5/20</f>
        <v>4.25</v>
      </c>
      <c r="K35">
        <f t="shared" si="4"/>
        <v>68</v>
      </c>
      <c r="L35">
        <f t="shared" ca="1" si="1"/>
        <v>0</v>
      </c>
      <c r="M35">
        <f t="shared" ca="1" si="2"/>
        <v>0</v>
      </c>
      <c r="N35">
        <f t="shared" ca="1" si="3"/>
        <v>0</v>
      </c>
    </row>
    <row r="36" spans="1:14" ht="15" x14ac:dyDescent="0.2">
      <c r="A36" s="5" t="s">
        <v>60</v>
      </c>
      <c r="B36" t="s">
        <v>4</v>
      </c>
      <c r="C36">
        <v>0.61788399999999999</v>
      </c>
      <c r="D36" t="s">
        <v>49</v>
      </c>
      <c r="E36">
        <v>0.709121</v>
      </c>
      <c r="F36" t="s">
        <v>50</v>
      </c>
      <c r="G36">
        <v>0</v>
      </c>
      <c r="H36">
        <f t="shared" si="5"/>
        <v>357</v>
      </c>
      <c r="I36">
        <f t="shared" ca="1" si="0"/>
        <v>5.7098400000000001E-2</v>
      </c>
      <c r="J36">
        <f>J35</f>
        <v>4.25</v>
      </c>
      <c r="K36">
        <f t="shared" si="4"/>
        <v>70</v>
      </c>
      <c r="L36">
        <f t="shared" ca="1" si="1"/>
        <v>0</v>
      </c>
      <c r="M36">
        <f t="shared" ca="1" si="2"/>
        <v>0</v>
      </c>
      <c r="N36">
        <f t="shared" ca="1" si="3"/>
        <v>0</v>
      </c>
    </row>
    <row r="37" spans="1:14" ht="15" x14ac:dyDescent="0.2">
      <c r="A37" s="5" t="s">
        <v>60</v>
      </c>
      <c r="B37" t="s">
        <v>48</v>
      </c>
      <c r="C37">
        <v>1</v>
      </c>
      <c r="H37">
        <f t="shared" si="5"/>
        <v>358</v>
      </c>
      <c r="I37">
        <f t="shared" ca="1" si="0"/>
        <v>4.5208400000000003E-2</v>
      </c>
      <c r="J37">
        <f>J36+5/20</f>
        <v>4.5</v>
      </c>
      <c r="K37">
        <f t="shared" si="4"/>
        <v>72</v>
      </c>
      <c r="L37">
        <f t="shared" ca="1" si="1"/>
        <v>0</v>
      </c>
      <c r="M37">
        <f t="shared" ca="1" si="2"/>
        <v>0</v>
      </c>
      <c r="N37">
        <f t="shared" ca="1" si="3"/>
        <v>0</v>
      </c>
    </row>
    <row r="38" spans="1:14" ht="15" x14ac:dyDescent="0.2">
      <c r="A38" s="5" t="s">
        <v>60</v>
      </c>
      <c r="B38" t="s">
        <v>4</v>
      </c>
      <c r="C38">
        <v>0.61788399999999999</v>
      </c>
      <c r="D38" t="s">
        <v>49</v>
      </c>
      <c r="E38">
        <v>0.53825199999999995</v>
      </c>
      <c r="F38" t="s">
        <v>50</v>
      </c>
      <c r="G38">
        <v>2</v>
      </c>
      <c r="H38">
        <f t="shared" si="5"/>
        <v>378</v>
      </c>
      <c r="I38">
        <f t="shared" ca="1" si="0"/>
        <v>4.5142399999999999E-2</v>
      </c>
      <c r="J38">
        <f>J37</f>
        <v>4.5</v>
      </c>
      <c r="K38">
        <f t="shared" si="4"/>
        <v>74</v>
      </c>
      <c r="L38">
        <f t="shared" ca="1" si="1"/>
        <v>0</v>
      </c>
      <c r="M38">
        <f t="shared" ca="1" si="2"/>
        <v>0</v>
      </c>
      <c r="N38">
        <f t="shared" ca="1" si="3"/>
        <v>0</v>
      </c>
    </row>
    <row r="39" spans="1:14" ht="15" x14ac:dyDescent="0.2">
      <c r="A39" s="5" t="s">
        <v>60</v>
      </c>
      <c r="B39" t="s">
        <v>3</v>
      </c>
      <c r="C39" t="s">
        <v>51</v>
      </c>
      <c r="D39">
        <v>-1.54471E-2</v>
      </c>
      <c r="E39">
        <v>2.2809200000000002E-2</v>
      </c>
      <c r="F39">
        <v>-1.9907999999999999E-2</v>
      </c>
      <c r="G39">
        <v>5.8164399999999998E-2</v>
      </c>
      <c r="H39">
        <f t="shared" si="5"/>
        <v>379</v>
      </c>
      <c r="I39">
        <f t="shared" ca="1" si="0"/>
        <v>3.4096000000000001E-2</v>
      </c>
      <c r="J39">
        <f>J38+5/20</f>
        <v>4.75</v>
      </c>
      <c r="K39">
        <f t="shared" si="4"/>
        <v>76</v>
      </c>
      <c r="L39">
        <f t="shared" ca="1" si="1"/>
        <v>0</v>
      </c>
      <c r="M39">
        <f t="shared" ca="1" si="2"/>
        <v>0</v>
      </c>
      <c r="N39">
        <f t="shared" ca="1" si="3"/>
        <v>0</v>
      </c>
    </row>
    <row r="40" spans="1:14" ht="15" x14ac:dyDescent="0.2">
      <c r="A40" s="5" t="s">
        <v>60</v>
      </c>
      <c r="B40" t="s">
        <v>33</v>
      </c>
      <c r="C40" t="s">
        <v>3</v>
      </c>
      <c r="D40">
        <v>2</v>
      </c>
      <c r="H40">
        <f t="shared" si="5"/>
        <v>399</v>
      </c>
      <c r="I40">
        <f t="shared" ca="1" si="0"/>
        <v>3.4034300000000003E-2</v>
      </c>
      <c r="J40">
        <f>J39</f>
        <v>4.75</v>
      </c>
      <c r="K40">
        <f t="shared" si="4"/>
        <v>78</v>
      </c>
      <c r="L40">
        <f t="shared" ca="1" si="1"/>
        <v>0</v>
      </c>
      <c r="M40">
        <f t="shared" ca="1" si="2"/>
        <v>0</v>
      </c>
      <c r="N40">
        <f t="shared" ca="1" si="3"/>
        <v>0</v>
      </c>
    </row>
    <row r="41" spans="1:14" ht="15" x14ac:dyDescent="0.2">
      <c r="A41" s="5" t="s">
        <v>60</v>
      </c>
      <c r="B41" t="s">
        <v>34</v>
      </c>
      <c r="C41" t="s">
        <v>35</v>
      </c>
      <c r="D41" t="s">
        <v>63</v>
      </c>
      <c r="H41">
        <f t="shared" si="5"/>
        <v>400</v>
      </c>
      <c r="I41">
        <f t="shared" ca="1" si="0"/>
        <v>2.3623999999999999E-2</v>
      </c>
      <c r="J41">
        <f>J40+5/20</f>
        <v>5</v>
      </c>
      <c r="K41">
        <f t="shared" si="4"/>
        <v>80</v>
      </c>
      <c r="L41">
        <f t="shared" ca="1" si="1"/>
        <v>0</v>
      </c>
      <c r="M41">
        <f t="shared" ca="1" si="2"/>
        <v>0</v>
      </c>
      <c r="N41">
        <f t="shared" ca="1" si="3"/>
        <v>0</v>
      </c>
    </row>
    <row r="42" spans="1:14" ht="15" x14ac:dyDescent="0.2">
      <c r="A42" s="5" t="s">
        <v>60</v>
      </c>
      <c r="B42" t="s">
        <v>38</v>
      </c>
      <c r="C42">
        <v>0</v>
      </c>
      <c r="D42" t="s">
        <v>4</v>
      </c>
      <c r="E42">
        <v>0.57515400000000005</v>
      </c>
    </row>
    <row r="43" spans="1:14" ht="15" x14ac:dyDescent="0.2">
      <c r="A43" s="5" t="s">
        <v>60</v>
      </c>
      <c r="B43" t="s">
        <v>38</v>
      </c>
      <c r="C43">
        <v>1</v>
      </c>
      <c r="D43" t="s">
        <v>4</v>
      </c>
      <c r="E43">
        <v>0.50134999999999996</v>
      </c>
    </row>
    <row r="44" spans="1:14" ht="15" x14ac:dyDescent="0.2">
      <c r="A44" s="5" t="s">
        <v>60</v>
      </c>
      <c r="B44" t="s">
        <v>34</v>
      </c>
      <c r="C44" t="s">
        <v>39</v>
      </c>
      <c r="D44" t="s">
        <v>35</v>
      </c>
      <c r="E44" t="s">
        <v>36</v>
      </c>
    </row>
    <row r="45" spans="1:14" ht="15" x14ac:dyDescent="0.2">
      <c r="A45" s="5" t="s">
        <v>60</v>
      </c>
      <c r="B45" t="s">
        <v>40</v>
      </c>
      <c r="C45">
        <v>1</v>
      </c>
    </row>
    <row r="46" spans="1:14" ht="15" x14ac:dyDescent="0.2">
      <c r="A46" s="5" t="s">
        <v>60</v>
      </c>
      <c r="B46" t="s">
        <v>38</v>
      </c>
      <c r="C46">
        <v>0</v>
      </c>
      <c r="D46" t="s">
        <v>4</v>
      </c>
      <c r="E46">
        <v>0.66015900000000005</v>
      </c>
    </row>
    <row r="47" spans="1:14" ht="15" x14ac:dyDescent="0.2">
      <c r="A47" s="5" t="s">
        <v>60</v>
      </c>
      <c r="B47" t="s">
        <v>38</v>
      </c>
      <c r="C47">
        <v>1</v>
      </c>
      <c r="D47" t="s">
        <v>4</v>
      </c>
      <c r="E47">
        <v>0.57560999999999996</v>
      </c>
    </row>
    <row r="48" spans="1:14" ht="15" x14ac:dyDescent="0.2">
      <c r="A48" s="5" t="s">
        <v>60</v>
      </c>
      <c r="B48" t="s">
        <v>40</v>
      </c>
      <c r="C48">
        <v>3</v>
      </c>
    </row>
    <row r="49" spans="1:7" ht="15" x14ac:dyDescent="0.2">
      <c r="A49" s="5" t="s">
        <v>60</v>
      </c>
      <c r="B49" t="s">
        <v>38</v>
      </c>
      <c r="C49">
        <v>0</v>
      </c>
      <c r="D49" t="s">
        <v>4</v>
      </c>
      <c r="E49">
        <v>0.50095199999999995</v>
      </c>
    </row>
    <row r="50" spans="1:7" ht="15" x14ac:dyDescent="0.2">
      <c r="A50" s="5" t="s">
        <v>60</v>
      </c>
      <c r="B50" t="s">
        <v>38</v>
      </c>
      <c r="C50">
        <v>1</v>
      </c>
      <c r="D50" t="s">
        <v>4</v>
      </c>
      <c r="E50">
        <v>0.43650600000000001</v>
      </c>
    </row>
    <row r="51" spans="1:7" ht="15" x14ac:dyDescent="0.2">
      <c r="A51" s="5" t="s">
        <v>60</v>
      </c>
      <c r="B51" t="s">
        <v>41</v>
      </c>
      <c r="C51" t="s">
        <v>35</v>
      </c>
      <c r="D51" t="s">
        <v>42</v>
      </c>
      <c r="E51" t="s">
        <v>13</v>
      </c>
    </row>
    <row r="52" spans="1:7" ht="15" x14ac:dyDescent="0.2">
      <c r="A52" s="5" t="s">
        <v>60</v>
      </c>
      <c r="B52" t="s">
        <v>43</v>
      </c>
      <c r="C52">
        <v>0.125</v>
      </c>
    </row>
    <row r="53" spans="1:7" ht="15" x14ac:dyDescent="0.2">
      <c r="A53" s="5" t="s">
        <v>60</v>
      </c>
      <c r="B53" t="s">
        <v>44</v>
      </c>
      <c r="C53">
        <v>0.125</v>
      </c>
    </row>
    <row r="54" spans="1:7" ht="15" x14ac:dyDescent="0.2">
      <c r="A54" s="5" t="s">
        <v>60</v>
      </c>
      <c r="B54" t="s">
        <v>45</v>
      </c>
      <c r="C54" t="s">
        <v>46</v>
      </c>
      <c r="D54">
        <v>0.1</v>
      </c>
    </row>
    <row r="55" spans="1:7" ht="15" x14ac:dyDescent="0.2">
      <c r="A55" s="5" t="s">
        <v>60</v>
      </c>
      <c r="B55" t="s">
        <v>41</v>
      </c>
      <c r="C55" t="s">
        <v>35</v>
      </c>
      <c r="D55" t="s">
        <v>47</v>
      </c>
      <c r="E55" t="s">
        <v>13</v>
      </c>
    </row>
    <row r="56" spans="1:7" ht="15" x14ac:dyDescent="0.2">
      <c r="A56" s="5" t="s">
        <v>60</v>
      </c>
      <c r="B56" t="s">
        <v>48</v>
      </c>
      <c r="C56">
        <v>0</v>
      </c>
    </row>
    <row r="57" spans="1:7" ht="15" x14ac:dyDescent="0.2">
      <c r="A57" s="5" t="s">
        <v>60</v>
      </c>
      <c r="B57" t="s">
        <v>4</v>
      </c>
      <c r="C57">
        <v>0.53825199999999995</v>
      </c>
      <c r="D57" t="s">
        <v>49</v>
      </c>
      <c r="E57">
        <v>0.61788399999999999</v>
      </c>
      <c r="F57" t="s">
        <v>50</v>
      </c>
      <c r="G57">
        <v>1</v>
      </c>
    </row>
    <row r="58" spans="1:7" ht="15" x14ac:dyDescent="0.2">
      <c r="A58" s="5" t="s">
        <v>60</v>
      </c>
      <c r="B58" t="s">
        <v>48</v>
      </c>
      <c r="C58">
        <v>1</v>
      </c>
    </row>
    <row r="59" spans="1:7" ht="15" x14ac:dyDescent="0.2">
      <c r="A59" s="5" t="s">
        <v>60</v>
      </c>
      <c r="B59" t="s">
        <v>4</v>
      </c>
      <c r="C59">
        <v>0.53825199999999995</v>
      </c>
      <c r="D59" t="s">
        <v>49</v>
      </c>
      <c r="E59">
        <v>0.46872900000000001</v>
      </c>
      <c r="F59" t="s">
        <v>50</v>
      </c>
      <c r="G59">
        <v>3</v>
      </c>
    </row>
    <row r="60" spans="1:7" ht="15" x14ac:dyDescent="0.2">
      <c r="A60" s="5" t="s">
        <v>60</v>
      </c>
      <c r="B60" t="s">
        <v>3</v>
      </c>
      <c r="C60" t="s">
        <v>51</v>
      </c>
      <c r="D60">
        <v>-1.3456299999999999E-2</v>
      </c>
      <c r="E60">
        <v>1.9907999999999999E-2</v>
      </c>
      <c r="F60">
        <v>-1.7380699999999999E-2</v>
      </c>
      <c r="G60">
        <v>5.0745100000000001E-2</v>
      </c>
    </row>
    <row r="61" spans="1:7" ht="15" x14ac:dyDescent="0.2">
      <c r="A61" s="5" t="s">
        <v>60</v>
      </c>
      <c r="B61" t="s">
        <v>33</v>
      </c>
      <c r="C61" t="s">
        <v>3</v>
      </c>
      <c r="D61">
        <v>3</v>
      </c>
    </row>
    <row r="62" spans="1:7" ht="15" x14ac:dyDescent="0.2">
      <c r="A62" s="5" t="s">
        <v>60</v>
      </c>
      <c r="B62" t="s">
        <v>34</v>
      </c>
      <c r="C62" t="s">
        <v>35</v>
      </c>
      <c r="D62" t="s">
        <v>63</v>
      </c>
    </row>
    <row r="63" spans="1:7" ht="15" x14ac:dyDescent="0.2">
      <c r="A63" s="5" t="s">
        <v>60</v>
      </c>
      <c r="B63" t="s">
        <v>38</v>
      </c>
      <c r="C63">
        <v>0</v>
      </c>
      <c r="D63" t="s">
        <v>4</v>
      </c>
      <c r="E63">
        <v>0.50095199999999995</v>
      </c>
    </row>
    <row r="64" spans="1:7" ht="15" x14ac:dyDescent="0.2">
      <c r="A64" s="5" t="s">
        <v>60</v>
      </c>
      <c r="B64" t="s">
        <v>38</v>
      </c>
      <c r="C64">
        <v>1</v>
      </c>
      <c r="D64" t="s">
        <v>4</v>
      </c>
      <c r="E64">
        <v>0.43650600000000001</v>
      </c>
    </row>
    <row r="65" spans="1:7" ht="15" x14ac:dyDescent="0.2">
      <c r="A65" s="5" t="s">
        <v>60</v>
      </c>
      <c r="B65" t="s">
        <v>34</v>
      </c>
      <c r="C65" t="s">
        <v>39</v>
      </c>
      <c r="D65" t="s">
        <v>35</v>
      </c>
      <c r="E65" t="s">
        <v>36</v>
      </c>
    </row>
    <row r="66" spans="1:7" ht="15" x14ac:dyDescent="0.2">
      <c r="A66" s="5" t="s">
        <v>60</v>
      </c>
      <c r="B66" t="s">
        <v>40</v>
      </c>
      <c r="C66">
        <v>2</v>
      </c>
    </row>
    <row r="67" spans="1:7" ht="15" x14ac:dyDescent="0.2">
      <c r="A67" s="5" t="s">
        <v>60</v>
      </c>
      <c r="B67" t="s">
        <v>38</v>
      </c>
      <c r="C67">
        <v>0</v>
      </c>
      <c r="D67" t="s">
        <v>4</v>
      </c>
      <c r="E67">
        <v>0.57515400000000005</v>
      </c>
    </row>
    <row r="68" spans="1:7" ht="15" x14ac:dyDescent="0.2">
      <c r="A68" s="5" t="s">
        <v>60</v>
      </c>
      <c r="B68" t="s">
        <v>38</v>
      </c>
      <c r="C68">
        <v>1</v>
      </c>
      <c r="D68" t="s">
        <v>4</v>
      </c>
      <c r="E68">
        <v>0.50134999999999996</v>
      </c>
    </row>
    <row r="69" spans="1:7" ht="15" x14ac:dyDescent="0.2">
      <c r="A69" s="5" t="s">
        <v>60</v>
      </c>
      <c r="B69" t="s">
        <v>40</v>
      </c>
      <c r="C69">
        <v>4</v>
      </c>
    </row>
    <row r="70" spans="1:7" ht="15" x14ac:dyDescent="0.2">
      <c r="A70" s="5" t="s">
        <v>60</v>
      </c>
      <c r="B70" t="s">
        <v>38</v>
      </c>
      <c r="C70">
        <v>0</v>
      </c>
      <c r="D70" t="s">
        <v>4</v>
      </c>
      <c r="E70">
        <v>0.43615900000000002</v>
      </c>
    </row>
    <row r="71" spans="1:7" ht="15" x14ac:dyDescent="0.2">
      <c r="A71" s="5" t="s">
        <v>60</v>
      </c>
      <c r="B71" t="s">
        <v>38</v>
      </c>
      <c r="C71">
        <v>1</v>
      </c>
      <c r="D71" t="s">
        <v>4</v>
      </c>
      <c r="E71">
        <v>0.37985999999999998</v>
      </c>
    </row>
    <row r="72" spans="1:7" ht="15" x14ac:dyDescent="0.2">
      <c r="A72" s="5" t="s">
        <v>60</v>
      </c>
      <c r="B72" t="s">
        <v>41</v>
      </c>
      <c r="C72" t="s">
        <v>35</v>
      </c>
      <c r="D72" t="s">
        <v>42</v>
      </c>
      <c r="E72" t="s">
        <v>13</v>
      </c>
    </row>
    <row r="73" spans="1:7" ht="15" x14ac:dyDescent="0.2">
      <c r="A73" s="5" t="s">
        <v>60</v>
      </c>
      <c r="B73" t="s">
        <v>43</v>
      </c>
      <c r="C73">
        <v>0.125</v>
      </c>
    </row>
    <row r="74" spans="1:7" ht="15" x14ac:dyDescent="0.2">
      <c r="A74" s="5" t="s">
        <v>60</v>
      </c>
      <c r="B74" t="s">
        <v>44</v>
      </c>
      <c r="C74">
        <v>0.125</v>
      </c>
    </row>
    <row r="75" spans="1:7" ht="15" x14ac:dyDescent="0.2">
      <c r="A75" s="5" t="s">
        <v>60</v>
      </c>
      <c r="B75" t="s">
        <v>45</v>
      </c>
      <c r="C75" t="s">
        <v>46</v>
      </c>
      <c r="D75">
        <v>0.1</v>
      </c>
    </row>
    <row r="76" spans="1:7" ht="15" x14ac:dyDescent="0.2">
      <c r="A76" s="5" t="s">
        <v>60</v>
      </c>
      <c r="B76" t="s">
        <v>41</v>
      </c>
      <c r="C76" t="s">
        <v>35</v>
      </c>
      <c r="D76" t="s">
        <v>47</v>
      </c>
      <c r="E76" t="s">
        <v>13</v>
      </c>
    </row>
    <row r="77" spans="1:7" ht="15" x14ac:dyDescent="0.2">
      <c r="A77" s="5" t="s">
        <v>60</v>
      </c>
      <c r="B77" t="s">
        <v>48</v>
      </c>
      <c r="C77">
        <v>0</v>
      </c>
    </row>
    <row r="78" spans="1:7" ht="15" x14ac:dyDescent="0.2">
      <c r="A78" s="5" t="s">
        <v>60</v>
      </c>
      <c r="B78" t="s">
        <v>4</v>
      </c>
      <c r="C78">
        <v>0.46872900000000001</v>
      </c>
      <c r="D78" t="s">
        <v>49</v>
      </c>
      <c r="E78">
        <v>0.53825199999999995</v>
      </c>
      <c r="F78" t="s">
        <v>50</v>
      </c>
      <c r="G78">
        <v>2</v>
      </c>
    </row>
    <row r="79" spans="1:7" ht="15" x14ac:dyDescent="0.2">
      <c r="A79" s="5" t="s">
        <v>60</v>
      </c>
      <c r="B79" t="s">
        <v>48</v>
      </c>
      <c r="C79">
        <v>1</v>
      </c>
    </row>
    <row r="80" spans="1:7" ht="15" x14ac:dyDescent="0.2">
      <c r="A80" s="5" t="s">
        <v>60</v>
      </c>
      <c r="B80" t="s">
        <v>4</v>
      </c>
      <c r="C80">
        <v>0.46872900000000001</v>
      </c>
      <c r="D80" t="s">
        <v>49</v>
      </c>
      <c r="E80">
        <v>0.40800999999999998</v>
      </c>
      <c r="F80" t="s">
        <v>50</v>
      </c>
      <c r="G80">
        <v>4</v>
      </c>
    </row>
    <row r="81" spans="1:7" ht="15" x14ac:dyDescent="0.2">
      <c r="A81" s="5" t="s">
        <v>60</v>
      </c>
      <c r="B81" t="s">
        <v>3</v>
      </c>
      <c r="C81" t="s">
        <v>51</v>
      </c>
      <c r="D81">
        <v>-1.17182E-2</v>
      </c>
      <c r="E81">
        <v>1.7380699999999999E-2</v>
      </c>
      <c r="F81">
        <v>-1.51799E-2</v>
      </c>
      <c r="G81">
        <v>4.42788E-2</v>
      </c>
    </row>
    <row r="82" spans="1:7" ht="15" x14ac:dyDescent="0.2">
      <c r="A82" s="5" t="s">
        <v>60</v>
      </c>
      <c r="B82" t="s">
        <v>33</v>
      </c>
      <c r="C82" t="s">
        <v>3</v>
      </c>
      <c r="D82">
        <v>4</v>
      </c>
    </row>
    <row r="83" spans="1:7" ht="15" x14ac:dyDescent="0.2">
      <c r="A83" s="5" t="s">
        <v>60</v>
      </c>
      <c r="B83" t="s">
        <v>34</v>
      </c>
      <c r="C83" t="s">
        <v>35</v>
      </c>
      <c r="D83" t="s">
        <v>63</v>
      </c>
    </row>
    <row r="84" spans="1:7" ht="15" x14ac:dyDescent="0.2">
      <c r="A84" s="5" t="s">
        <v>60</v>
      </c>
      <c r="B84" t="s">
        <v>38</v>
      </c>
      <c r="C84">
        <v>0</v>
      </c>
      <c r="D84" t="s">
        <v>4</v>
      </c>
      <c r="E84">
        <v>0.43615900000000002</v>
      </c>
    </row>
    <row r="85" spans="1:7" ht="15" x14ac:dyDescent="0.2">
      <c r="A85" s="5" t="s">
        <v>60</v>
      </c>
      <c r="B85" t="s">
        <v>38</v>
      </c>
      <c r="C85">
        <v>1</v>
      </c>
      <c r="D85" t="s">
        <v>4</v>
      </c>
      <c r="E85">
        <v>0.37985999999999998</v>
      </c>
    </row>
    <row r="86" spans="1:7" ht="15" x14ac:dyDescent="0.2">
      <c r="A86" s="5" t="s">
        <v>60</v>
      </c>
      <c r="B86" t="s">
        <v>34</v>
      </c>
      <c r="C86" t="s">
        <v>39</v>
      </c>
      <c r="D86" t="s">
        <v>35</v>
      </c>
      <c r="E86" t="s">
        <v>36</v>
      </c>
    </row>
    <row r="87" spans="1:7" ht="15" x14ac:dyDescent="0.2">
      <c r="A87" s="5" t="s">
        <v>60</v>
      </c>
      <c r="B87" t="s">
        <v>40</v>
      </c>
      <c r="C87">
        <v>3</v>
      </c>
    </row>
    <row r="88" spans="1:7" ht="15" x14ac:dyDescent="0.2">
      <c r="A88" s="5" t="s">
        <v>60</v>
      </c>
      <c r="B88" t="s">
        <v>38</v>
      </c>
      <c r="C88">
        <v>0</v>
      </c>
      <c r="D88" t="s">
        <v>4</v>
      </c>
      <c r="E88">
        <v>0.50095199999999995</v>
      </c>
    </row>
    <row r="89" spans="1:7" ht="15" x14ac:dyDescent="0.2">
      <c r="A89" s="5" t="s">
        <v>60</v>
      </c>
      <c r="B89" t="s">
        <v>38</v>
      </c>
      <c r="C89">
        <v>1</v>
      </c>
      <c r="D89" t="s">
        <v>4</v>
      </c>
      <c r="E89">
        <v>0.43650600000000001</v>
      </c>
    </row>
    <row r="90" spans="1:7" ht="15" x14ac:dyDescent="0.2">
      <c r="A90" s="5" t="s">
        <v>60</v>
      </c>
      <c r="B90" t="s">
        <v>40</v>
      </c>
      <c r="C90">
        <v>5</v>
      </c>
    </row>
    <row r="91" spans="1:7" ht="15" x14ac:dyDescent="0.2">
      <c r="A91" s="5" t="s">
        <v>60</v>
      </c>
      <c r="B91" t="s">
        <v>38</v>
      </c>
      <c r="C91">
        <v>0</v>
      </c>
      <c r="D91" t="s">
        <v>4</v>
      </c>
      <c r="E91">
        <v>0.37955699999999998</v>
      </c>
    </row>
    <row r="92" spans="1:7" ht="15" x14ac:dyDescent="0.2">
      <c r="A92" s="5" t="s">
        <v>60</v>
      </c>
      <c r="B92" t="s">
        <v>38</v>
      </c>
      <c r="C92">
        <v>1</v>
      </c>
      <c r="D92" t="s">
        <v>4</v>
      </c>
      <c r="E92">
        <v>0.330349</v>
      </c>
    </row>
    <row r="93" spans="1:7" ht="15" x14ac:dyDescent="0.2">
      <c r="A93" s="5" t="s">
        <v>60</v>
      </c>
      <c r="B93" t="s">
        <v>41</v>
      </c>
      <c r="C93" t="s">
        <v>35</v>
      </c>
      <c r="D93" t="s">
        <v>42</v>
      </c>
      <c r="E93" t="s">
        <v>13</v>
      </c>
    </row>
    <row r="94" spans="1:7" ht="15" x14ac:dyDescent="0.2">
      <c r="A94" s="5" t="s">
        <v>60</v>
      </c>
      <c r="B94" t="s">
        <v>43</v>
      </c>
      <c r="C94">
        <v>0.125</v>
      </c>
    </row>
    <row r="95" spans="1:7" ht="15" x14ac:dyDescent="0.2">
      <c r="A95" s="5" t="s">
        <v>60</v>
      </c>
      <c r="B95" t="s">
        <v>44</v>
      </c>
      <c r="C95">
        <v>0.125</v>
      </c>
    </row>
    <row r="96" spans="1:7" ht="15" x14ac:dyDescent="0.2">
      <c r="A96" s="5" t="s">
        <v>60</v>
      </c>
      <c r="B96" t="s">
        <v>45</v>
      </c>
      <c r="C96" t="s">
        <v>46</v>
      </c>
      <c r="D96">
        <v>0.1</v>
      </c>
    </row>
    <row r="97" spans="1:7" ht="15" x14ac:dyDescent="0.2">
      <c r="A97" s="5" t="s">
        <v>60</v>
      </c>
      <c r="B97" t="s">
        <v>41</v>
      </c>
      <c r="C97" t="s">
        <v>35</v>
      </c>
      <c r="D97" t="s">
        <v>47</v>
      </c>
      <c r="E97" t="s">
        <v>13</v>
      </c>
    </row>
    <row r="98" spans="1:7" ht="15" x14ac:dyDescent="0.2">
      <c r="A98" s="5" t="s">
        <v>60</v>
      </c>
      <c r="B98" t="s">
        <v>48</v>
      </c>
      <c r="C98">
        <v>0</v>
      </c>
    </row>
    <row r="99" spans="1:7" ht="15" x14ac:dyDescent="0.2">
      <c r="A99" s="5" t="s">
        <v>60</v>
      </c>
      <c r="B99" t="s">
        <v>4</v>
      </c>
      <c r="C99">
        <v>0.40800999999999998</v>
      </c>
      <c r="D99" t="s">
        <v>49</v>
      </c>
      <c r="E99">
        <v>0.46872900000000001</v>
      </c>
      <c r="F99" t="s">
        <v>50</v>
      </c>
      <c r="G99">
        <v>3</v>
      </c>
    </row>
    <row r="100" spans="1:7" ht="15" x14ac:dyDescent="0.2">
      <c r="A100" s="5" t="s">
        <v>60</v>
      </c>
      <c r="B100" t="s">
        <v>48</v>
      </c>
      <c r="C100">
        <v>1</v>
      </c>
    </row>
    <row r="101" spans="1:7" ht="15" x14ac:dyDescent="0.2">
      <c r="A101" s="5" t="s">
        <v>60</v>
      </c>
      <c r="B101" t="s">
        <v>4</v>
      </c>
      <c r="C101">
        <v>0.40800999999999998</v>
      </c>
      <c r="D101" t="s">
        <v>49</v>
      </c>
      <c r="E101">
        <v>0.35495300000000002</v>
      </c>
      <c r="F101" t="s">
        <v>50</v>
      </c>
      <c r="G101">
        <v>5</v>
      </c>
    </row>
    <row r="102" spans="1:7" ht="15" x14ac:dyDescent="0.2">
      <c r="A102" s="5" t="s">
        <v>60</v>
      </c>
      <c r="B102" t="s">
        <v>3</v>
      </c>
      <c r="C102" t="s">
        <v>51</v>
      </c>
      <c r="D102">
        <v>-1.02002E-2</v>
      </c>
      <c r="E102">
        <v>1.51799E-2</v>
      </c>
      <c r="F102">
        <v>-1.3264099999999999E-2</v>
      </c>
      <c r="G102">
        <v>3.8644199999999997E-2</v>
      </c>
    </row>
    <row r="103" spans="1:7" ht="15" x14ac:dyDescent="0.2">
      <c r="A103" s="5" t="s">
        <v>60</v>
      </c>
      <c r="B103" t="s">
        <v>33</v>
      </c>
      <c r="C103" t="s">
        <v>3</v>
      </c>
      <c r="D103">
        <v>5</v>
      </c>
    </row>
    <row r="104" spans="1:7" ht="15" x14ac:dyDescent="0.2">
      <c r="A104" s="5" t="s">
        <v>60</v>
      </c>
      <c r="B104" t="s">
        <v>34</v>
      </c>
      <c r="C104" t="s">
        <v>35</v>
      </c>
      <c r="D104" t="s">
        <v>63</v>
      </c>
    </row>
    <row r="105" spans="1:7" ht="15" x14ac:dyDescent="0.2">
      <c r="A105" s="5" t="s">
        <v>60</v>
      </c>
      <c r="B105" t="s">
        <v>38</v>
      </c>
      <c r="C105">
        <v>0</v>
      </c>
      <c r="D105" t="s">
        <v>4</v>
      </c>
      <c r="E105">
        <v>0.37955699999999998</v>
      </c>
    </row>
    <row r="106" spans="1:7" ht="15" x14ac:dyDescent="0.2">
      <c r="A106" s="5" t="s">
        <v>60</v>
      </c>
      <c r="B106" t="s">
        <v>38</v>
      </c>
      <c r="C106">
        <v>1</v>
      </c>
      <c r="D106" t="s">
        <v>4</v>
      </c>
      <c r="E106">
        <v>0.330349</v>
      </c>
    </row>
    <row r="107" spans="1:7" ht="15" x14ac:dyDescent="0.2">
      <c r="A107" s="5" t="s">
        <v>60</v>
      </c>
      <c r="B107" t="s">
        <v>34</v>
      </c>
      <c r="C107" t="s">
        <v>39</v>
      </c>
      <c r="D107" t="s">
        <v>35</v>
      </c>
      <c r="E107" t="s">
        <v>36</v>
      </c>
    </row>
    <row r="108" spans="1:7" ht="15" x14ac:dyDescent="0.2">
      <c r="A108" s="5" t="s">
        <v>60</v>
      </c>
      <c r="B108" t="s">
        <v>40</v>
      </c>
      <c r="C108">
        <v>4</v>
      </c>
    </row>
    <row r="109" spans="1:7" ht="15" x14ac:dyDescent="0.2">
      <c r="A109" s="5" t="s">
        <v>60</v>
      </c>
      <c r="B109" t="s">
        <v>38</v>
      </c>
      <c r="C109">
        <v>0</v>
      </c>
      <c r="D109" t="s">
        <v>4</v>
      </c>
      <c r="E109">
        <v>0.43615900000000002</v>
      </c>
    </row>
    <row r="110" spans="1:7" ht="15" x14ac:dyDescent="0.2">
      <c r="A110" s="5" t="s">
        <v>60</v>
      </c>
      <c r="B110" t="s">
        <v>38</v>
      </c>
      <c r="C110">
        <v>1</v>
      </c>
      <c r="D110" t="s">
        <v>4</v>
      </c>
      <c r="E110">
        <v>0.37985999999999998</v>
      </c>
    </row>
    <row r="111" spans="1:7" ht="15" x14ac:dyDescent="0.2">
      <c r="A111" s="5" t="s">
        <v>60</v>
      </c>
      <c r="B111" t="s">
        <v>40</v>
      </c>
      <c r="C111">
        <v>6</v>
      </c>
    </row>
    <row r="112" spans="1:7" ht="15" x14ac:dyDescent="0.2">
      <c r="A112" s="5" t="s">
        <v>60</v>
      </c>
      <c r="B112" t="s">
        <v>38</v>
      </c>
      <c r="C112">
        <v>0</v>
      </c>
      <c r="D112" t="s">
        <v>4</v>
      </c>
      <c r="E112">
        <v>0.33008399999999999</v>
      </c>
    </row>
    <row r="113" spans="1:7" ht="15" x14ac:dyDescent="0.2">
      <c r="A113" s="5" t="s">
        <v>60</v>
      </c>
      <c r="B113" t="s">
        <v>38</v>
      </c>
      <c r="C113">
        <v>1</v>
      </c>
      <c r="D113" t="s">
        <v>4</v>
      </c>
      <c r="E113">
        <v>0.28704200000000002</v>
      </c>
    </row>
    <row r="114" spans="1:7" ht="15" x14ac:dyDescent="0.2">
      <c r="A114" s="5" t="s">
        <v>60</v>
      </c>
      <c r="B114" t="s">
        <v>41</v>
      </c>
      <c r="C114" t="s">
        <v>35</v>
      </c>
      <c r="D114" t="s">
        <v>42</v>
      </c>
      <c r="E114" t="s">
        <v>13</v>
      </c>
    </row>
    <row r="115" spans="1:7" ht="15" x14ac:dyDescent="0.2">
      <c r="A115" s="5" t="s">
        <v>60</v>
      </c>
      <c r="B115" t="s">
        <v>43</v>
      </c>
      <c r="C115">
        <v>0.125</v>
      </c>
    </row>
    <row r="116" spans="1:7" ht="15" x14ac:dyDescent="0.2">
      <c r="A116" s="5" t="s">
        <v>60</v>
      </c>
      <c r="B116" t="s">
        <v>44</v>
      </c>
      <c r="C116">
        <v>0.125</v>
      </c>
    </row>
    <row r="117" spans="1:7" ht="15" x14ac:dyDescent="0.2">
      <c r="A117" s="5" t="s">
        <v>60</v>
      </c>
      <c r="B117" t="s">
        <v>45</v>
      </c>
      <c r="C117" t="s">
        <v>46</v>
      </c>
      <c r="D117">
        <v>0.1</v>
      </c>
    </row>
    <row r="118" spans="1:7" ht="15" x14ac:dyDescent="0.2">
      <c r="A118" s="5" t="s">
        <v>60</v>
      </c>
      <c r="B118" t="s">
        <v>41</v>
      </c>
      <c r="C118" t="s">
        <v>35</v>
      </c>
      <c r="D118" t="s">
        <v>47</v>
      </c>
      <c r="E118" t="s">
        <v>13</v>
      </c>
    </row>
    <row r="119" spans="1:7" ht="15" x14ac:dyDescent="0.2">
      <c r="A119" s="5" t="s">
        <v>60</v>
      </c>
      <c r="B119" t="s">
        <v>48</v>
      </c>
      <c r="C119">
        <v>0</v>
      </c>
    </row>
    <row r="120" spans="1:7" ht="15" x14ac:dyDescent="0.2">
      <c r="A120" s="5" t="s">
        <v>60</v>
      </c>
      <c r="B120" t="s">
        <v>4</v>
      </c>
      <c r="C120">
        <v>0.35495300000000002</v>
      </c>
      <c r="D120" t="s">
        <v>49</v>
      </c>
      <c r="E120">
        <v>0.40800999999999998</v>
      </c>
      <c r="F120" t="s">
        <v>50</v>
      </c>
      <c r="G120">
        <v>4</v>
      </c>
    </row>
    <row r="121" spans="1:7" ht="15" x14ac:dyDescent="0.2">
      <c r="A121" s="5" t="s">
        <v>60</v>
      </c>
      <c r="B121" t="s">
        <v>48</v>
      </c>
      <c r="C121">
        <v>1</v>
      </c>
    </row>
    <row r="122" spans="1:7" ht="15" x14ac:dyDescent="0.2">
      <c r="A122" s="5" t="s">
        <v>60</v>
      </c>
      <c r="B122" t="s">
        <v>4</v>
      </c>
      <c r="C122">
        <v>0.35495300000000002</v>
      </c>
      <c r="D122" t="s">
        <v>49</v>
      </c>
      <c r="E122">
        <v>0.30856299999999998</v>
      </c>
      <c r="F122" t="s">
        <v>50</v>
      </c>
      <c r="G122">
        <v>6</v>
      </c>
    </row>
    <row r="123" spans="1:7" ht="15" x14ac:dyDescent="0.2">
      <c r="A123" s="5" t="s">
        <v>60</v>
      </c>
      <c r="B123" t="s">
        <v>3</v>
      </c>
      <c r="C123" t="s">
        <v>51</v>
      </c>
      <c r="D123">
        <v>-8.8738299999999992E-3</v>
      </c>
      <c r="E123">
        <v>1.3264099999999999E-2</v>
      </c>
      <c r="F123">
        <v>-1.15975E-2</v>
      </c>
      <c r="G123">
        <v>3.3735399999999999E-2</v>
      </c>
    </row>
    <row r="124" spans="1:7" ht="15" x14ac:dyDescent="0.2">
      <c r="A124" s="5" t="s">
        <v>60</v>
      </c>
      <c r="B124" t="s">
        <v>33</v>
      </c>
      <c r="C124" t="s">
        <v>3</v>
      </c>
      <c r="D124">
        <v>6</v>
      </c>
    </row>
    <row r="125" spans="1:7" ht="15" x14ac:dyDescent="0.2">
      <c r="A125" s="5" t="s">
        <v>60</v>
      </c>
      <c r="B125" t="s">
        <v>34</v>
      </c>
      <c r="C125" t="s">
        <v>35</v>
      </c>
      <c r="D125" t="s">
        <v>63</v>
      </c>
    </row>
    <row r="126" spans="1:7" ht="15" x14ac:dyDescent="0.2">
      <c r="A126" s="5" t="s">
        <v>60</v>
      </c>
      <c r="B126" t="s">
        <v>38</v>
      </c>
      <c r="C126">
        <v>0</v>
      </c>
      <c r="D126" t="s">
        <v>4</v>
      </c>
      <c r="E126">
        <v>0.33008399999999999</v>
      </c>
    </row>
    <row r="127" spans="1:7" ht="15" x14ac:dyDescent="0.2">
      <c r="A127" s="5" t="s">
        <v>60</v>
      </c>
      <c r="B127" t="s">
        <v>38</v>
      </c>
      <c r="C127">
        <v>1</v>
      </c>
      <c r="D127" t="s">
        <v>4</v>
      </c>
      <c r="E127">
        <v>0.28704200000000002</v>
      </c>
    </row>
    <row r="128" spans="1:7" ht="15" x14ac:dyDescent="0.2">
      <c r="A128" s="5" t="s">
        <v>60</v>
      </c>
      <c r="B128" t="s">
        <v>34</v>
      </c>
      <c r="C128" t="s">
        <v>39</v>
      </c>
      <c r="D128" t="s">
        <v>35</v>
      </c>
      <c r="E128" t="s">
        <v>36</v>
      </c>
    </row>
    <row r="129" spans="1:7" ht="15" x14ac:dyDescent="0.2">
      <c r="A129" s="5" t="s">
        <v>60</v>
      </c>
      <c r="B129" t="s">
        <v>40</v>
      </c>
      <c r="C129">
        <v>5</v>
      </c>
    </row>
    <row r="130" spans="1:7" ht="15" x14ac:dyDescent="0.2">
      <c r="A130" s="5" t="s">
        <v>60</v>
      </c>
      <c r="B130" t="s">
        <v>38</v>
      </c>
      <c r="C130">
        <v>0</v>
      </c>
      <c r="D130" t="s">
        <v>4</v>
      </c>
      <c r="E130">
        <v>0.37955699999999998</v>
      </c>
    </row>
    <row r="131" spans="1:7" ht="15" x14ac:dyDescent="0.2">
      <c r="A131" s="5" t="s">
        <v>60</v>
      </c>
      <c r="B131" t="s">
        <v>38</v>
      </c>
      <c r="C131">
        <v>1</v>
      </c>
      <c r="D131" t="s">
        <v>4</v>
      </c>
      <c r="E131">
        <v>0.330349</v>
      </c>
    </row>
    <row r="132" spans="1:7" ht="15" x14ac:dyDescent="0.2">
      <c r="A132" s="5" t="s">
        <v>60</v>
      </c>
      <c r="B132" t="s">
        <v>40</v>
      </c>
      <c r="C132">
        <v>7</v>
      </c>
    </row>
    <row r="133" spans="1:7" ht="15" x14ac:dyDescent="0.2">
      <c r="A133" s="5" t="s">
        <v>60</v>
      </c>
      <c r="B133" t="s">
        <v>38</v>
      </c>
      <c r="C133">
        <v>0</v>
      </c>
      <c r="D133" t="s">
        <v>4</v>
      </c>
      <c r="E133">
        <v>0.28681000000000001</v>
      </c>
    </row>
    <row r="134" spans="1:7" ht="15" x14ac:dyDescent="0.2">
      <c r="A134" s="5" t="s">
        <v>60</v>
      </c>
      <c r="B134" t="s">
        <v>38</v>
      </c>
      <c r="C134">
        <v>1</v>
      </c>
      <c r="D134" t="s">
        <v>4</v>
      </c>
      <c r="E134">
        <v>0.24912699999999999</v>
      </c>
    </row>
    <row r="135" spans="1:7" ht="15" x14ac:dyDescent="0.2">
      <c r="A135" s="5" t="s">
        <v>60</v>
      </c>
      <c r="B135" t="s">
        <v>41</v>
      </c>
      <c r="C135" t="s">
        <v>35</v>
      </c>
      <c r="D135" t="s">
        <v>42</v>
      </c>
      <c r="E135" t="s">
        <v>13</v>
      </c>
    </row>
    <row r="136" spans="1:7" ht="15" x14ac:dyDescent="0.2">
      <c r="A136" s="5" t="s">
        <v>60</v>
      </c>
      <c r="B136" t="s">
        <v>43</v>
      </c>
      <c r="C136">
        <v>0.125</v>
      </c>
    </row>
    <row r="137" spans="1:7" ht="15" x14ac:dyDescent="0.2">
      <c r="A137" s="5" t="s">
        <v>60</v>
      </c>
      <c r="B137" t="s">
        <v>44</v>
      </c>
      <c r="C137">
        <v>0.125</v>
      </c>
    </row>
    <row r="138" spans="1:7" ht="15" x14ac:dyDescent="0.2">
      <c r="A138" s="5" t="s">
        <v>60</v>
      </c>
      <c r="B138" t="s">
        <v>45</v>
      </c>
      <c r="C138" t="s">
        <v>46</v>
      </c>
      <c r="D138">
        <v>0.1</v>
      </c>
    </row>
    <row r="139" spans="1:7" ht="15" x14ac:dyDescent="0.2">
      <c r="A139" s="5" t="s">
        <v>60</v>
      </c>
      <c r="B139" t="s">
        <v>41</v>
      </c>
      <c r="C139" t="s">
        <v>35</v>
      </c>
      <c r="D139" t="s">
        <v>47</v>
      </c>
      <c r="E139" t="s">
        <v>13</v>
      </c>
    </row>
    <row r="140" spans="1:7" ht="15" x14ac:dyDescent="0.2">
      <c r="A140" s="5" t="s">
        <v>60</v>
      </c>
      <c r="B140" t="s">
        <v>48</v>
      </c>
      <c r="C140">
        <v>0</v>
      </c>
    </row>
    <row r="141" spans="1:7" ht="15" x14ac:dyDescent="0.2">
      <c r="A141" s="5" t="s">
        <v>60</v>
      </c>
      <c r="B141" t="s">
        <v>4</v>
      </c>
      <c r="C141">
        <v>0.30856299999999998</v>
      </c>
      <c r="D141" t="s">
        <v>49</v>
      </c>
      <c r="E141">
        <v>0.35495300000000002</v>
      </c>
      <c r="F141" t="s">
        <v>50</v>
      </c>
      <c r="G141">
        <v>5</v>
      </c>
    </row>
    <row r="142" spans="1:7" ht="15" x14ac:dyDescent="0.2">
      <c r="A142" s="5" t="s">
        <v>60</v>
      </c>
      <c r="B142" t="s">
        <v>48</v>
      </c>
      <c r="C142">
        <v>1</v>
      </c>
    </row>
    <row r="143" spans="1:7" ht="15" x14ac:dyDescent="0.2">
      <c r="A143" s="5" t="s">
        <v>60</v>
      </c>
      <c r="B143" t="s">
        <v>4</v>
      </c>
      <c r="C143">
        <v>0.30856299999999998</v>
      </c>
      <c r="D143" t="s">
        <v>49</v>
      </c>
      <c r="E143">
        <v>0.26796900000000001</v>
      </c>
      <c r="F143" t="s">
        <v>50</v>
      </c>
      <c r="G143">
        <v>7</v>
      </c>
    </row>
    <row r="144" spans="1:7" ht="15" x14ac:dyDescent="0.2">
      <c r="A144" s="5" t="s">
        <v>60</v>
      </c>
      <c r="B144" t="s">
        <v>3</v>
      </c>
      <c r="C144" t="s">
        <v>51</v>
      </c>
      <c r="D144">
        <v>-7.7140799999999999E-3</v>
      </c>
      <c r="E144">
        <v>1.15975E-2</v>
      </c>
      <c r="F144">
        <v>-1.01487E-2</v>
      </c>
      <c r="G144">
        <v>2.9460199999999999E-2</v>
      </c>
    </row>
    <row r="145" spans="1:5" ht="15" x14ac:dyDescent="0.2">
      <c r="A145" s="5" t="s">
        <v>60</v>
      </c>
      <c r="B145" t="s">
        <v>33</v>
      </c>
      <c r="C145" t="s">
        <v>3</v>
      </c>
      <c r="D145">
        <v>7</v>
      </c>
    </row>
    <row r="146" spans="1:5" ht="15" x14ac:dyDescent="0.2">
      <c r="A146" s="5" t="s">
        <v>60</v>
      </c>
      <c r="B146" t="s">
        <v>34</v>
      </c>
      <c r="C146" t="s">
        <v>35</v>
      </c>
      <c r="D146" t="s">
        <v>63</v>
      </c>
    </row>
    <row r="147" spans="1:5" ht="15" x14ac:dyDescent="0.2">
      <c r="A147" s="5" t="s">
        <v>60</v>
      </c>
      <c r="B147" t="s">
        <v>38</v>
      </c>
      <c r="C147">
        <v>0</v>
      </c>
      <c r="D147" t="s">
        <v>4</v>
      </c>
      <c r="E147">
        <v>0.28681000000000001</v>
      </c>
    </row>
    <row r="148" spans="1:5" ht="15" x14ac:dyDescent="0.2">
      <c r="A148" s="5" t="s">
        <v>60</v>
      </c>
      <c r="B148" t="s">
        <v>38</v>
      </c>
      <c r="C148">
        <v>1</v>
      </c>
      <c r="D148" t="s">
        <v>4</v>
      </c>
      <c r="E148">
        <v>0.24912699999999999</v>
      </c>
    </row>
    <row r="149" spans="1:5" ht="15" x14ac:dyDescent="0.2">
      <c r="A149" s="5" t="s">
        <v>60</v>
      </c>
      <c r="B149" t="s">
        <v>34</v>
      </c>
      <c r="C149" t="s">
        <v>39</v>
      </c>
      <c r="D149" t="s">
        <v>35</v>
      </c>
      <c r="E149" t="s">
        <v>36</v>
      </c>
    </row>
    <row r="150" spans="1:5" ht="15" x14ac:dyDescent="0.2">
      <c r="A150" s="5" t="s">
        <v>60</v>
      </c>
      <c r="B150" t="s">
        <v>40</v>
      </c>
      <c r="C150">
        <v>6</v>
      </c>
    </row>
    <row r="151" spans="1:5" ht="15" x14ac:dyDescent="0.2">
      <c r="A151" s="5" t="s">
        <v>60</v>
      </c>
      <c r="B151" t="s">
        <v>38</v>
      </c>
      <c r="C151">
        <v>0</v>
      </c>
      <c r="D151" t="s">
        <v>4</v>
      </c>
      <c r="E151">
        <v>0.33008399999999999</v>
      </c>
    </row>
    <row r="152" spans="1:5" ht="15" x14ac:dyDescent="0.2">
      <c r="A152" s="5" t="s">
        <v>60</v>
      </c>
      <c r="B152" t="s">
        <v>38</v>
      </c>
      <c r="C152">
        <v>1</v>
      </c>
      <c r="D152" t="s">
        <v>4</v>
      </c>
      <c r="E152">
        <v>0.28704200000000002</v>
      </c>
    </row>
    <row r="153" spans="1:5" ht="15" x14ac:dyDescent="0.2">
      <c r="A153" s="5" t="s">
        <v>60</v>
      </c>
      <c r="B153" t="s">
        <v>40</v>
      </c>
      <c r="C153">
        <v>8</v>
      </c>
    </row>
    <row r="154" spans="1:5" ht="15" x14ac:dyDescent="0.2">
      <c r="A154" s="5" t="s">
        <v>60</v>
      </c>
      <c r="B154" t="s">
        <v>38</v>
      </c>
      <c r="C154">
        <v>0</v>
      </c>
      <c r="D154" t="s">
        <v>4</v>
      </c>
      <c r="E154">
        <v>0.24892300000000001</v>
      </c>
    </row>
    <row r="155" spans="1:5" ht="15" x14ac:dyDescent="0.2">
      <c r="A155" s="5" t="s">
        <v>60</v>
      </c>
      <c r="B155" t="s">
        <v>38</v>
      </c>
      <c r="C155">
        <v>1</v>
      </c>
      <c r="D155" t="s">
        <v>4</v>
      </c>
      <c r="E155">
        <v>0.21589</v>
      </c>
    </row>
    <row r="156" spans="1:5" ht="15" x14ac:dyDescent="0.2">
      <c r="A156" s="5" t="s">
        <v>60</v>
      </c>
      <c r="B156" t="s">
        <v>41</v>
      </c>
      <c r="C156" t="s">
        <v>35</v>
      </c>
      <c r="D156" t="s">
        <v>42</v>
      </c>
      <c r="E156" t="s">
        <v>13</v>
      </c>
    </row>
    <row r="157" spans="1:5" ht="15" x14ac:dyDescent="0.2">
      <c r="A157" s="5" t="s">
        <v>60</v>
      </c>
      <c r="B157" t="s">
        <v>43</v>
      </c>
      <c r="C157">
        <v>0.125</v>
      </c>
    </row>
    <row r="158" spans="1:5" ht="15" x14ac:dyDescent="0.2">
      <c r="A158" s="5" t="s">
        <v>60</v>
      </c>
      <c r="B158" t="s">
        <v>44</v>
      </c>
      <c r="C158">
        <v>0.125</v>
      </c>
    </row>
    <row r="159" spans="1:5" ht="15" x14ac:dyDescent="0.2">
      <c r="A159" s="5" t="s">
        <v>60</v>
      </c>
      <c r="B159" t="s">
        <v>45</v>
      </c>
      <c r="C159" t="s">
        <v>46</v>
      </c>
      <c r="D159">
        <v>0.1</v>
      </c>
    </row>
    <row r="160" spans="1:5" ht="15" x14ac:dyDescent="0.2">
      <c r="A160" s="5" t="s">
        <v>60</v>
      </c>
      <c r="B160" t="s">
        <v>41</v>
      </c>
      <c r="C160" t="s">
        <v>35</v>
      </c>
      <c r="D160" t="s">
        <v>47</v>
      </c>
      <c r="E160" t="s">
        <v>13</v>
      </c>
    </row>
    <row r="161" spans="1:7" ht="15" x14ac:dyDescent="0.2">
      <c r="A161" s="5" t="s">
        <v>60</v>
      </c>
      <c r="B161" t="s">
        <v>48</v>
      </c>
      <c r="C161">
        <v>0</v>
      </c>
    </row>
    <row r="162" spans="1:7" ht="15" x14ac:dyDescent="0.2">
      <c r="A162" s="5" t="s">
        <v>60</v>
      </c>
      <c r="B162" t="s">
        <v>4</v>
      </c>
      <c r="C162">
        <v>0.26796900000000001</v>
      </c>
      <c r="D162" t="s">
        <v>49</v>
      </c>
      <c r="E162">
        <v>0.30856299999999998</v>
      </c>
      <c r="F162" t="s">
        <v>50</v>
      </c>
      <c r="G162">
        <v>6</v>
      </c>
    </row>
    <row r="163" spans="1:7" ht="15" x14ac:dyDescent="0.2">
      <c r="A163" s="5" t="s">
        <v>60</v>
      </c>
      <c r="B163" t="s">
        <v>48</v>
      </c>
      <c r="C163">
        <v>1</v>
      </c>
    </row>
    <row r="164" spans="1:7" ht="15" x14ac:dyDescent="0.2">
      <c r="A164" s="5" t="s">
        <v>60</v>
      </c>
      <c r="B164" t="s">
        <v>4</v>
      </c>
      <c r="C164">
        <v>0.26796900000000001</v>
      </c>
      <c r="D164" t="s">
        <v>49</v>
      </c>
      <c r="E164">
        <v>0.232407</v>
      </c>
      <c r="F164" t="s">
        <v>50</v>
      </c>
      <c r="G164">
        <v>8</v>
      </c>
    </row>
    <row r="165" spans="1:7" ht="15" x14ac:dyDescent="0.2">
      <c r="A165" s="5" t="s">
        <v>60</v>
      </c>
      <c r="B165" t="s">
        <v>3</v>
      </c>
      <c r="C165" t="s">
        <v>51</v>
      </c>
      <c r="D165">
        <v>-6.6992099999999997E-3</v>
      </c>
      <c r="E165">
        <v>1.01487E-2</v>
      </c>
      <c r="F165">
        <v>-8.8904499999999994E-3</v>
      </c>
      <c r="G165">
        <v>2.5738299999999999E-2</v>
      </c>
    </row>
    <row r="166" spans="1:7" ht="15" x14ac:dyDescent="0.2">
      <c r="A166" s="5" t="s">
        <v>60</v>
      </c>
      <c r="B166" t="s">
        <v>33</v>
      </c>
      <c r="C166" t="s">
        <v>3</v>
      </c>
      <c r="D166">
        <v>8</v>
      </c>
    </row>
    <row r="167" spans="1:7" ht="15" x14ac:dyDescent="0.2">
      <c r="A167" s="5" t="s">
        <v>60</v>
      </c>
      <c r="B167" t="s">
        <v>34</v>
      </c>
      <c r="C167" t="s">
        <v>35</v>
      </c>
      <c r="D167" t="s">
        <v>63</v>
      </c>
    </row>
    <row r="168" spans="1:7" ht="15" x14ac:dyDescent="0.2">
      <c r="A168" s="5" t="s">
        <v>60</v>
      </c>
      <c r="B168" t="s">
        <v>38</v>
      </c>
      <c r="C168">
        <v>0</v>
      </c>
      <c r="D168" t="s">
        <v>4</v>
      </c>
      <c r="E168">
        <v>0.24892300000000001</v>
      </c>
    </row>
    <row r="169" spans="1:7" ht="15" x14ac:dyDescent="0.2">
      <c r="A169" s="5" t="s">
        <v>60</v>
      </c>
      <c r="B169" t="s">
        <v>38</v>
      </c>
      <c r="C169">
        <v>1</v>
      </c>
      <c r="D169" t="s">
        <v>4</v>
      </c>
      <c r="E169">
        <v>0.21589</v>
      </c>
    </row>
    <row r="170" spans="1:7" ht="15" x14ac:dyDescent="0.2">
      <c r="A170" s="5" t="s">
        <v>60</v>
      </c>
      <c r="B170" t="s">
        <v>34</v>
      </c>
      <c r="C170" t="s">
        <v>39</v>
      </c>
      <c r="D170" t="s">
        <v>35</v>
      </c>
      <c r="E170" t="s">
        <v>36</v>
      </c>
    </row>
    <row r="171" spans="1:7" ht="15" x14ac:dyDescent="0.2">
      <c r="A171" s="5" t="s">
        <v>60</v>
      </c>
      <c r="B171" t="s">
        <v>40</v>
      </c>
      <c r="C171">
        <v>7</v>
      </c>
    </row>
    <row r="172" spans="1:7" ht="15" x14ac:dyDescent="0.2">
      <c r="A172" s="5" t="s">
        <v>60</v>
      </c>
      <c r="B172" t="s">
        <v>38</v>
      </c>
      <c r="C172">
        <v>0</v>
      </c>
      <c r="D172" t="s">
        <v>4</v>
      </c>
      <c r="E172">
        <v>0.28681000000000001</v>
      </c>
    </row>
    <row r="173" spans="1:7" ht="15" x14ac:dyDescent="0.2">
      <c r="A173" s="5" t="s">
        <v>60</v>
      </c>
      <c r="B173" t="s">
        <v>38</v>
      </c>
      <c r="C173">
        <v>1</v>
      </c>
      <c r="D173" t="s">
        <v>4</v>
      </c>
      <c r="E173">
        <v>0.24912699999999999</v>
      </c>
    </row>
    <row r="174" spans="1:7" ht="15" x14ac:dyDescent="0.2">
      <c r="A174" s="5" t="s">
        <v>60</v>
      </c>
      <c r="B174" t="s">
        <v>40</v>
      </c>
      <c r="C174">
        <v>9</v>
      </c>
    </row>
    <row r="175" spans="1:7" ht="15" x14ac:dyDescent="0.2">
      <c r="A175" s="5" t="s">
        <v>60</v>
      </c>
      <c r="B175" t="s">
        <v>38</v>
      </c>
      <c r="C175">
        <v>0</v>
      </c>
      <c r="D175" t="s">
        <v>4</v>
      </c>
      <c r="E175">
        <v>0.21571199999999999</v>
      </c>
    </row>
    <row r="176" spans="1:7" ht="15" x14ac:dyDescent="0.2">
      <c r="A176" s="5" t="s">
        <v>60</v>
      </c>
      <c r="B176" t="s">
        <v>38</v>
      </c>
      <c r="C176">
        <v>1</v>
      </c>
      <c r="D176" t="s">
        <v>4</v>
      </c>
      <c r="E176">
        <v>0.18670800000000001</v>
      </c>
    </row>
    <row r="177" spans="1:7" ht="15" x14ac:dyDescent="0.2">
      <c r="A177" s="5" t="s">
        <v>60</v>
      </c>
      <c r="B177" t="s">
        <v>41</v>
      </c>
      <c r="C177" t="s">
        <v>35</v>
      </c>
      <c r="D177" t="s">
        <v>42</v>
      </c>
      <c r="E177" t="s">
        <v>13</v>
      </c>
    </row>
    <row r="178" spans="1:7" ht="15" x14ac:dyDescent="0.2">
      <c r="A178" s="5" t="s">
        <v>60</v>
      </c>
      <c r="B178" t="s">
        <v>43</v>
      </c>
      <c r="C178">
        <v>0.125</v>
      </c>
    </row>
    <row r="179" spans="1:7" ht="15" x14ac:dyDescent="0.2">
      <c r="A179" s="5" t="s">
        <v>60</v>
      </c>
      <c r="B179" t="s">
        <v>44</v>
      </c>
      <c r="C179">
        <v>0.125</v>
      </c>
    </row>
    <row r="180" spans="1:7" ht="15" x14ac:dyDescent="0.2">
      <c r="A180" s="5" t="s">
        <v>60</v>
      </c>
      <c r="B180" t="s">
        <v>45</v>
      </c>
      <c r="C180" t="s">
        <v>46</v>
      </c>
      <c r="D180">
        <v>0.1</v>
      </c>
    </row>
    <row r="181" spans="1:7" ht="15" x14ac:dyDescent="0.2">
      <c r="A181" s="5" t="s">
        <v>60</v>
      </c>
      <c r="B181" t="s">
        <v>41</v>
      </c>
      <c r="C181" t="s">
        <v>35</v>
      </c>
      <c r="D181" t="s">
        <v>47</v>
      </c>
      <c r="E181" t="s">
        <v>13</v>
      </c>
    </row>
    <row r="182" spans="1:7" ht="15" x14ac:dyDescent="0.2">
      <c r="A182" s="5" t="s">
        <v>60</v>
      </c>
      <c r="B182" t="s">
        <v>48</v>
      </c>
      <c r="C182">
        <v>0</v>
      </c>
    </row>
    <row r="183" spans="1:7" ht="15" x14ac:dyDescent="0.2">
      <c r="A183" s="5" t="s">
        <v>60</v>
      </c>
      <c r="B183" t="s">
        <v>4</v>
      </c>
      <c r="C183">
        <v>0.232407</v>
      </c>
      <c r="D183" t="s">
        <v>49</v>
      </c>
      <c r="E183">
        <v>0.26796900000000001</v>
      </c>
      <c r="F183" t="s">
        <v>50</v>
      </c>
      <c r="G183">
        <v>7</v>
      </c>
    </row>
    <row r="184" spans="1:7" ht="15" x14ac:dyDescent="0.2">
      <c r="A184" s="5" t="s">
        <v>60</v>
      </c>
      <c r="B184" t="s">
        <v>48</v>
      </c>
      <c r="C184">
        <v>1</v>
      </c>
    </row>
    <row r="185" spans="1:7" ht="15" x14ac:dyDescent="0.2">
      <c r="A185" s="5" t="s">
        <v>60</v>
      </c>
      <c r="B185" t="s">
        <v>4</v>
      </c>
      <c r="C185">
        <v>0.232407</v>
      </c>
      <c r="D185" t="s">
        <v>49</v>
      </c>
      <c r="E185">
        <v>0.20121</v>
      </c>
      <c r="F185" t="s">
        <v>50</v>
      </c>
      <c r="G185">
        <v>9</v>
      </c>
    </row>
    <row r="186" spans="1:7" ht="15" x14ac:dyDescent="0.2">
      <c r="A186" s="5" t="s">
        <v>60</v>
      </c>
      <c r="B186" t="s">
        <v>3</v>
      </c>
      <c r="C186" t="s">
        <v>51</v>
      </c>
      <c r="D186">
        <v>-5.8101699999999999E-3</v>
      </c>
      <c r="E186">
        <v>8.8904499999999994E-3</v>
      </c>
      <c r="F186">
        <v>-7.79921E-3</v>
      </c>
      <c r="G186">
        <v>2.24998E-2</v>
      </c>
    </row>
    <row r="187" spans="1:7" ht="15" x14ac:dyDescent="0.2">
      <c r="A187" s="5" t="s">
        <v>60</v>
      </c>
      <c r="B187" t="s">
        <v>33</v>
      </c>
      <c r="C187" t="s">
        <v>3</v>
      </c>
      <c r="D187">
        <v>9</v>
      </c>
    </row>
    <row r="188" spans="1:7" ht="15" x14ac:dyDescent="0.2">
      <c r="A188" s="5" t="s">
        <v>60</v>
      </c>
      <c r="B188" t="s">
        <v>34</v>
      </c>
      <c r="C188" t="s">
        <v>35</v>
      </c>
      <c r="D188" t="s">
        <v>63</v>
      </c>
    </row>
    <row r="189" spans="1:7" ht="15" x14ac:dyDescent="0.2">
      <c r="A189" s="5" t="s">
        <v>60</v>
      </c>
      <c r="B189" t="s">
        <v>38</v>
      </c>
      <c r="C189">
        <v>0</v>
      </c>
      <c r="D189" t="s">
        <v>4</v>
      </c>
      <c r="E189">
        <v>0.21571199999999999</v>
      </c>
    </row>
    <row r="190" spans="1:7" ht="15" x14ac:dyDescent="0.2">
      <c r="A190" s="5" t="s">
        <v>60</v>
      </c>
      <c r="B190" t="s">
        <v>38</v>
      </c>
      <c r="C190">
        <v>1</v>
      </c>
      <c r="D190" t="s">
        <v>4</v>
      </c>
      <c r="E190">
        <v>0.18670800000000001</v>
      </c>
    </row>
    <row r="191" spans="1:7" ht="15" x14ac:dyDescent="0.2">
      <c r="A191" s="5" t="s">
        <v>60</v>
      </c>
      <c r="B191" t="s">
        <v>34</v>
      </c>
      <c r="C191" t="s">
        <v>39</v>
      </c>
      <c r="D191" t="s">
        <v>35</v>
      </c>
      <c r="E191" t="s">
        <v>36</v>
      </c>
    </row>
    <row r="192" spans="1:7" ht="15" x14ac:dyDescent="0.2">
      <c r="A192" s="5" t="s">
        <v>60</v>
      </c>
      <c r="B192" t="s">
        <v>40</v>
      </c>
      <c r="C192">
        <v>8</v>
      </c>
    </row>
    <row r="193" spans="1:7" ht="15" x14ac:dyDescent="0.2">
      <c r="A193" s="5" t="s">
        <v>60</v>
      </c>
      <c r="B193" t="s">
        <v>38</v>
      </c>
      <c r="C193">
        <v>0</v>
      </c>
      <c r="D193" t="s">
        <v>4</v>
      </c>
      <c r="E193">
        <v>0.24892300000000001</v>
      </c>
    </row>
    <row r="194" spans="1:7" ht="15" x14ac:dyDescent="0.2">
      <c r="A194" s="5" t="s">
        <v>60</v>
      </c>
      <c r="B194" t="s">
        <v>38</v>
      </c>
      <c r="C194">
        <v>1</v>
      </c>
      <c r="D194" t="s">
        <v>4</v>
      </c>
      <c r="E194">
        <v>0.21589</v>
      </c>
    </row>
    <row r="195" spans="1:7" ht="15" x14ac:dyDescent="0.2">
      <c r="A195" s="5" t="s">
        <v>60</v>
      </c>
      <c r="B195" t="s">
        <v>40</v>
      </c>
      <c r="C195">
        <v>10</v>
      </c>
    </row>
    <row r="196" spans="1:7" ht="15" x14ac:dyDescent="0.2">
      <c r="A196" s="5" t="s">
        <v>60</v>
      </c>
      <c r="B196" t="s">
        <v>38</v>
      </c>
      <c r="C196">
        <v>0</v>
      </c>
      <c r="D196" t="s">
        <v>4</v>
      </c>
      <c r="E196">
        <v>0.18655099999999999</v>
      </c>
    </row>
    <row r="197" spans="1:7" ht="15" x14ac:dyDescent="0.2">
      <c r="A197" s="5" t="s">
        <v>60</v>
      </c>
      <c r="B197" t="s">
        <v>38</v>
      </c>
      <c r="C197">
        <v>1</v>
      </c>
      <c r="D197" t="s">
        <v>4</v>
      </c>
      <c r="E197">
        <v>0.16103300000000001</v>
      </c>
    </row>
    <row r="198" spans="1:7" ht="15" x14ac:dyDescent="0.2">
      <c r="A198" s="5" t="s">
        <v>60</v>
      </c>
      <c r="B198" t="s">
        <v>41</v>
      </c>
      <c r="C198" t="s">
        <v>35</v>
      </c>
      <c r="D198" t="s">
        <v>42</v>
      </c>
      <c r="E198" t="s">
        <v>13</v>
      </c>
    </row>
    <row r="199" spans="1:7" ht="15" x14ac:dyDescent="0.2">
      <c r="A199" s="5" t="s">
        <v>60</v>
      </c>
      <c r="B199" t="s">
        <v>43</v>
      </c>
      <c r="C199">
        <v>0.125</v>
      </c>
    </row>
    <row r="200" spans="1:7" ht="15" x14ac:dyDescent="0.2">
      <c r="A200" s="5" t="s">
        <v>60</v>
      </c>
      <c r="B200" t="s">
        <v>44</v>
      </c>
      <c r="C200">
        <v>0.125</v>
      </c>
    </row>
    <row r="201" spans="1:7" ht="15" x14ac:dyDescent="0.2">
      <c r="A201" s="5" t="s">
        <v>60</v>
      </c>
      <c r="B201" t="s">
        <v>45</v>
      </c>
      <c r="C201" t="s">
        <v>46</v>
      </c>
      <c r="D201">
        <v>0.1</v>
      </c>
    </row>
    <row r="202" spans="1:7" ht="15" x14ac:dyDescent="0.2">
      <c r="A202" s="5" t="s">
        <v>60</v>
      </c>
      <c r="B202" t="s">
        <v>41</v>
      </c>
      <c r="C202" t="s">
        <v>35</v>
      </c>
      <c r="D202" t="s">
        <v>47</v>
      </c>
      <c r="E202" t="s">
        <v>13</v>
      </c>
    </row>
    <row r="203" spans="1:7" ht="15" x14ac:dyDescent="0.2">
      <c r="A203" s="5" t="s">
        <v>60</v>
      </c>
      <c r="B203" t="s">
        <v>48</v>
      </c>
      <c r="C203">
        <v>0</v>
      </c>
    </row>
    <row r="204" spans="1:7" ht="15" x14ac:dyDescent="0.2">
      <c r="A204" s="5" t="s">
        <v>60</v>
      </c>
      <c r="B204" t="s">
        <v>4</v>
      </c>
      <c r="C204">
        <v>0.20121</v>
      </c>
      <c r="D204" t="s">
        <v>49</v>
      </c>
      <c r="E204">
        <v>0.232407</v>
      </c>
      <c r="F204" t="s">
        <v>50</v>
      </c>
      <c r="G204">
        <v>8</v>
      </c>
    </row>
    <row r="205" spans="1:7" ht="15" x14ac:dyDescent="0.2">
      <c r="A205" s="5" t="s">
        <v>60</v>
      </c>
      <c r="B205" t="s">
        <v>48</v>
      </c>
      <c r="C205">
        <v>1</v>
      </c>
    </row>
    <row r="206" spans="1:7" ht="15" x14ac:dyDescent="0.2">
      <c r="A206" s="5" t="s">
        <v>60</v>
      </c>
      <c r="B206" t="s">
        <v>4</v>
      </c>
      <c r="C206">
        <v>0.20121</v>
      </c>
      <c r="D206" t="s">
        <v>49</v>
      </c>
      <c r="E206">
        <v>0.173792</v>
      </c>
      <c r="F206" t="s">
        <v>50</v>
      </c>
      <c r="G206">
        <v>10</v>
      </c>
    </row>
    <row r="207" spans="1:7" ht="15" x14ac:dyDescent="0.2">
      <c r="A207" s="5" t="s">
        <v>60</v>
      </c>
      <c r="B207" t="s">
        <v>3</v>
      </c>
      <c r="C207" t="s">
        <v>51</v>
      </c>
      <c r="D207">
        <v>-5.03025E-3</v>
      </c>
      <c r="E207">
        <v>7.79921E-3</v>
      </c>
      <c r="F207">
        <v>-6.8544599999999997E-3</v>
      </c>
      <c r="G207">
        <v>1.9683900000000001E-2</v>
      </c>
    </row>
    <row r="208" spans="1:7" ht="15" x14ac:dyDescent="0.2">
      <c r="A208" s="5" t="s">
        <v>60</v>
      </c>
      <c r="B208" t="s">
        <v>33</v>
      </c>
      <c r="C208" t="s">
        <v>3</v>
      </c>
      <c r="D208">
        <v>10</v>
      </c>
    </row>
    <row r="209" spans="1:5" ht="15" x14ac:dyDescent="0.2">
      <c r="A209" s="5" t="s">
        <v>60</v>
      </c>
      <c r="B209" t="s">
        <v>34</v>
      </c>
      <c r="C209" t="s">
        <v>35</v>
      </c>
      <c r="D209" t="s">
        <v>63</v>
      </c>
    </row>
    <row r="210" spans="1:5" ht="15" x14ac:dyDescent="0.2">
      <c r="A210" s="5" t="s">
        <v>60</v>
      </c>
      <c r="B210" t="s">
        <v>38</v>
      </c>
      <c r="C210">
        <v>0</v>
      </c>
      <c r="D210" t="s">
        <v>4</v>
      </c>
      <c r="E210">
        <v>0.18655099999999999</v>
      </c>
    </row>
    <row r="211" spans="1:5" ht="15" x14ac:dyDescent="0.2">
      <c r="A211" s="5" t="s">
        <v>60</v>
      </c>
      <c r="B211" t="s">
        <v>38</v>
      </c>
      <c r="C211">
        <v>1</v>
      </c>
      <c r="D211" t="s">
        <v>4</v>
      </c>
      <c r="E211">
        <v>0.16103300000000001</v>
      </c>
    </row>
    <row r="212" spans="1:5" ht="15" x14ac:dyDescent="0.2">
      <c r="A212" s="5" t="s">
        <v>60</v>
      </c>
      <c r="B212" t="s">
        <v>34</v>
      </c>
      <c r="C212" t="s">
        <v>39</v>
      </c>
      <c r="D212" t="s">
        <v>35</v>
      </c>
      <c r="E212" t="s">
        <v>36</v>
      </c>
    </row>
    <row r="213" spans="1:5" ht="15" x14ac:dyDescent="0.2">
      <c r="A213" s="5" t="s">
        <v>60</v>
      </c>
      <c r="B213" t="s">
        <v>40</v>
      </c>
      <c r="C213">
        <v>9</v>
      </c>
    </row>
    <row r="214" spans="1:5" ht="15" x14ac:dyDescent="0.2">
      <c r="A214" s="5" t="s">
        <v>60</v>
      </c>
      <c r="B214" t="s">
        <v>38</v>
      </c>
      <c r="C214">
        <v>0</v>
      </c>
      <c r="D214" t="s">
        <v>4</v>
      </c>
      <c r="E214">
        <v>0.21571199999999999</v>
      </c>
    </row>
    <row r="215" spans="1:5" ht="15" x14ac:dyDescent="0.2">
      <c r="A215" s="5" t="s">
        <v>60</v>
      </c>
      <c r="B215" t="s">
        <v>38</v>
      </c>
      <c r="C215">
        <v>1</v>
      </c>
      <c r="D215" t="s">
        <v>4</v>
      </c>
      <c r="E215">
        <v>0.18670800000000001</v>
      </c>
    </row>
    <row r="216" spans="1:5" ht="15" x14ac:dyDescent="0.2">
      <c r="A216" s="5" t="s">
        <v>60</v>
      </c>
      <c r="B216" t="s">
        <v>40</v>
      </c>
      <c r="C216">
        <v>11</v>
      </c>
    </row>
    <row r="217" spans="1:5" ht="15" x14ac:dyDescent="0.2">
      <c r="A217" s="5" t="s">
        <v>60</v>
      </c>
      <c r="B217" t="s">
        <v>38</v>
      </c>
      <c r="C217">
        <v>0</v>
      </c>
      <c r="D217" t="s">
        <v>4</v>
      </c>
      <c r="E217">
        <v>0.16089500000000001</v>
      </c>
    </row>
    <row r="218" spans="1:5" ht="15" x14ac:dyDescent="0.2">
      <c r="A218" s="5" t="s">
        <v>60</v>
      </c>
      <c r="B218" t="s">
        <v>38</v>
      </c>
      <c r="C218">
        <v>1</v>
      </c>
      <c r="D218" t="s">
        <v>4</v>
      </c>
      <c r="E218">
        <v>0.13838200000000001</v>
      </c>
    </row>
    <row r="219" spans="1:5" ht="15" x14ac:dyDescent="0.2">
      <c r="A219" s="5" t="s">
        <v>60</v>
      </c>
      <c r="B219" t="s">
        <v>41</v>
      </c>
      <c r="C219" t="s">
        <v>35</v>
      </c>
      <c r="D219" t="s">
        <v>42</v>
      </c>
      <c r="E219" t="s">
        <v>13</v>
      </c>
    </row>
    <row r="220" spans="1:5" ht="15" x14ac:dyDescent="0.2">
      <c r="A220" s="5" t="s">
        <v>60</v>
      </c>
      <c r="B220" t="s">
        <v>43</v>
      </c>
      <c r="C220">
        <v>0.125</v>
      </c>
    </row>
    <row r="221" spans="1:5" ht="15" x14ac:dyDescent="0.2">
      <c r="A221" s="5" t="s">
        <v>60</v>
      </c>
      <c r="B221" t="s">
        <v>44</v>
      </c>
      <c r="C221">
        <v>0.125</v>
      </c>
    </row>
    <row r="222" spans="1:5" ht="15" x14ac:dyDescent="0.2">
      <c r="A222" s="5" t="s">
        <v>60</v>
      </c>
      <c r="B222" t="s">
        <v>45</v>
      </c>
      <c r="C222" t="s">
        <v>46</v>
      </c>
      <c r="D222">
        <v>0.1</v>
      </c>
    </row>
    <row r="223" spans="1:5" ht="15" x14ac:dyDescent="0.2">
      <c r="A223" s="5" t="s">
        <v>60</v>
      </c>
      <c r="B223" t="s">
        <v>41</v>
      </c>
      <c r="C223" t="s">
        <v>35</v>
      </c>
      <c r="D223" t="s">
        <v>47</v>
      </c>
      <c r="E223" t="s">
        <v>13</v>
      </c>
    </row>
    <row r="224" spans="1:5" ht="15" x14ac:dyDescent="0.2">
      <c r="A224" s="5" t="s">
        <v>60</v>
      </c>
      <c r="B224" t="s">
        <v>48</v>
      </c>
      <c r="C224">
        <v>0</v>
      </c>
    </row>
    <row r="225" spans="1:7" ht="15" x14ac:dyDescent="0.2">
      <c r="A225" s="5" t="s">
        <v>60</v>
      </c>
      <c r="B225" t="s">
        <v>4</v>
      </c>
      <c r="C225">
        <v>0.173792</v>
      </c>
      <c r="D225" t="s">
        <v>49</v>
      </c>
      <c r="E225">
        <v>0.20121</v>
      </c>
      <c r="F225" t="s">
        <v>50</v>
      </c>
      <c r="G225">
        <v>9</v>
      </c>
    </row>
    <row r="226" spans="1:7" ht="15" x14ac:dyDescent="0.2">
      <c r="A226" s="5" t="s">
        <v>60</v>
      </c>
      <c r="B226" t="s">
        <v>48</v>
      </c>
      <c r="C226">
        <v>1</v>
      </c>
    </row>
    <row r="227" spans="1:7" ht="15" x14ac:dyDescent="0.2">
      <c r="A227" s="5" t="s">
        <v>60</v>
      </c>
      <c r="B227" t="s">
        <v>4</v>
      </c>
      <c r="C227">
        <v>0.173792</v>
      </c>
      <c r="D227" t="s">
        <v>49</v>
      </c>
      <c r="E227">
        <v>0.14963799999999999</v>
      </c>
      <c r="F227" t="s">
        <v>50</v>
      </c>
      <c r="G227">
        <v>11</v>
      </c>
    </row>
    <row r="228" spans="1:7" ht="15" x14ac:dyDescent="0.2">
      <c r="A228" s="5" t="s">
        <v>60</v>
      </c>
      <c r="B228" t="s">
        <v>3</v>
      </c>
      <c r="C228" t="s">
        <v>51</v>
      </c>
      <c r="D228">
        <v>-4.3448000000000002E-3</v>
      </c>
      <c r="E228">
        <v>6.8544599999999997E-3</v>
      </c>
      <c r="F228">
        <v>-6.03844E-3</v>
      </c>
      <c r="G228">
        <v>1.7237700000000002E-2</v>
      </c>
    </row>
    <row r="229" spans="1:7" ht="15" x14ac:dyDescent="0.2">
      <c r="A229" s="5" t="s">
        <v>60</v>
      </c>
      <c r="B229" t="s">
        <v>33</v>
      </c>
      <c r="C229" t="s">
        <v>3</v>
      </c>
      <c r="D229">
        <v>11</v>
      </c>
    </row>
    <row r="230" spans="1:7" ht="15" x14ac:dyDescent="0.2">
      <c r="A230" s="5" t="s">
        <v>60</v>
      </c>
      <c r="B230" t="s">
        <v>34</v>
      </c>
      <c r="C230" t="s">
        <v>35</v>
      </c>
      <c r="D230" t="s">
        <v>63</v>
      </c>
    </row>
    <row r="231" spans="1:7" ht="15" x14ac:dyDescent="0.2">
      <c r="A231" s="5" t="s">
        <v>60</v>
      </c>
      <c r="B231" t="s">
        <v>38</v>
      </c>
      <c r="C231">
        <v>0</v>
      </c>
      <c r="D231" t="s">
        <v>4</v>
      </c>
      <c r="E231">
        <v>0.16089500000000001</v>
      </c>
    </row>
    <row r="232" spans="1:7" ht="15" x14ac:dyDescent="0.2">
      <c r="A232" s="5" t="s">
        <v>60</v>
      </c>
      <c r="B232" t="s">
        <v>38</v>
      </c>
      <c r="C232">
        <v>1</v>
      </c>
      <c r="D232" t="s">
        <v>4</v>
      </c>
      <c r="E232">
        <v>0.13838200000000001</v>
      </c>
    </row>
    <row r="233" spans="1:7" ht="15" x14ac:dyDescent="0.2">
      <c r="A233" s="5" t="s">
        <v>60</v>
      </c>
      <c r="B233" t="s">
        <v>34</v>
      </c>
      <c r="C233" t="s">
        <v>39</v>
      </c>
      <c r="D233" t="s">
        <v>35</v>
      </c>
      <c r="E233" t="s">
        <v>36</v>
      </c>
    </row>
    <row r="234" spans="1:7" ht="15" x14ac:dyDescent="0.2">
      <c r="A234" s="5" t="s">
        <v>60</v>
      </c>
      <c r="B234" t="s">
        <v>40</v>
      </c>
      <c r="C234">
        <v>10</v>
      </c>
    </row>
    <row r="235" spans="1:7" ht="15" x14ac:dyDescent="0.2">
      <c r="A235" s="5" t="s">
        <v>60</v>
      </c>
      <c r="B235" t="s">
        <v>38</v>
      </c>
      <c r="C235">
        <v>0</v>
      </c>
      <c r="D235" t="s">
        <v>4</v>
      </c>
      <c r="E235">
        <v>0.18655099999999999</v>
      </c>
    </row>
    <row r="236" spans="1:7" ht="15" x14ac:dyDescent="0.2">
      <c r="A236" s="5" t="s">
        <v>60</v>
      </c>
      <c r="B236" t="s">
        <v>38</v>
      </c>
      <c r="C236">
        <v>1</v>
      </c>
      <c r="D236" t="s">
        <v>4</v>
      </c>
      <c r="E236">
        <v>0.16103300000000001</v>
      </c>
    </row>
    <row r="237" spans="1:7" ht="15" x14ac:dyDescent="0.2">
      <c r="A237" s="5" t="s">
        <v>60</v>
      </c>
      <c r="B237" t="s">
        <v>40</v>
      </c>
      <c r="C237">
        <v>12</v>
      </c>
    </row>
    <row r="238" spans="1:7" ht="15" x14ac:dyDescent="0.2">
      <c r="A238" s="5" t="s">
        <v>60</v>
      </c>
      <c r="B238" t="s">
        <v>38</v>
      </c>
      <c r="C238">
        <v>0</v>
      </c>
      <c r="D238" t="s">
        <v>4</v>
      </c>
      <c r="E238">
        <v>0.13825999999999999</v>
      </c>
    </row>
    <row r="239" spans="1:7" ht="15" x14ac:dyDescent="0.2">
      <c r="A239" s="5" t="s">
        <v>60</v>
      </c>
      <c r="B239" t="s">
        <v>38</v>
      </c>
      <c r="C239">
        <v>1</v>
      </c>
      <c r="D239" t="s">
        <v>4</v>
      </c>
      <c r="E239">
        <v>0.11833</v>
      </c>
    </row>
    <row r="240" spans="1:7" ht="15" x14ac:dyDescent="0.2">
      <c r="A240" s="5" t="s">
        <v>60</v>
      </c>
      <c r="B240" t="s">
        <v>41</v>
      </c>
      <c r="C240" t="s">
        <v>35</v>
      </c>
      <c r="D240" t="s">
        <v>42</v>
      </c>
      <c r="E240" t="s">
        <v>13</v>
      </c>
    </row>
    <row r="241" spans="1:7" ht="15" x14ac:dyDescent="0.2">
      <c r="A241" s="5" t="s">
        <v>60</v>
      </c>
      <c r="B241" t="s">
        <v>43</v>
      </c>
      <c r="C241">
        <v>0.125</v>
      </c>
    </row>
    <row r="242" spans="1:7" ht="15" x14ac:dyDescent="0.2">
      <c r="A242" s="5" t="s">
        <v>60</v>
      </c>
      <c r="B242" t="s">
        <v>44</v>
      </c>
      <c r="C242">
        <v>0.125</v>
      </c>
    </row>
    <row r="243" spans="1:7" ht="15" x14ac:dyDescent="0.2">
      <c r="A243" s="5" t="s">
        <v>60</v>
      </c>
      <c r="B243" t="s">
        <v>45</v>
      </c>
      <c r="C243" t="s">
        <v>46</v>
      </c>
      <c r="D243">
        <v>0.1</v>
      </c>
    </row>
    <row r="244" spans="1:7" ht="15" x14ac:dyDescent="0.2">
      <c r="A244" s="5" t="s">
        <v>60</v>
      </c>
      <c r="B244" t="s">
        <v>41</v>
      </c>
      <c r="C244" t="s">
        <v>35</v>
      </c>
      <c r="D244" t="s">
        <v>47</v>
      </c>
      <c r="E244" t="s">
        <v>13</v>
      </c>
    </row>
    <row r="245" spans="1:7" ht="15" x14ac:dyDescent="0.2">
      <c r="A245" s="5" t="s">
        <v>60</v>
      </c>
      <c r="B245" t="s">
        <v>48</v>
      </c>
      <c r="C245">
        <v>0</v>
      </c>
    </row>
    <row r="246" spans="1:7" ht="15" x14ac:dyDescent="0.2">
      <c r="A246" s="5" t="s">
        <v>60</v>
      </c>
      <c r="B246" t="s">
        <v>4</v>
      </c>
      <c r="C246">
        <v>0.14963799999999999</v>
      </c>
      <c r="D246" t="s">
        <v>49</v>
      </c>
      <c r="E246">
        <v>0.173792</v>
      </c>
      <c r="F246" t="s">
        <v>50</v>
      </c>
      <c r="G246">
        <v>10</v>
      </c>
    </row>
    <row r="247" spans="1:7" ht="15" x14ac:dyDescent="0.2">
      <c r="A247" s="5" t="s">
        <v>60</v>
      </c>
      <c r="B247" t="s">
        <v>48</v>
      </c>
      <c r="C247">
        <v>1</v>
      </c>
    </row>
    <row r="248" spans="1:7" ht="15" x14ac:dyDescent="0.2">
      <c r="A248" s="5" t="s">
        <v>60</v>
      </c>
      <c r="B248" t="s">
        <v>4</v>
      </c>
      <c r="C248">
        <v>0.14963799999999999</v>
      </c>
      <c r="D248" t="s">
        <v>49</v>
      </c>
      <c r="E248">
        <v>0.12829499999999999</v>
      </c>
      <c r="F248" t="s">
        <v>50</v>
      </c>
      <c r="G248">
        <v>12</v>
      </c>
    </row>
    <row r="249" spans="1:7" ht="15" x14ac:dyDescent="0.2">
      <c r="A249" s="5" t="s">
        <v>60</v>
      </c>
      <c r="B249" t="s">
        <v>3</v>
      </c>
      <c r="C249" t="s">
        <v>51</v>
      </c>
      <c r="D249">
        <v>-3.7409600000000002E-3</v>
      </c>
      <c r="E249">
        <v>6.03844E-3</v>
      </c>
      <c r="F249">
        <v>-5.3358299999999997E-3</v>
      </c>
      <c r="G249">
        <v>1.5115200000000001E-2</v>
      </c>
    </row>
    <row r="250" spans="1:7" ht="15" x14ac:dyDescent="0.2">
      <c r="A250" s="5" t="s">
        <v>60</v>
      </c>
      <c r="B250" t="s">
        <v>33</v>
      </c>
      <c r="C250" t="s">
        <v>3</v>
      </c>
      <c r="D250">
        <v>12</v>
      </c>
    </row>
    <row r="251" spans="1:7" ht="15" x14ac:dyDescent="0.2">
      <c r="A251" s="5" t="s">
        <v>60</v>
      </c>
      <c r="B251" t="s">
        <v>34</v>
      </c>
      <c r="C251" t="s">
        <v>35</v>
      </c>
      <c r="D251" t="s">
        <v>63</v>
      </c>
    </row>
    <row r="252" spans="1:7" ht="15" x14ac:dyDescent="0.2">
      <c r="A252" s="5" t="s">
        <v>60</v>
      </c>
      <c r="B252" t="s">
        <v>38</v>
      </c>
      <c r="C252">
        <v>0</v>
      </c>
      <c r="D252" t="s">
        <v>4</v>
      </c>
      <c r="E252">
        <v>0.13825999999999999</v>
      </c>
    </row>
    <row r="253" spans="1:7" ht="15" x14ac:dyDescent="0.2">
      <c r="A253" s="5" t="s">
        <v>60</v>
      </c>
      <c r="B253" t="s">
        <v>38</v>
      </c>
      <c r="C253">
        <v>1</v>
      </c>
      <c r="D253" t="s">
        <v>4</v>
      </c>
      <c r="E253">
        <v>0.11833</v>
      </c>
    </row>
    <row r="254" spans="1:7" ht="15" x14ac:dyDescent="0.2">
      <c r="A254" s="5" t="s">
        <v>60</v>
      </c>
      <c r="B254" t="s">
        <v>34</v>
      </c>
      <c r="C254" t="s">
        <v>39</v>
      </c>
      <c r="D254" t="s">
        <v>35</v>
      </c>
      <c r="E254" t="s">
        <v>36</v>
      </c>
    </row>
    <row r="255" spans="1:7" ht="15" x14ac:dyDescent="0.2">
      <c r="A255" s="5" t="s">
        <v>60</v>
      </c>
      <c r="B255" t="s">
        <v>40</v>
      </c>
      <c r="C255">
        <v>11</v>
      </c>
    </row>
    <row r="256" spans="1:7" ht="15" x14ac:dyDescent="0.2">
      <c r="A256" s="5" t="s">
        <v>60</v>
      </c>
      <c r="B256" t="s">
        <v>38</v>
      </c>
      <c r="C256">
        <v>0</v>
      </c>
      <c r="D256" t="s">
        <v>4</v>
      </c>
      <c r="E256">
        <v>0.16089500000000001</v>
      </c>
    </row>
    <row r="257" spans="1:7" ht="15" x14ac:dyDescent="0.2">
      <c r="A257" s="5" t="s">
        <v>60</v>
      </c>
      <c r="B257" t="s">
        <v>38</v>
      </c>
      <c r="C257">
        <v>1</v>
      </c>
      <c r="D257" t="s">
        <v>4</v>
      </c>
      <c r="E257">
        <v>0.13838200000000001</v>
      </c>
    </row>
    <row r="258" spans="1:7" ht="15" x14ac:dyDescent="0.2">
      <c r="A258" s="5" t="s">
        <v>60</v>
      </c>
      <c r="B258" t="s">
        <v>40</v>
      </c>
      <c r="C258">
        <v>13</v>
      </c>
    </row>
    <row r="259" spans="1:7" ht="15" x14ac:dyDescent="0.2">
      <c r="A259" s="5" t="s">
        <v>60</v>
      </c>
      <c r="B259" t="s">
        <v>38</v>
      </c>
      <c r="C259">
        <v>0</v>
      </c>
      <c r="D259" t="s">
        <v>4</v>
      </c>
      <c r="E259">
        <v>0.11822199999999999</v>
      </c>
    </row>
    <row r="260" spans="1:7" ht="15" x14ac:dyDescent="0.2">
      <c r="A260" s="5" t="s">
        <v>60</v>
      </c>
      <c r="B260" t="s">
        <v>38</v>
      </c>
      <c r="C260">
        <v>1</v>
      </c>
      <c r="D260" t="s">
        <v>4</v>
      </c>
      <c r="E260">
        <v>0.10050099999999999</v>
      </c>
    </row>
    <row r="261" spans="1:7" ht="15" x14ac:dyDescent="0.2">
      <c r="A261" s="5" t="s">
        <v>60</v>
      </c>
      <c r="B261" t="s">
        <v>41</v>
      </c>
      <c r="C261" t="s">
        <v>35</v>
      </c>
      <c r="D261" t="s">
        <v>42</v>
      </c>
      <c r="E261" t="s">
        <v>13</v>
      </c>
    </row>
    <row r="262" spans="1:7" ht="15" x14ac:dyDescent="0.2">
      <c r="A262" s="5" t="s">
        <v>60</v>
      </c>
      <c r="B262" t="s">
        <v>43</v>
      </c>
      <c r="C262">
        <v>0.125</v>
      </c>
    </row>
    <row r="263" spans="1:7" ht="15" x14ac:dyDescent="0.2">
      <c r="A263" s="5" t="s">
        <v>60</v>
      </c>
      <c r="B263" t="s">
        <v>44</v>
      </c>
      <c r="C263">
        <v>0.125</v>
      </c>
    </row>
    <row r="264" spans="1:7" ht="15" x14ac:dyDescent="0.2">
      <c r="A264" s="5" t="s">
        <v>60</v>
      </c>
      <c r="B264" t="s">
        <v>45</v>
      </c>
      <c r="C264" t="s">
        <v>46</v>
      </c>
      <c r="D264">
        <v>0.1</v>
      </c>
    </row>
    <row r="265" spans="1:7" ht="15" x14ac:dyDescent="0.2">
      <c r="A265" s="5" t="s">
        <v>60</v>
      </c>
      <c r="B265" t="s">
        <v>41</v>
      </c>
      <c r="C265" t="s">
        <v>35</v>
      </c>
      <c r="D265" t="s">
        <v>47</v>
      </c>
      <c r="E265" t="s">
        <v>13</v>
      </c>
    </row>
    <row r="266" spans="1:7" ht="15" x14ac:dyDescent="0.2">
      <c r="A266" s="5" t="s">
        <v>60</v>
      </c>
      <c r="B266" t="s">
        <v>48</v>
      </c>
      <c r="C266">
        <v>0</v>
      </c>
    </row>
    <row r="267" spans="1:7" ht="15" x14ac:dyDescent="0.2">
      <c r="A267" s="5" t="s">
        <v>60</v>
      </c>
      <c r="B267" t="s">
        <v>4</v>
      </c>
      <c r="C267">
        <v>0.12829499999999999</v>
      </c>
      <c r="D267" t="s">
        <v>49</v>
      </c>
      <c r="E267">
        <v>0.14963799999999999</v>
      </c>
      <c r="F267" t="s">
        <v>50</v>
      </c>
      <c r="G267">
        <v>11</v>
      </c>
    </row>
    <row r="268" spans="1:7" ht="15" x14ac:dyDescent="0.2">
      <c r="A268" s="5" t="s">
        <v>60</v>
      </c>
      <c r="B268" t="s">
        <v>48</v>
      </c>
      <c r="C268">
        <v>1</v>
      </c>
    </row>
    <row r="269" spans="1:7" ht="15" x14ac:dyDescent="0.2">
      <c r="A269" s="5" t="s">
        <v>60</v>
      </c>
      <c r="B269" t="s">
        <v>4</v>
      </c>
      <c r="C269">
        <v>0.12829499999999999</v>
      </c>
      <c r="D269" t="s">
        <v>49</v>
      </c>
      <c r="E269">
        <v>0.109361</v>
      </c>
      <c r="F269" t="s">
        <v>50</v>
      </c>
      <c r="G269">
        <v>13</v>
      </c>
    </row>
    <row r="270" spans="1:7" ht="15" x14ac:dyDescent="0.2">
      <c r="A270" s="5" t="s">
        <v>60</v>
      </c>
      <c r="B270" t="s">
        <v>3</v>
      </c>
      <c r="C270" t="s">
        <v>51</v>
      </c>
      <c r="D270">
        <v>-3.2073800000000001E-3</v>
      </c>
      <c r="E270">
        <v>5.3358299999999997E-3</v>
      </c>
      <c r="F270">
        <v>-4.7334400000000002E-3</v>
      </c>
      <c r="G270">
        <v>1.32766E-2</v>
      </c>
    </row>
    <row r="271" spans="1:7" ht="15" x14ac:dyDescent="0.2">
      <c r="A271" s="5" t="s">
        <v>60</v>
      </c>
      <c r="B271" t="s">
        <v>33</v>
      </c>
      <c r="C271" t="s">
        <v>3</v>
      </c>
      <c r="D271">
        <v>13</v>
      </c>
    </row>
    <row r="272" spans="1:7" ht="15" x14ac:dyDescent="0.2">
      <c r="A272" s="5" t="s">
        <v>60</v>
      </c>
      <c r="B272" t="s">
        <v>34</v>
      </c>
      <c r="C272" t="s">
        <v>35</v>
      </c>
      <c r="D272" t="s">
        <v>63</v>
      </c>
    </row>
    <row r="273" spans="1:7" ht="15" x14ac:dyDescent="0.2">
      <c r="A273" s="5" t="s">
        <v>60</v>
      </c>
      <c r="B273" t="s">
        <v>38</v>
      </c>
      <c r="C273">
        <v>0</v>
      </c>
      <c r="D273" t="s">
        <v>4</v>
      </c>
      <c r="E273">
        <v>0.11822199999999999</v>
      </c>
    </row>
    <row r="274" spans="1:7" ht="15" x14ac:dyDescent="0.2">
      <c r="A274" s="5" t="s">
        <v>60</v>
      </c>
      <c r="B274" t="s">
        <v>38</v>
      </c>
      <c r="C274">
        <v>1</v>
      </c>
      <c r="D274" t="s">
        <v>4</v>
      </c>
      <c r="E274">
        <v>0.10050099999999999</v>
      </c>
    </row>
    <row r="275" spans="1:7" ht="15" x14ac:dyDescent="0.2">
      <c r="A275" s="5" t="s">
        <v>60</v>
      </c>
      <c r="B275" t="s">
        <v>34</v>
      </c>
      <c r="C275" t="s">
        <v>39</v>
      </c>
      <c r="D275" t="s">
        <v>35</v>
      </c>
      <c r="E275" t="s">
        <v>36</v>
      </c>
    </row>
    <row r="276" spans="1:7" ht="15" x14ac:dyDescent="0.2">
      <c r="A276" s="5" t="s">
        <v>60</v>
      </c>
      <c r="B276" t="s">
        <v>40</v>
      </c>
      <c r="C276">
        <v>12</v>
      </c>
    </row>
    <row r="277" spans="1:7" ht="15" x14ac:dyDescent="0.2">
      <c r="A277" s="5" t="s">
        <v>60</v>
      </c>
      <c r="B277" t="s">
        <v>38</v>
      </c>
      <c r="C277">
        <v>0</v>
      </c>
      <c r="D277" t="s">
        <v>4</v>
      </c>
      <c r="E277">
        <v>0.13825999999999999</v>
      </c>
    </row>
    <row r="278" spans="1:7" ht="15" x14ac:dyDescent="0.2">
      <c r="A278" s="5" t="s">
        <v>60</v>
      </c>
      <c r="B278" t="s">
        <v>38</v>
      </c>
      <c r="C278">
        <v>1</v>
      </c>
      <c r="D278" t="s">
        <v>4</v>
      </c>
      <c r="E278">
        <v>0.11833</v>
      </c>
    </row>
    <row r="279" spans="1:7" ht="15" x14ac:dyDescent="0.2">
      <c r="A279" s="5" t="s">
        <v>60</v>
      </c>
      <c r="B279" t="s">
        <v>40</v>
      </c>
      <c r="C279">
        <v>14</v>
      </c>
    </row>
    <row r="280" spans="1:7" ht="15" x14ac:dyDescent="0.2">
      <c r="A280" s="5" t="s">
        <v>60</v>
      </c>
      <c r="B280" t="s">
        <v>38</v>
      </c>
      <c r="C280">
        <v>0</v>
      </c>
      <c r="D280" t="s">
        <v>4</v>
      </c>
      <c r="E280">
        <v>0.10040399999999999</v>
      </c>
    </row>
    <row r="281" spans="1:7" ht="15" x14ac:dyDescent="0.2">
      <c r="A281" s="5" t="s">
        <v>60</v>
      </c>
      <c r="B281" t="s">
        <v>38</v>
      </c>
      <c r="C281">
        <v>1</v>
      </c>
      <c r="D281" t="s">
        <v>4</v>
      </c>
      <c r="E281">
        <v>8.4558800000000003E-2</v>
      </c>
    </row>
    <row r="282" spans="1:7" ht="15" x14ac:dyDescent="0.2">
      <c r="A282" s="5" t="s">
        <v>60</v>
      </c>
      <c r="B282" t="s">
        <v>41</v>
      </c>
      <c r="C282" t="s">
        <v>35</v>
      </c>
      <c r="D282" t="s">
        <v>42</v>
      </c>
      <c r="E282" t="s">
        <v>13</v>
      </c>
    </row>
    <row r="283" spans="1:7" ht="15" x14ac:dyDescent="0.2">
      <c r="A283" s="5" t="s">
        <v>60</v>
      </c>
      <c r="B283" t="s">
        <v>43</v>
      </c>
      <c r="C283">
        <v>0.125</v>
      </c>
    </row>
    <row r="284" spans="1:7" ht="15" x14ac:dyDescent="0.2">
      <c r="A284" s="5" t="s">
        <v>60</v>
      </c>
      <c r="B284" t="s">
        <v>44</v>
      </c>
      <c r="C284">
        <v>0.125</v>
      </c>
    </row>
    <row r="285" spans="1:7" ht="15" x14ac:dyDescent="0.2">
      <c r="A285" s="5" t="s">
        <v>60</v>
      </c>
      <c r="B285" t="s">
        <v>45</v>
      </c>
      <c r="C285" t="s">
        <v>46</v>
      </c>
      <c r="D285">
        <v>0.1</v>
      </c>
    </row>
    <row r="286" spans="1:7" ht="15" x14ac:dyDescent="0.2">
      <c r="A286" s="5" t="s">
        <v>60</v>
      </c>
      <c r="B286" t="s">
        <v>41</v>
      </c>
      <c r="C286" t="s">
        <v>35</v>
      </c>
      <c r="D286" t="s">
        <v>47</v>
      </c>
      <c r="E286" t="s">
        <v>13</v>
      </c>
    </row>
    <row r="287" spans="1:7" ht="15" x14ac:dyDescent="0.2">
      <c r="A287" s="5" t="s">
        <v>60</v>
      </c>
      <c r="B287" t="s">
        <v>48</v>
      </c>
      <c r="C287">
        <v>0</v>
      </c>
    </row>
    <row r="288" spans="1:7" ht="15" x14ac:dyDescent="0.2">
      <c r="A288" s="5" t="s">
        <v>60</v>
      </c>
      <c r="B288" t="s">
        <v>4</v>
      </c>
      <c r="C288">
        <v>0.109361</v>
      </c>
      <c r="D288" t="s">
        <v>49</v>
      </c>
      <c r="E288">
        <v>0.12829499999999999</v>
      </c>
      <c r="F288" t="s">
        <v>50</v>
      </c>
      <c r="G288">
        <v>12</v>
      </c>
    </row>
    <row r="289" spans="1:7" ht="15" x14ac:dyDescent="0.2">
      <c r="A289" s="5" t="s">
        <v>60</v>
      </c>
      <c r="B289" t="s">
        <v>48</v>
      </c>
      <c r="C289">
        <v>1</v>
      </c>
    </row>
    <row r="290" spans="1:7" ht="15" x14ac:dyDescent="0.2">
      <c r="A290" s="5" t="s">
        <v>60</v>
      </c>
      <c r="B290" t="s">
        <v>4</v>
      </c>
      <c r="C290">
        <v>0.109361</v>
      </c>
      <c r="D290" t="s">
        <v>49</v>
      </c>
      <c r="E290">
        <v>9.2481499999999994E-2</v>
      </c>
      <c r="F290" t="s">
        <v>50</v>
      </c>
      <c r="G290">
        <v>14</v>
      </c>
    </row>
    <row r="291" spans="1:7" ht="15" x14ac:dyDescent="0.2">
      <c r="A291" s="5" t="s">
        <v>60</v>
      </c>
      <c r="B291" t="s">
        <v>3</v>
      </c>
      <c r="C291" t="s">
        <v>51</v>
      </c>
      <c r="D291">
        <v>-2.7340300000000001E-3</v>
      </c>
      <c r="E291">
        <v>4.7334400000000002E-3</v>
      </c>
      <c r="F291">
        <v>-4.2199500000000001E-3</v>
      </c>
      <c r="G291">
        <v>1.1687400000000001E-2</v>
      </c>
    </row>
    <row r="292" spans="1:7" ht="15" x14ac:dyDescent="0.2">
      <c r="A292" s="5" t="s">
        <v>60</v>
      </c>
      <c r="B292" t="s">
        <v>33</v>
      </c>
      <c r="C292" t="s">
        <v>3</v>
      </c>
      <c r="D292">
        <v>14</v>
      </c>
    </row>
    <row r="293" spans="1:7" ht="15" x14ac:dyDescent="0.2">
      <c r="A293" s="5" t="s">
        <v>60</v>
      </c>
      <c r="B293" t="s">
        <v>34</v>
      </c>
      <c r="C293" t="s">
        <v>35</v>
      </c>
      <c r="D293" t="s">
        <v>63</v>
      </c>
    </row>
    <row r="294" spans="1:7" ht="15" x14ac:dyDescent="0.2">
      <c r="A294" s="5" t="s">
        <v>60</v>
      </c>
      <c r="B294" t="s">
        <v>38</v>
      </c>
      <c r="C294">
        <v>0</v>
      </c>
      <c r="D294" t="s">
        <v>4</v>
      </c>
      <c r="E294">
        <v>0.10040399999999999</v>
      </c>
    </row>
    <row r="295" spans="1:7" ht="15" x14ac:dyDescent="0.2">
      <c r="A295" s="5" t="s">
        <v>60</v>
      </c>
      <c r="B295" t="s">
        <v>38</v>
      </c>
      <c r="C295">
        <v>1</v>
      </c>
      <c r="D295" t="s">
        <v>4</v>
      </c>
      <c r="E295">
        <v>8.4558800000000003E-2</v>
      </c>
    </row>
    <row r="296" spans="1:7" ht="15" x14ac:dyDescent="0.2">
      <c r="A296" s="5" t="s">
        <v>60</v>
      </c>
      <c r="B296" t="s">
        <v>34</v>
      </c>
      <c r="C296" t="s">
        <v>39</v>
      </c>
      <c r="D296" t="s">
        <v>35</v>
      </c>
      <c r="E296" t="s">
        <v>36</v>
      </c>
    </row>
    <row r="297" spans="1:7" ht="15" x14ac:dyDescent="0.2">
      <c r="A297" s="5" t="s">
        <v>60</v>
      </c>
      <c r="B297" t="s">
        <v>40</v>
      </c>
      <c r="C297">
        <v>13</v>
      </c>
    </row>
    <row r="298" spans="1:7" ht="15" x14ac:dyDescent="0.2">
      <c r="A298" s="5" t="s">
        <v>60</v>
      </c>
      <c r="B298" t="s">
        <v>38</v>
      </c>
      <c r="C298">
        <v>0</v>
      </c>
      <c r="D298" t="s">
        <v>4</v>
      </c>
      <c r="E298">
        <v>0.11822199999999999</v>
      </c>
    </row>
    <row r="299" spans="1:7" ht="15" x14ac:dyDescent="0.2">
      <c r="A299" s="5" t="s">
        <v>60</v>
      </c>
      <c r="B299" t="s">
        <v>38</v>
      </c>
      <c r="C299">
        <v>1</v>
      </c>
      <c r="D299" t="s">
        <v>4</v>
      </c>
      <c r="E299">
        <v>0.10050099999999999</v>
      </c>
    </row>
    <row r="300" spans="1:7" ht="15" x14ac:dyDescent="0.2">
      <c r="A300" s="5" t="s">
        <v>60</v>
      </c>
      <c r="B300" t="s">
        <v>40</v>
      </c>
      <c r="C300">
        <v>15</v>
      </c>
    </row>
    <row r="301" spans="1:7" ht="15" x14ac:dyDescent="0.2">
      <c r="A301" s="5" t="s">
        <v>60</v>
      </c>
      <c r="B301" t="s">
        <v>38</v>
      </c>
      <c r="C301">
        <v>0</v>
      </c>
      <c r="D301" t="s">
        <v>4</v>
      </c>
      <c r="E301">
        <v>8.4472199999999997E-2</v>
      </c>
    </row>
    <row r="302" spans="1:7" ht="15" x14ac:dyDescent="0.2">
      <c r="A302" s="5" t="s">
        <v>60</v>
      </c>
      <c r="B302" t="s">
        <v>38</v>
      </c>
      <c r="C302">
        <v>1</v>
      </c>
      <c r="D302" t="s">
        <v>4</v>
      </c>
      <c r="E302">
        <v>7.0205100000000006E-2</v>
      </c>
    </row>
    <row r="303" spans="1:7" ht="15" x14ac:dyDescent="0.2">
      <c r="A303" s="5" t="s">
        <v>60</v>
      </c>
      <c r="B303" t="s">
        <v>41</v>
      </c>
      <c r="C303" t="s">
        <v>35</v>
      </c>
      <c r="D303" t="s">
        <v>42</v>
      </c>
      <c r="E303" t="s">
        <v>13</v>
      </c>
    </row>
    <row r="304" spans="1:7" ht="15" x14ac:dyDescent="0.2">
      <c r="A304" s="5" t="s">
        <v>60</v>
      </c>
      <c r="B304" t="s">
        <v>43</v>
      </c>
      <c r="C304">
        <v>0.125</v>
      </c>
    </row>
    <row r="305" spans="1:7" ht="15" x14ac:dyDescent="0.2">
      <c r="A305" s="5" t="s">
        <v>60</v>
      </c>
      <c r="B305" t="s">
        <v>44</v>
      </c>
      <c r="C305">
        <v>0.125</v>
      </c>
    </row>
    <row r="306" spans="1:7" ht="15" x14ac:dyDescent="0.2">
      <c r="A306" s="5" t="s">
        <v>60</v>
      </c>
      <c r="B306" t="s">
        <v>45</v>
      </c>
      <c r="C306" t="s">
        <v>46</v>
      </c>
      <c r="D306">
        <v>0.1</v>
      </c>
    </row>
    <row r="307" spans="1:7" ht="15" x14ac:dyDescent="0.2">
      <c r="A307" s="5" t="s">
        <v>60</v>
      </c>
      <c r="B307" t="s">
        <v>41</v>
      </c>
      <c r="C307" t="s">
        <v>35</v>
      </c>
      <c r="D307" t="s">
        <v>47</v>
      </c>
      <c r="E307" t="s">
        <v>13</v>
      </c>
    </row>
    <row r="308" spans="1:7" ht="15" x14ac:dyDescent="0.2">
      <c r="A308" s="5" t="s">
        <v>60</v>
      </c>
      <c r="B308" t="s">
        <v>48</v>
      </c>
      <c r="C308">
        <v>0</v>
      </c>
    </row>
    <row r="309" spans="1:7" ht="15" x14ac:dyDescent="0.2">
      <c r="A309" s="5" t="s">
        <v>60</v>
      </c>
      <c r="B309" t="s">
        <v>4</v>
      </c>
      <c r="C309">
        <v>9.2481499999999994E-2</v>
      </c>
      <c r="D309" t="s">
        <v>49</v>
      </c>
      <c r="E309">
        <v>0.109361</v>
      </c>
      <c r="F309" t="s">
        <v>50</v>
      </c>
      <c r="G309">
        <v>13</v>
      </c>
    </row>
    <row r="310" spans="1:7" ht="15" x14ac:dyDescent="0.2">
      <c r="A310" s="5" t="s">
        <v>60</v>
      </c>
      <c r="B310" t="s">
        <v>48</v>
      </c>
      <c r="C310">
        <v>1</v>
      </c>
    </row>
    <row r="311" spans="1:7" ht="15" x14ac:dyDescent="0.2">
      <c r="A311" s="5" t="s">
        <v>60</v>
      </c>
      <c r="B311" t="s">
        <v>4</v>
      </c>
      <c r="C311">
        <v>9.2481499999999994E-2</v>
      </c>
      <c r="D311" t="s">
        <v>49</v>
      </c>
      <c r="E311">
        <v>7.7338599999999993E-2</v>
      </c>
      <c r="F311" t="s">
        <v>50</v>
      </c>
      <c r="G311">
        <v>15</v>
      </c>
    </row>
    <row r="312" spans="1:7" ht="15" x14ac:dyDescent="0.2">
      <c r="A312" s="5" t="s">
        <v>60</v>
      </c>
      <c r="B312" t="s">
        <v>3</v>
      </c>
      <c r="C312" t="s">
        <v>51</v>
      </c>
      <c r="D312">
        <v>-2.31204E-3</v>
      </c>
      <c r="E312">
        <v>4.2199500000000001E-3</v>
      </c>
      <c r="F312">
        <v>-3.7857099999999999E-3</v>
      </c>
      <c r="G312">
        <v>1.0317700000000001E-2</v>
      </c>
    </row>
    <row r="313" spans="1:7" ht="15" x14ac:dyDescent="0.2">
      <c r="A313" s="5" t="s">
        <v>60</v>
      </c>
      <c r="B313" t="s">
        <v>33</v>
      </c>
      <c r="C313" t="s">
        <v>3</v>
      </c>
      <c r="D313">
        <v>15</v>
      </c>
    </row>
    <row r="314" spans="1:7" ht="15" x14ac:dyDescent="0.2">
      <c r="A314" s="5" t="s">
        <v>60</v>
      </c>
      <c r="B314" t="s">
        <v>34</v>
      </c>
      <c r="C314" t="s">
        <v>35</v>
      </c>
      <c r="D314" t="s">
        <v>63</v>
      </c>
    </row>
    <row r="315" spans="1:7" ht="15" x14ac:dyDescent="0.2">
      <c r="A315" s="5" t="s">
        <v>60</v>
      </c>
      <c r="B315" t="s">
        <v>38</v>
      </c>
      <c r="C315">
        <v>0</v>
      </c>
      <c r="D315" t="s">
        <v>4</v>
      </c>
      <c r="E315">
        <v>8.4472199999999997E-2</v>
      </c>
    </row>
    <row r="316" spans="1:7" ht="15" x14ac:dyDescent="0.2">
      <c r="A316" s="5" t="s">
        <v>60</v>
      </c>
      <c r="B316" t="s">
        <v>38</v>
      </c>
      <c r="C316">
        <v>1</v>
      </c>
      <c r="D316" t="s">
        <v>4</v>
      </c>
      <c r="E316">
        <v>7.0205100000000006E-2</v>
      </c>
    </row>
    <row r="317" spans="1:7" ht="15" x14ac:dyDescent="0.2">
      <c r="A317" s="5" t="s">
        <v>60</v>
      </c>
      <c r="B317" t="s">
        <v>34</v>
      </c>
      <c r="C317" t="s">
        <v>39</v>
      </c>
      <c r="D317" t="s">
        <v>35</v>
      </c>
      <c r="E317" t="s">
        <v>36</v>
      </c>
    </row>
    <row r="318" spans="1:7" ht="15" x14ac:dyDescent="0.2">
      <c r="A318" s="5" t="s">
        <v>60</v>
      </c>
      <c r="B318" t="s">
        <v>40</v>
      </c>
      <c r="C318">
        <v>14</v>
      </c>
    </row>
    <row r="319" spans="1:7" ht="15" x14ac:dyDescent="0.2">
      <c r="A319" s="5" t="s">
        <v>60</v>
      </c>
      <c r="B319" t="s">
        <v>38</v>
      </c>
      <c r="C319">
        <v>0</v>
      </c>
      <c r="D319" t="s">
        <v>4</v>
      </c>
      <c r="E319">
        <v>0.10040399999999999</v>
      </c>
    </row>
    <row r="320" spans="1:7" ht="15" x14ac:dyDescent="0.2">
      <c r="A320" s="5" t="s">
        <v>60</v>
      </c>
      <c r="B320" t="s">
        <v>38</v>
      </c>
      <c r="C320">
        <v>1</v>
      </c>
      <c r="D320" t="s">
        <v>4</v>
      </c>
      <c r="E320">
        <v>8.4558800000000003E-2</v>
      </c>
    </row>
    <row r="321" spans="1:7" ht="15" x14ac:dyDescent="0.2">
      <c r="A321" s="5" t="s">
        <v>60</v>
      </c>
      <c r="B321" t="s">
        <v>40</v>
      </c>
      <c r="C321">
        <v>16</v>
      </c>
    </row>
    <row r="322" spans="1:7" ht="15" x14ac:dyDescent="0.2">
      <c r="A322" s="5" t="s">
        <v>60</v>
      </c>
      <c r="B322" t="s">
        <v>38</v>
      </c>
      <c r="C322">
        <v>0</v>
      </c>
      <c r="D322" t="s">
        <v>4</v>
      </c>
      <c r="E322">
        <v>7.0126800000000003E-2</v>
      </c>
    </row>
    <row r="323" spans="1:7" ht="15" x14ac:dyDescent="0.2">
      <c r="A323" s="5" t="s">
        <v>60</v>
      </c>
      <c r="B323" t="s">
        <v>38</v>
      </c>
      <c r="C323">
        <v>1</v>
      </c>
      <c r="D323" t="s">
        <v>4</v>
      </c>
      <c r="E323">
        <v>5.7169900000000003E-2</v>
      </c>
    </row>
    <row r="324" spans="1:7" ht="15" x14ac:dyDescent="0.2">
      <c r="A324" s="5" t="s">
        <v>60</v>
      </c>
      <c r="B324" t="s">
        <v>41</v>
      </c>
      <c r="C324" t="s">
        <v>35</v>
      </c>
      <c r="D324" t="s">
        <v>42</v>
      </c>
      <c r="E324" t="s">
        <v>13</v>
      </c>
    </row>
    <row r="325" spans="1:7" ht="15" x14ac:dyDescent="0.2">
      <c r="A325" s="5" t="s">
        <v>60</v>
      </c>
      <c r="B325" t="s">
        <v>43</v>
      </c>
      <c r="C325">
        <v>0.125</v>
      </c>
    </row>
    <row r="326" spans="1:7" ht="15" x14ac:dyDescent="0.2">
      <c r="A326" s="5" t="s">
        <v>60</v>
      </c>
      <c r="B326" t="s">
        <v>44</v>
      </c>
      <c r="C326">
        <v>0.125</v>
      </c>
    </row>
    <row r="327" spans="1:7" ht="15" x14ac:dyDescent="0.2">
      <c r="A327" s="5" t="s">
        <v>60</v>
      </c>
      <c r="B327" t="s">
        <v>45</v>
      </c>
      <c r="C327" t="s">
        <v>46</v>
      </c>
      <c r="D327">
        <v>0.1</v>
      </c>
    </row>
    <row r="328" spans="1:7" ht="15" x14ac:dyDescent="0.2">
      <c r="A328" s="5" t="s">
        <v>60</v>
      </c>
      <c r="B328" t="s">
        <v>41</v>
      </c>
      <c r="C328" t="s">
        <v>35</v>
      </c>
      <c r="D328" t="s">
        <v>47</v>
      </c>
      <c r="E328" t="s">
        <v>13</v>
      </c>
    </row>
    <row r="329" spans="1:7" ht="15" x14ac:dyDescent="0.2">
      <c r="A329" s="5" t="s">
        <v>60</v>
      </c>
      <c r="B329" t="s">
        <v>48</v>
      </c>
      <c r="C329">
        <v>0</v>
      </c>
    </row>
    <row r="330" spans="1:7" ht="15" x14ac:dyDescent="0.2">
      <c r="A330" s="5" t="s">
        <v>60</v>
      </c>
      <c r="B330" t="s">
        <v>4</v>
      </c>
      <c r="C330">
        <v>7.7338599999999993E-2</v>
      </c>
      <c r="D330" t="s">
        <v>49</v>
      </c>
      <c r="E330">
        <v>9.2481499999999994E-2</v>
      </c>
      <c r="F330" t="s">
        <v>50</v>
      </c>
      <c r="G330">
        <v>14</v>
      </c>
    </row>
    <row r="331" spans="1:7" ht="15" x14ac:dyDescent="0.2">
      <c r="A331" s="5" t="s">
        <v>60</v>
      </c>
      <c r="B331" t="s">
        <v>48</v>
      </c>
      <c r="C331">
        <v>1</v>
      </c>
    </row>
    <row r="332" spans="1:7" ht="15" x14ac:dyDescent="0.2">
      <c r="A332" s="5" t="s">
        <v>60</v>
      </c>
      <c r="B332" t="s">
        <v>4</v>
      </c>
      <c r="C332">
        <v>7.7338599999999993E-2</v>
      </c>
      <c r="D332" t="s">
        <v>49</v>
      </c>
      <c r="E332">
        <v>6.3648300000000005E-2</v>
      </c>
      <c r="F332" t="s">
        <v>50</v>
      </c>
      <c r="G332">
        <v>16</v>
      </c>
    </row>
    <row r="333" spans="1:7" ht="15" x14ac:dyDescent="0.2">
      <c r="A333" s="5" t="s">
        <v>60</v>
      </c>
      <c r="B333" t="s">
        <v>3</v>
      </c>
      <c r="C333" t="s">
        <v>51</v>
      </c>
      <c r="D333">
        <v>-1.9334700000000001E-3</v>
      </c>
      <c r="E333">
        <v>3.7857099999999999E-3</v>
      </c>
      <c r="F333">
        <v>-3.4225800000000002E-3</v>
      </c>
      <c r="G333">
        <v>9.1417600000000005E-3</v>
      </c>
    </row>
    <row r="334" spans="1:7" ht="15" x14ac:dyDescent="0.2">
      <c r="A334" s="5" t="s">
        <v>60</v>
      </c>
      <c r="B334" t="s">
        <v>33</v>
      </c>
      <c r="C334" t="s">
        <v>3</v>
      </c>
      <c r="D334">
        <v>16</v>
      </c>
    </row>
    <row r="335" spans="1:7" ht="15" x14ac:dyDescent="0.2">
      <c r="A335" s="5" t="s">
        <v>60</v>
      </c>
      <c r="B335" t="s">
        <v>34</v>
      </c>
      <c r="C335" t="s">
        <v>35</v>
      </c>
      <c r="D335" t="s">
        <v>63</v>
      </c>
    </row>
    <row r="336" spans="1:7" ht="15" x14ac:dyDescent="0.2">
      <c r="A336" s="5" t="s">
        <v>60</v>
      </c>
      <c r="B336" t="s">
        <v>38</v>
      </c>
      <c r="C336">
        <v>0</v>
      </c>
      <c r="D336" t="s">
        <v>4</v>
      </c>
      <c r="E336">
        <v>7.0126800000000003E-2</v>
      </c>
    </row>
    <row r="337" spans="1:7" ht="15" x14ac:dyDescent="0.2">
      <c r="A337" s="5" t="s">
        <v>60</v>
      </c>
      <c r="B337" t="s">
        <v>38</v>
      </c>
      <c r="C337">
        <v>1</v>
      </c>
      <c r="D337" t="s">
        <v>4</v>
      </c>
      <c r="E337">
        <v>5.7169900000000003E-2</v>
      </c>
    </row>
    <row r="338" spans="1:7" ht="15" x14ac:dyDescent="0.2">
      <c r="A338" s="5" t="s">
        <v>60</v>
      </c>
      <c r="B338" t="s">
        <v>34</v>
      </c>
      <c r="C338" t="s">
        <v>39</v>
      </c>
      <c r="D338" t="s">
        <v>35</v>
      </c>
      <c r="E338" t="s">
        <v>36</v>
      </c>
    </row>
    <row r="339" spans="1:7" ht="15" x14ac:dyDescent="0.2">
      <c r="A339" s="5" t="s">
        <v>60</v>
      </c>
      <c r="B339" t="s">
        <v>40</v>
      </c>
      <c r="C339">
        <v>15</v>
      </c>
    </row>
    <row r="340" spans="1:7" ht="15" x14ac:dyDescent="0.2">
      <c r="A340" s="5" t="s">
        <v>60</v>
      </c>
      <c r="B340" t="s">
        <v>38</v>
      </c>
      <c r="C340">
        <v>0</v>
      </c>
      <c r="D340" t="s">
        <v>4</v>
      </c>
      <c r="E340">
        <v>8.4472199999999997E-2</v>
      </c>
    </row>
    <row r="341" spans="1:7" ht="15" x14ac:dyDescent="0.2">
      <c r="A341" s="5" t="s">
        <v>60</v>
      </c>
      <c r="B341" t="s">
        <v>38</v>
      </c>
      <c r="C341">
        <v>1</v>
      </c>
      <c r="D341" t="s">
        <v>4</v>
      </c>
      <c r="E341">
        <v>7.0205100000000006E-2</v>
      </c>
    </row>
    <row r="342" spans="1:7" ht="15" x14ac:dyDescent="0.2">
      <c r="A342" s="5" t="s">
        <v>60</v>
      </c>
      <c r="B342" t="s">
        <v>40</v>
      </c>
      <c r="C342">
        <v>17</v>
      </c>
    </row>
    <row r="343" spans="1:7" ht="15" x14ac:dyDescent="0.2">
      <c r="A343" s="5" t="s">
        <v>60</v>
      </c>
      <c r="B343" t="s">
        <v>38</v>
      </c>
      <c r="C343">
        <v>0</v>
      </c>
      <c r="D343" t="s">
        <v>4</v>
      </c>
      <c r="E343">
        <v>5.7098400000000001E-2</v>
      </c>
    </row>
    <row r="344" spans="1:7" ht="15" x14ac:dyDescent="0.2">
      <c r="A344" s="5" t="s">
        <v>60</v>
      </c>
      <c r="B344" t="s">
        <v>38</v>
      </c>
      <c r="C344">
        <v>1</v>
      </c>
      <c r="D344" t="s">
        <v>4</v>
      </c>
      <c r="E344">
        <v>4.5208400000000003E-2</v>
      </c>
    </row>
    <row r="345" spans="1:7" ht="15" x14ac:dyDescent="0.2">
      <c r="A345" s="5" t="s">
        <v>60</v>
      </c>
      <c r="B345" t="s">
        <v>41</v>
      </c>
      <c r="C345" t="s">
        <v>35</v>
      </c>
      <c r="D345" t="s">
        <v>42</v>
      </c>
      <c r="E345" t="s">
        <v>13</v>
      </c>
    </row>
    <row r="346" spans="1:7" ht="15" x14ac:dyDescent="0.2">
      <c r="A346" s="5" t="s">
        <v>60</v>
      </c>
      <c r="B346" t="s">
        <v>43</v>
      </c>
      <c r="C346">
        <v>0.125</v>
      </c>
    </row>
    <row r="347" spans="1:7" ht="15" x14ac:dyDescent="0.2">
      <c r="A347" s="5" t="s">
        <v>60</v>
      </c>
      <c r="B347" t="s">
        <v>44</v>
      </c>
      <c r="C347">
        <v>0.125</v>
      </c>
    </row>
    <row r="348" spans="1:7" ht="15" x14ac:dyDescent="0.2">
      <c r="A348" s="5" t="s">
        <v>60</v>
      </c>
      <c r="B348" t="s">
        <v>45</v>
      </c>
      <c r="C348" t="s">
        <v>46</v>
      </c>
      <c r="D348">
        <v>0.1</v>
      </c>
    </row>
    <row r="349" spans="1:7" ht="15" x14ac:dyDescent="0.2">
      <c r="A349" s="5" t="s">
        <v>60</v>
      </c>
      <c r="B349" t="s">
        <v>41</v>
      </c>
      <c r="C349" t="s">
        <v>35</v>
      </c>
      <c r="D349" t="s">
        <v>47</v>
      </c>
      <c r="E349" t="s">
        <v>13</v>
      </c>
    </row>
    <row r="350" spans="1:7" ht="15" x14ac:dyDescent="0.2">
      <c r="A350" s="5" t="s">
        <v>60</v>
      </c>
      <c r="B350" t="s">
        <v>48</v>
      </c>
      <c r="C350">
        <v>0</v>
      </c>
    </row>
    <row r="351" spans="1:7" ht="15" x14ac:dyDescent="0.2">
      <c r="A351" s="5" t="s">
        <v>60</v>
      </c>
      <c r="B351" t="s">
        <v>4</v>
      </c>
      <c r="C351">
        <v>6.3648300000000005E-2</v>
      </c>
      <c r="D351" t="s">
        <v>49</v>
      </c>
      <c r="E351">
        <v>7.7338599999999993E-2</v>
      </c>
      <c r="F351" t="s">
        <v>50</v>
      </c>
      <c r="G351">
        <v>15</v>
      </c>
    </row>
    <row r="352" spans="1:7" ht="15" x14ac:dyDescent="0.2">
      <c r="A352" s="5" t="s">
        <v>60</v>
      </c>
      <c r="B352" t="s">
        <v>48</v>
      </c>
      <c r="C352">
        <v>1</v>
      </c>
    </row>
    <row r="353" spans="1:7" ht="15" x14ac:dyDescent="0.2">
      <c r="A353" s="5" t="s">
        <v>60</v>
      </c>
      <c r="B353" t="s">
        <v>4</v>
      </c>
      <c r="C353">
        <v>6.3648300000000005E-2</v>
      </c>
      <c r="D353" t="s">
        <v>49</v>
      </c>
      <c r="E353">
        <v>5.1153400000000002E-2</v>
      </c>
      <c r="F353" t="s">
        <v>50</v>
      </c>
      <c r="G353">
        <v>17</v>
      </c>
    </row>
    <row r="354" spans="1:7" ht="15" x14ac:dyDescent="0.2">
      <c r="A354" s="5" t="s">
        <v>60</v>
      </c>
      <c r="B354" t="s">
        <v>3</v>
      </c>
      <c r="C354" t="s">
        <v>51</v>
      </c>
      <c r="D354">
        <v>-1.59121E-3</v>
      </c>
      <c r="E354">
        <v>3.4225800000000002E-3</v>
      </c>
      <c r="F354">
        <v>-3.1237299999999999E-3</v>
      </c>
      <c r="G354">
        <v>8.1375100000000006E-3</v>
      </c>
    </row>
    <row r="355" spans="1:7" ht="15" x14ac:dyDescent="0.2">
      <c r="A355" s="5" t="s">
        <v>60</v>
      </c>
      <c r="B355" t="s">
        <v>33</v>
      </c>
      <c r="C355" t="s">
        <v>3</v>
      </c>
      <c r="D355">
        <v>17</v>
      </c>
    </row>
    <row r="356" spans="1:7" ht="15" x14ac:dyDescent="0.2">
      <c r="A356" s="5" t="s">
        <v>60</v>
      </c>
      <c r="B356" t="s">
        <v>34</v>
      </c>
      <c r="C356" t="s">
        <v>35</v>
      </c>
      <c r="D356" t="s">
        <v>63</v>
      </c>
    </row>
    <row r="357" spans="1:7" ht="15" x14ac:dyDescent="0.2">
      <c r="A357" s="5" t="s">
        <v>60</v>
      </c>
      <c r="B357" t="s">
        <v>38</v>
      </c>
      <c r="C357">
        <v>0</v>
      </c>
      <c r="D357" t="s">
        <v>4</v>
      </c>
      <c r="E357">
        <v>5.7098400000000001E-2</v>
      </c>
    </row>
    <row r="358" spans="1:7" ht="15" x14ac:dyDescent="0.2">
      <c r="A358" s="5" t="s">
        <v>60</v>
      </c>
      <c r="B358" t="s">
        <v>38</v>
      </c>
      <c r="C358">
        <v>1</v>
      </c>
      <c r="D358" t="s">
        <v>4</v>
      </c>
      <c r="E358">
        <v>4.5208400000000003E-2</v>
      </c>
    </row>
    <row r="359" spans="1:7" ht="15" x14ac:dyDescent="0.2">
      <c r="A359" s="5" t="s">
        <v>60</v>
      </c>
      <c r="B359" t="s">
        <v>34</v>
      </c>
      <c r="C359" t="s">
        <v>39</v>
      </c>
      <c r="D359" t="s">
        <v>35</v>
      </c>
      <c r="E359" t="s">
        <v>36</v>
      </c>
    </row>
    <row r="360" spans="1:7" ht="15" x14ac:dyDescent="0.2">
      <c r="A360" s="5" t="s">
        <v>60</v>
      </c>
      <c r="B360" t="s">
        <v>40</v>
      </c>
      <c r="C360">
        <v>16</v>
      </c>
    </row>
    <row r="361" spans="1:7" ht="15" x14ac:dyDescent="0.2">
      <c r="A361" s="5" t="s">
        <v>60</v>
      </c>
      <c r="B361" t="s">
        <v>38</v>
      </c>
      <c r="C361">
        <v>0</v>
      </c>
      <c r="D361" t="s">
        <v>4</v>
      </c>
      <c r="E361">
        <v>7.0126800000000003E-2</v>
      </c>
    </row>
    <row r="362" spans="1:7" ht="15" x14ac:dyDescent="0.2">
      <c r="A362" s="5" t="s">
        <v>60</v>
      </c>
      <c r="B362" t="s">
        <v>38</v>
      </c>
      <c r="C362">
        <v>1</v>
      </c>
      <c r="D362" t="s">
        <v>4</v>
      </c>
      <c r="E362">
        <v>5.7169900000000003E-2</v>
      </c>
    </row>
    <row r="363" spans="1:7" ht="15" x14ac:dyDescent="0.2">
      <c r="A363" s="5" t="s">
        <v>60</v>
      </c>
      <c r="B363" t="s">
        <v>40</v>
      </c>
      <c r="C363">
        <v>18</v>
      </c>
    </row>
    <row r="364" spans="1:7" ht="15" x14ac:dyDescent="0.2">
      <c r="A364" s="5" t="s">
        <v>60</v>
      </c>
      <c r="B364" t="s">
        <v>38</v>
      </c>
      <c r="C364">
        <v>0</v>
      </c>
      <c r="D364" t="s">
        <v>4</v>
      </c>
      <c r="E364">
        <v>4.5142399999999999E-2</v>
      </c>
    </row>
    <row r="365" spans="1:7" ht="15" x14ac:dyDescent="0.2">
      <c r="A365" s="5" t="s">
        <v>60</v>
      </c>
      <c r="B365" t="s">
        <v>38</v>
      </c>
      <c r="C365">
        <v>1</v>
      </c>
      <c r="D365" t="s">
        <v>4</v>
      </c>
      <c r="E365">
        <v>3.4096000000000001E-2</v>
      </c>
    </row>
    <row r="366" spans="1:7" ht="15" x14ac:dyDescent="0.2">
      <c r="A366" s="5" t="s">
        <v>60</v>
      </c>
      <c r="B366" t="s">
        <v>41</v>
      </c>
      <c r="C366" t="s">
        <v>35</v>
      </c>
      <c r="D366" t="s">
        <v>42</v>
      </c>
      <c r="E366" t="s">
        <v>13</v>
      </c>
    </row>
    <row r="367" spans="1:7" ht="15" x14ac:dyDescent="0.2">
      <c r="A367" s="5" t="s">
        <v>60</v>
      </c>
      <c r="B367" t="s">
        <v>43</v>
      </c>
      <c r="C367">
        <v>0.125</v>
      </c>
    </row>
    <row r="368" spans="1:7" ht="15" x14ac:dyDescent="0.2">
      <c r="A368" s="5" t="s">
        <v>60</v>
      </c>
      <c r="B368" t="s">
        <v>44</v>
      </c>
      <c r="C368">
        <v>0.125</v>
      </c>
    </row>
    <row r="369" spans="1:7" ht="15" x14ac:dyDescent="0.2">
      <c r="A369" s="5" t="s">
        <v>60</v>
      </c>
      <c r="B369" t="s">
        <v>45</v>
      </c>
      <c r="C369" t="s">
        <v>46</v>
      </c>
      <c r="D369">
        <v>0.1</v>
      </c>
    </row>
    <row r="370" spans="1:7" ht="15" x14ac:dyDescent="0.2">
      <c r="A370" s="5" t="s">
        <v>60</v>
      </c>
      <c r="B370" t="s">
        <v>41</v>
      </c>
      <c r="C370" t="s">
        <v>35</v>
      </c>
      <c r="D370" t="s">
        <v>47</v>
      </c>
      <c r="E370" t="s">
        <v>13</v>
      </c>
    </row>
    <row r="371" spans="1:7" ht="15" x14ac:dyDescent="0.2">
      <c r="A371" s="5" t="s">
        <v>60</v>
      </c>
      <c r="B371" t="s">
        <v>48</v>
      </c>
      <c r="C371">
        <v>0</v>
      </c>
    </row>
    <row r="372" spans="1:7" ht="15" x14ac:dyDescent="0.2">
      <c r="A372" s="5" t="s">
        <v>60</v>
      </c>
      <c r="B372" t="s">
        <v>4</v>
      </c>
      <c r="C372">
        <v>5.1153400000000002E-2</v>
      </c>
      <c r="D372" t="s">
        <v>49</v>
      </c>
      <c r="E372">
        <v>6.3648300000000005E-2</v>
      </c>
      <c r="F372" t="s">
        <v>50</v>
      </c>
      <c r="G372">
        <v>16</v>
      </c>
    </row>
    <row r="373" spans="1:7" ht="15" x14ac:dyDescent="0.2">
      <c r="A373" s="5" t="s">
        <v>60</v>
      </c>
      <c r="B373" t="s">
        <v>48</v>
      </c>
      <c r="C373">
        <v>1</v>
      </c>
    </row>
    <row r="374" spans="1:7" ht="15" x14ac:dyDescent="0.2">
      <c r="A374" s="5" t="s">
        <v>60</v>
      </c>
      <c r="B374" t="s">
        <v>4</v>
      </c>
      <c r="C374">
        <v>5.1153400000000002E-2</v>
      </c>
      <c r="D374" t="s">
        <v>49</v>
      </c>
      <c r="E374">
        <v>3.96192E-2</v>
      </c>
      <c r="F374" t="s">
        <v>50</v>
      </c>
      <c r="G374">
        <v>18</v>
      </c>
    </row>
    <row r="375" spans="1:7" ht="15" x14ac:dyDescent="0.2">
      <c r="A375" s="5" t="s">
        <v>60</v>
      </c>
      <c r="B375" t="s">
        <v>3</v>
      </c>
      <c r="C375" t="s">
        <v>51</v>
      </c>
      <c r="D375">
        <v>-1.2788299999999999E-3</v>
      </c>
      <c r="E375">
        <v>3.1237299999999999E-3</v>
      </c>
      <c r="F375">
        <v>-2.88354E-3</v>
      </c>
      <c r="G375">
        <v>7.2861100000000002E-3</v>
      </c>
    </row>
    <row r="376" spans="1:7" ht="15" x14ac:dyDescent="0.2">
      <c r="A376" s="5" t="s">
        <v>60</v>
      </c>
      <c r="B376" t="s">
        <v>33</v>
      </c>
      <c r="C376" t="s">
        <v>3</v>
      </c>
      <c r="D376">
        <v>18</v>
      </c>
    </row>
    <row r="377" spans="1:7" ht="15" x14ac:dyDescent="0.2">
      <c r="A377" s="5" t="s">
        <v>60</v>
      </c>
      <c r="B377" t="s">
        <v>34</v>
      </c>
      <c r="C377" t="s">
        <v>35</v>
      </c>
      <c r="D377" t="s">
        <v>63</v>
      </c>
    </row>
    <row r="378" spans="1:7" ht="15" x14ac:dyDescent="0.2">
      <c r="A378" s="5" t="s">
        <v>60</v>
      </c>
      <c r="B378" t="s">
        <v>38</v>
      </c>
      <c r="C378">
        <v>0</v>
      </c>
      <c r="D378" t="s">
        <v>4</v>
      </c>
      <c r="E378">
        <v>4.5142399999999999E-2</v>
      </c>
    </row>
    <row r="379" spans="1:7" ht="15" x14ac:dyDescent="0.2">
      <c r="A379" s="5" t="s">
        <v>60</v>
      </c>
      <c r="B379" t="s">
        <v>38</v>
      </c>
      <c r="C379">
        <v>1</v>
      </c>
      <c r="D379" t="s">
        <v>4</v>
      </c>
      <c r="E379">
        <v>3.4096000000000001E-2</v>
      </c>
    </row>
    <row r="380" spans="1:7" ht="15" x14ac:dyDescent="0.2">
      <c r="A380" s="5" t="s">
        <v>60</v>
      </c>
      <c r="B380" t="s">
        <v>34</v>
      </c>
      <c r="C380" t="s">
        <v>39</v>
      </c>
      <c r="D380" t="s">
        <v>35</v>
      </c>
      <c r="E380" t="s">
        <v>36</v>
      </c>
    </row>
    <row r="381" spans="1:7" ht="15" x14ac:dyDescent="0.2">
      <c r="A381" s="5" t="s">
        <v>60</v>
      </c>
      <c r="B381" t="s">
        <v>40</v>
      </c>
      <c r="C381">
        <v>17</v>
      </c>
    </row>
    <row r="382" spans="1:7" ht="15" x14ac:dyDescent="0.2">
      <c r="A382" s="5" t="s">
        <v>60</v>
      </c>
      <c r="B382" t="s">
        <v>38</v>
      </c>
      <c r="C382">
        <v>0</v>
      </c>
      <c r="D382" t="s">
        <v>4</v>
      </c>
      <c r="E382">
        <v>5.7098400000000001E-2</v>
      </c>
    </row>
    <row r="383" spans="1:7" ht="15" x14ac:dyDescent="0.2">
      <c r="A383" s="5" t="s">
        <v>60</v>
      </c>
      <c r="B383" t="s">
        <v>38</v>
      </c>
      <c r="C383">
        <v>1</v>
      </c>
      <c r="D383" t="s">
        <v>4</v>
      </c>
      <c r="E383">
        <v>4.5208400000000003E-2</v>
      </c>
    </row>
    <row r="384" spans="1:7" ht="15" x14ac:dyDescent="0.2">
      <c r="A384" s="5" t="s">
        <v>60</v>
      </c>
      <c r="B384" t="s">
        <v>40</v>
      </c>
      <c r="C384">
        <v>19</v>
      </c>
    </row>
    <row r="385" spans="1:7" ht="15" x14ac:dyDescent="0.2">
      <c r="A385" s="5" t="s">
        <v>60</v>
      </c>
      <c r="B385" t="s">
        <v>38</v>
      </c>
      <c r="C385">
        <v>0</v>
      </c>
      <c r="D385" t="s">
        <v>4</v>
      </c>
      <c r="E385">
        <v>3.4034300000000003E-2</v>
      </c>
    </row>
    <row r="386" spans="1:7" ht="15" x14ac:dyDescent="0.2">
      <c r="A386" s="5" t="s">
        <v>60</v>
      </c>
      <c r="B386" t="s">
        <v>38</v>
      </c>
      <c r="C386">
        <v>1</v>
      </c>
      <c r="D386" t="s">
        <v>4</v>
      </c>
      <c r="E386">
        <v>2.3623999999999999E-2</v>
      </c>
    </row>
    <row r="387" spans="1:7" ht="15" x14ac:dyDescent="0.2">
      <c r="A387" s="5" t="s">
        <v>60</v>
      </c>
      <c r="B387" t="s">
        <v>41</v>
      </c>
      <c r="C387" t="s">
        <v>35</v>
      </c>
      <c r="D387" t="s">
        <v>42</v>
      </c>
      <c r="E387" t="s">
        <v>13</v>
      </c>
    </row>
    <row r="388" spans="1:7" ht="15" x14ac:dyDescent="0.2">
      <c r="A388" s="5" t="s">
        <v>60</v>
      </c>
      <c r="B388" t="s">
        <v>43</v>
      </c>
      <c r="C388">
        <v>0.125</v>
      </c>
    </row>
    <row r="389" spans="1:7" ht="15" x14ac:dyDescent="0.2">
      <c r="A389" s="5" t="s">
        <v>60</v>
      </c>
      <c r="B389" t="s">
        <v>44</v>
      </c>
      <c r="C389">
        <v>0.125</v>
      </c>
    </row>
    <row r="390" spans="1:7" ht="15" x14ac:dyDescent="0.2">
      <c r="A390" s="5" t="s">
        <v>60</v>
      </c>
      <c r="B390" t="s">
        <v>45</v>
      </c>
      <c r="C390" t="s">
        <v>46</v>
      </c>
      <c r="D390">
        <v>0.1</v>
      </c>
    </row>
    <row r="391" spans="1:7" ht="15" x14ac:dyDescent="0.2">
      <c r="A391" s="5" t="s">
        <v>60</v>
      </c>
      <c r="B391" t="s">
        <v>41</v>
      </c>
      <c r="C391" t="s">
        <v>35</v>
      </c>
      <c r="D391" t="s">
        <v>47</v>
      </c>
      <c r="E391" t="s">
        <v>13</v>
      </c>
    </row>
    <row r="392" spans="1:7" ht="15" x14ac:dyDescent="0.2">
      <c r="A392" s="5" t="s">
        <v>60</v>
      </c>
      <c r="B392" t="s">
        <v>48</v>
      </c>
      <c r="C392">
        <v>0</v>
      </c>
    </row>
    <row r="393" spans="1:7" ht="15" x14ac:dyDescent="0.2">
      <c r="A393" s="5" t="s">
        <v>60</v>
      </c>
      <c r="B393" t="s">
        <v>4</v>
      </c>
      <c r="C393">
        <v>3.96192E-2</v>
      </c>
      <c r="D393" t="s">
        <v>49</v>
      </c>
      <c r="E393">
        <v>5.1153400000000002E-2</v>
      </c>
      <c r="F393" t="s">
        <v>50</v>
      </c>
      <c r="G393">
        <v>17</v>
      </c>
    </row>
    <row r="394" spans="1:7" ht="15" x14ac:dyDescent="0.2">
      <c r="A394" s="5" t="s">
        <v>60</v>
      </c>
      <c r="B394" t="s">
        <v>48</v>
      </c>
      <c r="C394">
        <v>1</v>
      </c>
    </row>
    <row r="395" spans="1:7" ht="15" x14ac:dyDescent="0.2">
      <c r="A395" s="5" t="s">
        <v>60</v>
      </c>
      <c r="B395" t="s">
        <v>4</v>
      </c>
      <c r="C395">
        <v>3.96192E-2</v>
      </c>
      <c r="D395" t="s">
        <v>49</v>
      </c>
      <c r="E395">
        <v>2.8829199999999999E-2</v>
      </c>
      <c r="F395" t="s">
        <v>50</v>
      </c>
      <c r="G395">
        <v>19</v>
      </c>
    </row>
    <row r="396" spans="1:7" ht="15" x14ac:dyDescent="0.2">
      <c r="A396" s="5" t="s">
        <v>60</v>
      </c>
      <c r="B396" t="s">
        <v>3</v>
      </c>
      <c r="C396" t="s">
        <v>51</v>
      </c>
      <c r="D396">
        <v>-9.9047999999999996E-4</v>
      </c>
      <c r="E396">
        <v>2.88354E-3</v>
      </c>
      <c r="F396">
        <v>-2.6975200000000001E-3</v>
      </c>
      <c r="G396">
        <v>6.5715399999999998E-3</v>
      </c>
    </row>
    <row r="397" spans="1:7" ht="15" x14ac:dyDescent="0.2">
      <c r="A397" s="5" t="s">
        <v>60</v>
      </c>
      <c r="B397" t="s">
        <v>33</v>
      </c>
      <c r="C397" t="s">
        <v>3</v>
      </c>
      <c r="D397">
        <v>19</v>
      </c>
    </row>
    <row r="398" spans="1:7" ht="15" x14ac:dyDescent="0.2">
      <c r="A398" s="5" t="s">
        <v>60</v>
      </c>
      <c r="B398" t="s">
        <v>34</v>
      </c>
      <c r="C398" t="s">
        <v>35</v>
      </c>
      <c r="D398" t="s">
        <v>63</v>
      </c>
    </row>
    <row r="399" spans="1:7" ht="15" x14ac:dyDescent="0.2">
      <c r="A399" s="5" t="s">
        <v>60</v>
      </c>
      <c r="B399" t="s">
        <v>38</v>
      </c>
      <c r="C399">
        <v>0</v>
      </c>
      <c r="D399" t="s">
        <v>4</v>
      </c>
      <c r="E399">
        <v>3.4034300000000003E-2</v>
      </c>
    </row>
    <row r="400" spans="1:7" ht="15" x14ac:dyDescent="0.2">
      <c r="A400" s="5" t="s">
        <v>60</v>
      </c>
      <c r="B400" t="s">
        <v>38</v>
      </c>
      <c r="C400">
        <v>1</v>
      </c>
      <c r="D400" t="s">
        <v>4</v>
      </c>
      <c r="E400">
        <v>2.3623999999999999E-2</v>
      </c>
    </row>
    <row r="401" spans="1:7" ht="15" x14ac:dyDescent="0.2">
      <c r="A401" s="5" t="s">
        <v>60</v>
      </c>
      <c r="B401" t="s">
        <v>34</v>
      </c>
      <c r="C401" t="s">
        <v>39</v>
      </c>
      <c r="D401" t="s">
        <v>35</v>
      </c>
      <c r="E401" t="s">
        <v>36</v>
      </c>
    </row>
    <row r="402" spans="1:7" ht="15" x14ac:dyDescent="0.2">
      <c r="A402" s="5" t="s">
        <v>60</v>
      </c>
      <c r="B402" t="s">
        <v>40</v>
      </c>
      <c r="C402">
        <v>18</v>
      </c>
    </row>
    <row r="403" spans="1:7" ht="15" x14ac:dyDescent="0.2">
      <c r="A403" s="5" t="s">
        <v>60</v>
      </c>
      <c r="B403" t="s">
        <v>38</v>
      </c>
      <c r="C403">
        <v>0</v>
      </c>
      <c r="D403" t="s">
        <v>4</v>
      </c>
      <c r="E403">
        <v>4.5142399999999999E-2</v>
      </c>
    </row>
    <row r="404" spans="1:7" ht="15" x14ac:dyDescent="0.2">
      <c r="A404" s="5" t="s">
        <v>60</v>
      </c>
      <c r="B404" t="s">
        <v>38</v>
      </c>
      <c r="C404">
        <v>1</v>
      </c>
      <c r="D404" t="s">
        <v>4</v>
      </c>
      <c r="E404">
        <v>3.4096000000000001E-2</v>
      </c>
    </row>
    <row r="405" spans="1:7" ht="15" x14ac:dyDescent="0.2">
      <c r="A405" s="5" t="s">
        <v>60</v>
      </c>
      <c r="B405" t="s">
        <v>41</v>
      </c>
      <c r="C405" t="s">
        <v>35</v>
      </c>
      <c r="D405" t="s">
        <v>42</v>
      </c>
      <c r="E405" t="s">
        <v>13</v>
      </c>
    </row>
    <row r="406" spans="1:7" ht="15" x14ac:dyDescent="0.2">
      <c r="A406" s="5" t="s">
        <v>60</v>
      </c>
      <c r="B406" t="s">
        <v>43</v>
      </c>
      <c r="C406">
        <v>0.125</v>
      </c>
    </row>
    <row r="407" spans="1:7" ht="15" x14ac:dyDescent="0.2">
      <c r="A407" s="5" t="s">
        <v>60</v>
      </c>
      <c r="B407" t="s">
        <v>44</v>
      </c>
      <c r="C407">
        <v>0.125</v>
      </c>
    </row>
    <row r="408" spans="1:7" ht="15" x14ac:dyDescent="0.2">
      <c r="A408" s="5" t="s">
        <v>60</v>
      </c>
      <c r="B408" t="s">
        <v>45</v>
      </c>
      <c r="C408" t="s">
        <v>46</v>
      </c>
      <c r="D408">
        <v>0.1</v>
      </c>
    </row>
    <row r="409" spans="1:7" ht="15" x14ac:dyDescent="0.2">
      <c r="A409" s="5" t="s">
        <v>60</v>
      </c>
      <c r="B409" t="s">
        <v>41</v>
      </c>
      <c r="C409" t="s">
        <v>35</v>
      </c>
      <c r="D409" t="s">
        <v>47</v>
      </c>
      <c r="E409" t="s">
        <v>13</v>
      </c>
    </row>
    <row r="410" spans="1:7" ht="15" x14ac:dyDescent="0.2">
      <c r="A410" s="5" t="s">
        <v>60</v>
      </c>
      <c r="B410" t="s">
        <v>48</v>
      </c>
      <c r="C410">
        <v>0</v>
      </c>
    </row>
    <row r="411" spans="1:7" ht="15" x14ac:dyDescent="0.2">
      <c r="A411" s="5" t="s">
        <v>60</v>
      </c>
      <c r="B411" t="s">
        <v>4</v>
      </c>
      <c r="C411">
        <v>2.8829199999999999E-2</v>
      </c>
      <c r="D411" t="s">
        <v>49</v>
      </c>
      <c r="E411">
        <v>3.96192E-2</v>
      </c>
      <c r="F411" t="s">
        <v>50</v>
      </c>
      <c r="G411">
        <v>18</v>
      </c>
    </row>
    <row r="412" spans="1:7" ht="15" x14ac:dyDescent="0.2">
      <c r="A412" s="5" t="s">
        <v>60</v>
      </c>
      <c r="B412" t="s">
        <v>48</v>
      </c>
      <c r="C412">
        <v>1</v>
      </c>
    </row>
    <row r="413" spans="1:7" ht="15" x14ac:dyDescent="0.2">
      <c r="A413" s="5" t="s">
        <v>60</v>
      </c>
      <c r="B413" t="s">
        <v>4</v>
      </c>
      <c r="C413">
        <v>2.8829199999999999E-2</v>
      </c>
      <c r="D413" t="s">
        <v>49</v>
      </c>
      <c r="E413">
        <v>0</v>
      </c>
      <c r="F413" t="s">
        <v>50</v>
      </c>
      <c r="G413">
        <v>-2</v>
      </c>
    </row>
    <row r="414" spans="1:7" ht="15" x14ac:dyDescent="0.2">
      <c r="A414" s="5" t="s">
        <v>60</v>
      </c>
      <c r="B414" t="s">
        <v>3</v>
      </c>
      <c r="C414" t="s">
        <v>51</v>
      </c>
      <c r="D414">
        <v>-7.2072900000000003E-4</v>
      </c>
      <c r="E414">
        <v>2.6975200000000001E-3</v>
      </c>
      <c r="F414">
        <v>-7.2072899999999999E-3</v>
      </c>
      <c r="G414">
        <v>1.06255E-2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Normal="100" workbookViewId="0">
      <selection activeCell="F36" sqref="F36"/>
    </sheetView>
  </sheetViews>
  <sheetFormatPr baseColWidth="10" defaultColWidth="8.83203125" defaultRowHeight="13" x14ac:dyDescent="0.15"/>
  <cols>
    <col min="1" max="1025" width="11.5"/>
  </cols>
  <sheetData>
    <row r="1" spans="1:8" x14ac:dyDescent="0.15">
      <c r="A1" t="s">
        <v>2</v>
      </c>
      <c r="B1" t="s">
        <v>3</v>
      </c>
      <c r="C1" t="s">
        <v>12</v>
      </c>
      <c r="D1" t="s">
        <v>13</v>
      </c>
      <c r="E1">
        <v>0</v>
      </c>
      <c r="F1">
        <v>0.220196</v>
      </c>
      <c r="G1" t="s">
        <v>14</v>
      </c>
      <c r="H1">
        <v>0.50480499999999995</v>
      </c>
    </row>
    <row r="2" spans="1:8" x14ac:dyDescent="0.15">
      <c r="A2" t="s">
        <v>2</v>
      </c>
      <c r="B2" t="s">
        <v>3</v>
      </c>
      <c r="C2" t="s">
        <v>12</v>
      </c>
      <c r="D2" t="s">
        <v>13</v>
      </c>
      <c r="E2">
        <v>1</v>
      </c>
      <c r="F2">
        <v>0.10426100000000001</v>
      </c>
      <c r="G2" t="s">
        <v>14</v>
      </c>
      <c r="H2">
        <v>0.37161699999999998</v>
      </c>
    </row>
    <row r="3" spans="1:8" x14ac:dyDescent="0.15">
      <c r="A3" t="s">
        <v>2</v>
      </c>
      <c r="B3" t="s">
        <v>3</v>
      </c>
      <c r="C3" t="s">
        <v>12</v>
      </c>
      <c r="D3" t="s">
        <v>13</v>
      </c>
      <c r="E3">
        <v>2</v>
      </c>
      <c r="F3">
        <v>7.6752799999999996E-2</v>
      </c>
      <c r="G3" t="s">
        <v>14</v>
      </c>
      <c r="H3">
        <v>0.27356999999999998</v>
      </c>
    </row>
    <row r="4" spans="1:8" x14ac:dyDescent="0.15">
      <c r="A4" t="s">
        <v>2</v>
      </c>
      <c r="B4" t="s">
        <v>3</v>
      </c>
      <c r="C4" t="s">
        <v>12</v>
      </c>
      <c r="D4" t="s">
        <v>13</v>
      </c>
      <c r="E4">
        <v>3</v>
      </c>
      <c r="F4">
        <v>5.6502499999999997E-2</v>
      </c>
      <c r="G4" t="s">
        <v>14</v>
      </c>
      <c r="H4">
        <v>0.20139099999999999</v>
      </c>
    </row>
    <row r="5" spans="1:8" x14ac:dyDescent="0.15">
      <c r="A5" t="s">
        <v>2</v>
      </c>
      <c r="B5" t="s">
        <v>3</v>
      </c>
      <c r="C5" t="s">
        <v>12</v>
      </c>
      <c r="D5" t="s">
        <v>13</v>
      </c>
      <c r="E5">
        <v>4</v>
      </c>
      <c r="F5">
        <v>4.1595E-2</v>
      </c>
      <c r="G5" t="s">
        <v>14</v>
      </c>
      <c r="H5">
        <v>0.148255</v>
      </c>
    </row>
    <row r="6" spans="1:8" x14ac:dyDescent="0.15">
      <c r="A6" t="s">
        <v>2</v>
      </c>
      <c r="B6" t="s">
        <v>3</v>
      </c>
      <c r="C6" t="s">
        <v>12</v>
      </c>
      <c r="D6" t="s">
        <v>13</v>
      </c>
      <c r="E6">
        <v>5</v>
      </c>
      <c r="F6">
        <v>3.0620700000000001E-2</v>
      </c>
      <c r="G6" t="s">
        <v>14</v>
      </c>
      <c r="H6">
        <v>0.109139</v>
      </c>
    </row>
    <row r="7" spans="1:8" x14ac:dyDescent="0.15">
      <c r="A7" t="s">
        <v>2</v>
      </c>
      <c r="B7" t="s">
        <v>3</v>
      </c>
      <c r="C7" t="s">
        <v>12</v>
      </c>
      <c r="D7" t="s">
        <v>13</v>
      </c>
      <c r="E7">
        <v>6</v>
      </c>
      <c r="F7">
        <v>2.2541800000000001E-2</v>
      </c>
      <c r="G7" t="s">
        <v>14</v>
      </c>
      <c r="H7">
        <v>8.0342200000000003E-2</v>
      </c>
    </row>
    <row r="8" spans="1:8" x14ac:dyDescent="0.15">
      <c r="A8" t="s">
        <v>2</v>
      </c>
      <c r="B8" t="s">
        <v>3</v>
      </c>
      <c r="C8" t="s">
        <v>12</v>
      </c>
      <c r="D8" t="s">
        <v>13</v>
      </c>
      <c r="E8">
        <v>7</v>
      </c>
      <c r="F8">
        <v>1.6594500000000002E-2</v>
      </c>
      <c r="G8" t="s">
        <v>14</v>
      </c>
      <c r="H8">
        <v>5.9142599999999997E-2</v>
      </c>
    </row>
    <row r="9" spans="1:8" x14ac:dyDescent="0.15">
      <c r="A9" t="s">
        <v>2</v>
      </c>
      <c r="B9" t="s">
        <v>3</v>
      </c>
      <c r="C9" t="s">
        <v>12</v>
      </c>
      <c r="D9" t="s">
        <v>13</v>
      </c>
      <c r="E9">
        <v>8</v>
      </c>
      <c r="F9">
        <v>1.2216299999999999E-2</v>
      </c>
      <c r="G9" t="s">
        <v>14</v>
      </c>
      <c r="H9">
        <v>4.3535499999999998E-2</v>
      </c>
    </row>
    <row r="10" spans="1:8" x14ac:dyDescent="0.15">
      <c r="A10" t="s">
        <v>2</v>
      </c>
      <c r="B10" t="s">
        <v>3</v>
      </c>
      <c r="C10" t="s">
        <v>12</v>
      </c>
      <c r="D10" t="s">
        <v>13</v>
      </c>
      <c r="E10">
        <v>9</v>
      </c>
      <c r="F10">
        <v>8.9932999999999992E-3</v>
      </c>
      <c r="G10" t="s">
        <v>14</v>
      </c>
      <c r="H10">
        <v>3.20451E-2</v>
      </c>
    </row>
    <row r="11" spans="1:8" x14ac:dyDescent="0.15">
      <c r="A11" t="s">
        <v>2</v>
      </c>
      <c r="B11" t="s">
        <v>3</v>
      </c>
      <c r="C11" t="s">
        <v>12</v>
      </c>
      <c r="D11" t="s">
        <v>13</v>
      </c>
      <c r="E11">
        <v>10</v>
      </c>
      <c r="F11">
        <v>6.6206700000000004E-3</v>
      </c>
      <c r="G11" t="s">
        <v>14</v>
      </c>
      <c r="H11">
        <v>2.3584899999999999E-2</v>
      </c>
    </row>
    <row r="12" spans="1:8" x14ac:dyDescent="0.15">
      <c r="A12" t="s">
        <v>2</v>
      </c>
      <c r="B12" t="s">
        <v>3</v>
      </c>
      <c r="C12" t="s">
        <v>12</v>
      </c>
      <c r="D12" t="s">
        <v>13</v>
      </c>
      <c r="E12">
        <v>11</v>
      </c>
      <c r="F12">
        <v>4.8741100000000001E-3</v>
      </c>
      <c r="G12" t="s">
        <v>14</v>
      </c>
      <c r="H12">
        <v>1.73548E-2</v>
      </c>
    </row>
    <row r="13" spans="1:8" x14ac:dyDescent="0.15">
      <c r="A13" t="s">
        <v>2</v>
      </c>
      <c r="B13" t="s">
        <v>3</v>
      </c>
      <c r="C13" t="s">
        <v>12</v>
      </c>
      <c r="D13" t="s">
        <v>13</v>
      </c>
      <c r="E13">
        <v>12</v>
      </c>
      <c r="F13">
        <v>3.58845E-3</v>
      </c>
      <c r="G13" t="s">
        <v>14</v>
      </c>
      <c r="H13">
        <v>1.2765800000000001E-2</v>
      </c>
    </row>
    <row r="14" spans="1:8" x14ac:dyDescent="0.15">
      <c r="A14" t="s">
        <v>2</v>
      </c>
      <c r="B14" t="s">
        <v>3</v>
      </c>
      <c r="C14" t="s">
        <v>12</v>
      </c>
      <c r="D14" t="s">
        <v>13</v>
      </c>
      <c r="E14">
        <v>13</v>
      </c>
      <c r="F14">
        <v>2.64211E-3</v>
      </c>
      <c r="G14" t="s">
        <v>14</v>
      </c>
      <c r="H14">
        <v>9.3839700000000002E-3</v>
      </c>
    </row>
    <row r="15" spans="1:8" x14ac:dyDescent="0.15">
      <c r="A15" t="s">
        <v>2</v>
      </c>
      <c r="B15" t="s">
        <v>3</v>
      </c>
      <c r="C15" t="s">
        <v>12</v>
      </c>
      <c r="D15" t="s">
        <v>13</v>
      </c>
      <c r="E15">
        <v>14</v>
      </c>
      <c r="F15">
        <v>1.94561E-3</v>
      </c>
      <c r="G15" t="s">
        <v>14</v>
      </c>
      <c r="H15">
        <v>6.8893899999999996E-3</v>
      </c>
    </row>
    <row r="16" spans="1:8" x14ac:dyDescent="0.15">
      <c r="A16" t="s">
        <v>2</v>
      </c>
      <c r="B16" t="s">
        <v>3</v>
      </c>
      <c r="C16" t="s">
        <v>12</v>
      </c>
      <c r="D16" t="s">
        <v>13</v>
      </c>
      <c r="E16">
        <v>15</v>
      </c>
      <c r="F16">
        <v>1.43307E-3</v>
      </c>
      <c r="G16" t="s">
        <v>14</v>
      </c>
      <c r="H16">
        <v>5.0462399999999996E-3</v>
      </c>
    </row>
    <row r="17" spans="1:8" x14ac:dyDescent="0.15">
      <c r="A17" t="s">
        <v>2</v>
      </c>
      <c r="B17" t="s">
        <v>3</v>
      </c>
      <c r="C17" t="s">
        <v>12</v>
      </c>
      <c r="D17" t="s">
        <v>13</v>
      </c>
      <c r="E17">
        <v>16</v>
      </c>
      <c r="F17">
        <v>1.0560299999999999E-3</v>
      </c>
      <c r="G17" t="s">
        <v>14</v>
      </c>
      <c r="H17">
        <v>3.68024E-3</v>
      </c>
    </row>
    <row r="18" spans="1:8" x14ac:dyDescent="0.15">
      <c r="A18" t="s">
        <v>2</v>
      </c>
      <c r="B18" t="s">
        <v>3</v>
      </c>
      <c r="C18" t="s">
        <v>12</v>
      </c>
      <c r="D18" t="s">
        <v>13</v>
      </c>
      <c r="E18">
        <v>17</v>
      </c>
      <c r="F18">
        <v>7.7883800000000001E-4</v>
      </c>
      <c r="G18" t="s">
        <v>14</v>
      </c>
      <c r="H18">
        <v>2.6622500000000001E-3</v>
      </c>
    </row>
    <row r="19" spans="1:8" x14ac:dyDescent="0.15">
      <c r="A19" t="s">
        <v>2</v>
      </c>
      <c r="B19" t="s">
        <v>3</v>
      </c>
      <c r="C19" t="s">
        <v>12</v>
      </c>
      <c r="D19" t="s">
        <v>13</v>
      </c>
      <c r="E19">
        <v>18</v>
      </c>
      <c r="F19">
        <v>5.7528899999999999E-4</v>
      </c>
      <c r="G19" t="s">
        <v>14</v>
      </c>
      <c r="H19">
        <v>1.8960100000000001E-3</v>
      </c>
    </row>
    <row r="20" spans="1:8" x14ac:dyDescent="0.15">
      <c r="A20" t="s">
        <v>2</v>
      </c>
      <c r="B20" t="s">
        <v>3</v>
      </c>
      <c r="C20" t="s">
        <v>12</v>
      </c>
      <c r="D20" t="s">
        <v>13</v>
      </c>
      <c r="E20">
        <v>19</v>
      </c>
      <c r="F20">
        <v>6.3764099999999999E-4</v>
      </c>
      <c r="G20" t="s">
        <v>14</v>
      </c>
      <c r="H20">
        <v>1.3091000000000001E-3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ED8B-11C0-9E42-9242-FA9EFB3CC44A}">
  <dimension ref="A1"/>
  <sheetViews>
    <sheetView workbookViewId="0">
      <selection activeCell="R17" sqref="R17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C0.5</vt:lpstr>
      <vt:lpstr>C0.9</vt:lpstr>
      <vt:lpstr>Uncollided</vt:lpstr>
      <vt:lpstr>SnDisc0.5</vt:lpstr>
      <vt:lpstr>S2Disc0.9</vt:lpstr>
      <vt:lpstr>SnAvg</vt:lpstr>
      <vt:lpstr>JoinedPlots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2019-09-23T12:17:08Z</dcterms:created>
  <dcterms:modified xsi:type="dcterms:W3CDTF">2019-10-08T19:28:09Z</dcterms:modified>
  <dc:language>en-US</dc:language>
</cp:coreProperties>
</file>