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4" windowWidth="17220" windowHeight="11904"/>
  </bookViews>
  <sheets>
    <sheet name="Chart1" sheetId="4" r:id="rId1"/>
    <sheet name="uni_axial1" sheetId="1" r:id="rId2"/>
    <sheet name="expected" sheetId="2" r:id="rId3"/>
  </sheets>
  <definedNames>
    <definedName name="uni_axial1" localSheetId="1">uni_axial1!$C$4:$M$15</definedName>
  </definedNames>
  <calcPr calcId="125725"/>
</workbook>
</file>

<file path=xl/calcChain.xml><?xml version="1.0" encoding="utf-8"?>
<calcChain xmlns="http://schemas.openxmlformats.org/spreadsheetml/2006/main">
  <c r="H9" i="2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8"/>
  <c r="D9"/>
  <c r="E9"/>
  <c r="F9" s="1"/>
  <c r="D10"/>
  <c r="E10"/>
  <c r="F10" s="1"/>
  <c r="D11"/>
  <c r="E11"/>
  <c r="F11" s="1"/>
  <c r="D12"/>
  <c r="E12"/>
  <c r="F12" s="1"/>
  <c r="D13"/>
  <c r="G13" s="1"/>
  <c r="E13"/>
  <c r="F13" s="1"/>
  <c r="D14"/>
  <c r="E14"/>
  <c r="F14" s="1"/>
  <c r="D15"/>
  <c r="E15"/>
  <c r="F15" s="1"/>
  <c r="D16"/>
  <c r="E16"/>
  <c r="D17"/>
  <c r="E17"/>
  <c r="F17" s="1"/>
  <c r="D18"/>
  <c r="E18"/>
  <c r="F18" s="1"/>
  <c r="G18" s="1"/>
  <c r="D19"/>
  <c r="G19" s="1"/>
  <c r="E19"/>
  <c r="F19" s="1"/>
  <c r="D20"/>
  <c r="E20"/>
  <c r="F20" s="1"/>
  <c r="D21"/>
  <c r="E21"/>
  <c r="F21" s="1"/>
  <c r="G21" s="1"/>
  <c r="D22"/>
  <c r="E22"/>
  <c r="F22" s="1"/>
  <c r="D23"/>
  <c r="E23"/>
  <c r="F23"/>
  <c r="G23" s="1"/>
  <c r="D24"/>
  <c r="E24"/>
  <c r="F24" s="1"/>
  <c r="D25"/>
  <c r="E25"/>
  <c r="F25" s="1"/>
  <c r="D26"/>
  <c r="E26"/>
  <c r="F26"/>
  <c r="G26" s="1"/>
  <c r="D27"/>
  <c r="E27"/>
  <c r="F27" s="1"/>
  <c r="D28"/>
  <c r="E28"/>
  <c r="F28" s="1"/>
  <c r="D29"/>
  <c r="E29"/>
  <c r="F29" s="1"/>
  <c r="D30"/>
  <c r="E30"/>
  <c r="F30" s="1"/>
  <c r="D31"/>
  <c r="E31"/>
  <c r="F31" s="1"/>
  <c r="D32"/>
  <c r="E32"/>
  <c r="D33"/>
  <c r="G33" s="1"/>
  <c r="E33"/>
  <c r="F33" s="1"/>
  <c r="D34"/>
  <c r="E34"/>
  <c r="F34" s="1"/>
  <c r="D35"/>
  <c r="E35"/>
  <c r="F35" s="1"/>
  <c r="D36"/>
  <c r="G36" s="1"/>
  <c r="E36"/>
  <c r="F36" s="1"/>
  <c r="D37"/>
  <c r="E37"/>
  <c r="D38"/>
  <c r="E38"/>
  <c r="F38" s="1"/>
  <c r="D39"/>
  <c r="E39"/>
  <c r="F39" s="1"/>
  <c r="D40"/>
  <c r="E40"/>
  <c r="D41"/>
  <c r="E41"/>
  <c r="F41" s="1"/>
  <c r="D42"/>
  <c r="E42"/>
  <c r="F42" s="1"/>
  <c r="G42" s="1"/>
  <c r="D43"/>
  <c r="E43"/>
  <c r="F43" s="1"/>
  <c r="D44"/>
  <c r="E44"/>
  <c r="F44" s="1"/>
  <c r="D45"/>
  <c r="E45"/>
  <c r="D46"/>
  <c r="E46"/>
  <c r="F46" s="1"/>
  <c r="D47"/>
  <c r="E47"/>
  <c r="F47"/>
  <c r="G47" s="1"/>
  <c r="D48"/>
  <c r="E48"/>
  <c r="F48" s="1"/>
  <c r="D49"/>
  <c r="G49" s="1"/>
  <c r="E49"/>
  <c r="F49" s="1"/>
  <c r="D50"/>
  <c r="E50"/>
  <c r="F50" s="1"/>
  <c r="D51"/>
  <c r="E51"/>
  <c r="F51" s="1"/>
  <c r="D52"/>
  <c r="E52"/>
  <c r="F52" s="1"/>
  <c r="D53"/>
  <c r="G53" s="1"/>
  <c r="E53"/>
  <c r="F53" s="1"/>
  <c r="D54"/>
  <c r="G54" s="1"/>
  <c r="E54"/>
  <c r="F54" s="1"/>
  <c r="D55"/>
  <c r="E55"/>
  <c r="F55" s="1"/>
  <c r="D56"/>
  <c r="E56"/>
  <c r="D57"/>
  <c r="G57" s="1"/>
  <c r="E57"/>
  <c r="F57" s="1"/>
  <c r="D58"/>
  <c r="G58" s="1"/>
  <c r="E58"/>
  <c r="F58" s="1"/>
  <c r="E8"/>
  <c r="D8"/>
  <c r="D2"/>
  <c r="F8" s="1"/>
  <c r="P6" i="1"/>
  <c r="P7"/>
  <c r="P8"/>
  <c r="P9"/>
  <c r="P10"/>
  <c r="P11"/>
  <c r="P12"/>
  <c r="P13"/>
  <c r="P14"/>
  <c r="P15"/>
  <c r="P5"/>
  <c r="B10" i="2"/>
  <c r="B11" s="1"/>
  <c r="C9"/>
  <c r="B9"/>
  <c r="C8"/>
  <c r="G38" l="1"/>
  <c r="G15"/>
  <c r="G45"/>
  <c r="G32"/>
  <c r="G44"/>
  <c r="G43"/>
  <c r="G31"/>
  <c r="G20"/>
  <c r="G55"/>
  <c r="G10"/>
  <c r="G25"/>
  <c r="G30"/>
  <c r="G34"/>
  <c r="F40"/>
  <c r="G40" s="1"/>
  <c r="G35"/>
  <c r="F16"/>
  <c r="G11"/>
  <c r="G24"/>
  <c r="F45"/>
  <c r="G16"/>
  <c r="G39"/>
  <c r="G29"/>
  <c r="G28"/>
  <c r="G52"/>
  <c r="G14"/>
  <c r="G12"/>
  <c r="G9"/>
  <c r="G48"/>
  <c r="G50"/>
  <c r="G41"/>
  <c r="G17"/>
  <c r="G46"/>
  <c r="G22"/>
  <c r="F32"/>
  <c r="G27"/>
  <c r="F56"/>
  <c r="G56" s="1"/>
  <c r="G51"/>
  <c r="F37"/>
  <c r="G37" s="1"/>
  <c r="B12"/>
  <c r="C11"/>
  <c r="C10"/>
  <c r="G8" l="1"/>
  <c r="B13"/>
  <c r="C12"/>
  <c r="C13" l="1"/>
  <c r="B14"/>
  <c r="B15" l="1"/>
  <c r="C14"/>
  <c r="B16" l="1"/>
  <c r="C15"/>
  <c r="C16" l="1"/>
  <c r="B17"/>
  <c r="C17" l="1"/>
  <c r="B18"/>
  <c r="B19" l="1"/>
  <c r="C18"/>
  <c r="B20" l="1"/>
  <c r="C19"/>
  <c r="B21" l="1"/>
  <c r="C20"/>
  <c r="B22" l="1"/>
  <c r="C21"/>
  <c r="B23" l="1"/>
  <c r="C22"/>
  <c r="B24" l="1"/>
  <c r="C23"/>
  <c r="B25" l="1"/>
  <c r="C24"/>
  <c r="C25" l="1"/>
  <c r="B26"/>
  <c r="C26" l="1"/>
  <c r="B27"/>
  <c r="B28" l="1"/>
  <c r="C27"/>
  <c r="B29" l="1"/>
  <c r="C28"/>
  <c r="C29" l="1"/>
  <c r="B30"/>
  <c r="B31" l="1"/>
  <c r="C30"/>
  <c r="B32" l="1"/>
  <c r="C31"/>
  <c r="B33" l="1"/>
  <c r="C32"/>
  <c r="C33" l="1"/>
  <c r="B34"/>
  <c r="C34" l="1"/>
  <c r="B35"/>
  <c r="C35" l="1"/>
  <c r="B36"/>
  <c r="B37" l="1"/>
  <c r="C36"/>
  <c r="B38" l="1"/>
  <c r="C37"/>
  <c r="B39" l="1"/>
  <c r="C38"/>
  <c r="B40" l="1"/>
  <c r="C39"/>
  <c r="B41" l="1"/>
  <c r="C40"/>
  <c r="C41" l="1"/>
  <c r="B42"/>
  <c r="B43" l="1"/>
  <c r="C42"/>
  <c r="C43" l="1"/>
  <c r="B44"/>
  <c r="B45" l="1"/>
  <c r="C44"/>
  <c r="B46" l="1"/>
  <c r="C45"/>
  <c r="B47" l="1"/>
  <c r="C46"/>
  <c r="B48" l="1"/>
  <c r="C47"/>
  <c r="B49" l="1"/>
  <c r="C48"/>
  <c r="C49" l="1"/>
  <c r="B50"/>
  <c r="B51" l="1"/>
  <c r="C50"/>
  <c r="B52" l="1"/>
  <c r="C51"/>
  <c r="B53" l="1"/>
  <c r="C52"/>
  <c r="B54" l="1"/>
  <c r="C53"/>
  <c r="C54" l="1"/>
  <c r="B55"/>
  <c r="B56" l="1"/>
  <c r="C55"/>
  <c r="B57" l="1"/>
  <c r="C56"/>
  <c r="C57" l="1"/>
  <c r="B58"/>
  <c r="C58" s="1"/>
</calcChain>
</file>

<file path=xl/connections.xml><?xml version="1.0" encoding="utf-8"?>
<connections xmlns="http://schemas.openxmlformats.org/spreadsheetml/2006/main">
  <connection id="1" name="uni_axial1" type="6" refreshedVersion="3" background="1" saveData="1">
    <textPr codePage="850" sourceFile="L:\moose\projects_andy\moose\modules\tensor_mechanics\tests\mohr_coulomb\uni_axial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<sst xmlns="http://schemas.openxmlformats.org/spreadsheetml/2006/main" count="24" uniqueCount="23">
  <si>
    <t>cohesion</t>
  </si>
  <si>
    <t>kk</t>
  </si>
  <si>
    <t>phi</t>
  </si>
  <si>
    <t>s_zz</t>
  </si>
  <si>
    <t>phi (deg)</t>
  </si>
  <si>
    <t>time</t>
  </si>
  <si>
    <t>f</t>
  </si>
  <si>
    <t>max_ps</t>
  </si>
  <si>
    <t>mc_int</t>
  </si>
  <si>
    <t>min_ps</t>
  </si>
  <si>
    <t>s_xx</t>
  </si>
  <si>
    <t>s_xy</t>
  </si>
  <si>
    <t>s_xz</t>
  </si>
  <si>
    <t>s_yy</t>
  </si>
  <si>
    <t>s_yz</t>
  </si>
  <si>
    <t>phi0</t>
  </si>
  <si>
    <t>phi_res</t>
  </si>
  <si>
    <t>phi_rate</t>
  </si>
  <si>
    <t>edge smoother</t>
  </si>
  <si>
    <t>aaa</t>
  </si>
  <si>
    <t>bbb</t>
  </si>
  <si>
    <t>ccc</t>
  </si>
  <si>
    <t>si_zz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</si>
</sst>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Unconfined</a:t>
            </a:r>
            <a:r>
              <a:rPr lang="en-AU" baseline="0"/>
              <a:t> compressive strength</a:t>
            </a:r>
          </a:p>
          <a:p>
            <a:pPr>
              <a:defRPr/>
            </a:pPr>
            <a:r>
              <a:rPr lang="en-AU" sz="1200" baseline="0"/>
              <a:t>(Cohesion = 10MPa, thetaT=25deg)</a:t>
            </a:r>
            <a:endParaRPr lang="en-AU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expected!$B$8:$B$152</c:f>
              <c:numCache>
                <c:formatCode>General</c:formatCode>
                <c:ptCount val="145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xVal>
          <c:yVal>
            <c:numRef>
              <c:f>expected!$H$8:$H$152</c:f>
              <c:numCache>
                <c:formatCode>General</c:formatCode>
                <c:ptCount val="145"/>
                <c:pt idx="0">
                  <c:v>-48110987.58740329</c:v>
                </c:pt>
                <c:pt idx="1">
                  <c:v>-47142235.859033994</c:v>
                </c:pt>
                <c:pt idx="2">
                  <c:v>-46198118.089992784</c:v>
                </c:pt>
                <c:pt idx="3">
                  <c:v>-45278226.565503694</c:v>
                </c:pt>
                <c:pt idx="4">
                  <c:v>-44382082.517188504</c:v>
                </c:pt>
                <c:pt idx="5">
                  <c:v>-43509153.582430534</c:v>
                </c:pt>
                <c:pt idx="6">
                  <c:v>-42658868.135906577</c:v>
                </c:pt>
                <c:pt idx="7">
                  <c:v>-41830627.023048781</c:v>
                </c:pt>
                <c:pt idx="8">
                  <c:v>-41023813.136158004</c:v>
                </c:pt>
                <c:pt idx="9">
                  <c:v>-40237799.199768499</c:v>
                </c:pt>
                <c:pt idx="10">
                  <c:v>-39471954.070230007</c:v>
                </c:pt>
                <c:pt idx="11">
                  <c:v>-38725647.803220764</c:v>
                </c:pt>
                <c:pt idx="12">
                  <c:v>-37998255.700304337</c:v>
                </c:pt>
                <c:pt idx="13">
                  <c:v>-37289161.51023934</c:v>
                </c:pt>
                <c:pt idx="14">
                  <c:v>-36597759.931294337</c:v>
                </c:pt>
                <c:pt idx="15">
                  <c:v>-35923458.536345027</c:v>
                </c:pt>
                <c:pt idx="16">
                  <c:v>-35265679.222153455</c:v>
                </c:pt>
                <c:pt idx="17">
                  <c:v>-34623859.267269254</c:v>
                </c:pt>
                <c:pt idx="18">
                  <c:v>-33997452.068876535</c:v>
                </c:pt>
                <c:pt idx="19">
                  <c:v>-33385927.617136985</c:v>
                </c:pt>
                <c:pt idx="20">
                  <c:v>-32788772.75578206</c:v>
                </c:pt>
                <c:pt idx="21">
                  <c:v>-32205491.269512285</c:v>
                </c:pt>
                <c:pt idx="22">
                  <c:v>-31635603.831952177</c:v>
                </c:pt>
                <c:pt idx="23">
                  <c:v>-31078647.842197951</c:v>
                </c:pt>
                <c:pt idx="24">
                  <c:v>-30534177.173244245</c:v>
                </c:pt>
                <c:pt idx="25">
                  <c:v>-30001761.85159814</c:v>
                </c:pt>
                <c:pt idx="26">
                  <c:v>-29480987.684066672</c:v>
                </c:pt>
                <c:pt idx="27">
                  <c:v>-28971455.844930287</c:v>
                </c:pt>
                <c:pt idx="28">
                  <c:v>-28472782.434390798</c:v>
                </c:pt>
                <c:pt idx="29">
                  <c:v>-27984598.017246518</c:v>
                </c:pt>
                <c:pt idx="30">
                  <c:v>-27506547.149125278</c:v>
                </c:pt>
                <c:pt idx="31">
                  <c:v>-27038287.896252196</c:v>
                </c:pt>
                <c:pt idx="32">
                  <c:v>-26579491.353598896</c:v>
                </c:pt>
                <c:pt idx="33">
                  <c:v>-26129841.165319663</c:v>
                </c:pt>
                <c:pt idx="34">
                  <c:v>-25689033.050590921</c:v>
                </c:pt>
                <c:pt idx="35">
                  <c:v>-25256774.337318551</c:v>
                </c:pt>
                <c:pt idx="36">
                  <c:v>-24832783.505632382</c:v>
                </c:pt>
                <c:pt idx="37">
                  <c:v>-24416789.742634572</c:v>
                </c:pt>
                <c:pt idx="38">
                  <c:v>-24008532.509497482</c:v>
                </c:pt>
                <c:pt idx="39">
                  <c:v>-23607761.121693905</c:v>
                </c:pt>
                <c:pt idx="40">
                  <c:v>-23214234.342891943</c:v>
                </c:pt>
                <c:pt idx="41">
                  <c:v>-22827719.992835764</c:v>
                </c:pt>
                <c:pt idx="42">
                  <c:v>-22447994.569364715</c:v>
                </c:pt>
                <c:pt idx="43">
                  <c:v>-22074842.884585194</c:v>
                </c:pt>
                <c:pt idx="44">
                  <c:v>-21708057.715097826</c:v>
                </c:pt>
                <c:pt idx="45">
                  <c:v>-21347439.466094166</c:v>
                </c:pt>
                <c:pt idx="46">
                  <c:v>-20992795.84906894</c:v>
                </c:pt>
                <c:pt idx="47">
                  <c:v>-20643941.572836265</c:v>
                </c:pt>
                <c:pt idx="48">
                  <c:v>-20300698.047499616</c:v>
                </c:pt>
                <c:pt idx="49">
                  <c:v>-19962893.100994777</c:v>
                </c:pt>
                <c:pt idx="50">
                  <c:v>-19630360.707801268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uni_axial1!$P$9:$P$130</c:f>
              <c:numCache>
                <c:formatCode>General</c:formatCode>
                <c:ptCount val="122"/>
                <c:pt idx="0">
                  <c:v>0.84612989133870542</c:v>
                </c:pt>
                <c:pt idx="1">
                  <c:v>10.61194021701564</c:v>
                </c:pt>
                <c:pt idx="2">
                  <c:v>18.584506480837533</c:v>
                </c:pt>
                <c:pt idx="3">
                  <c:v>25.040916509303713</c:v>
                </c:pt>
                <c:pt idx="4">
                  <c:v>30.169637640565618</c:v>
                </c:pt>
                <c:pt idx="5">
                  <c:v>34.074895299728077</c:v>
                </c:pt>
                <c:pt idx="6">
                  <c:v>36.813408300203442</c:v>
                </c:pt>
              </c:numCache>
            </c:numRef>
          </c:xVal>
          <c:yVal>
            <c:numRef>
              <c:f>uni_axial1!$M$9:$M$132</c:f>
              <c:numCache>
                <c:formatCode>General</c:formatCode>
                <c:ptCount val="124"/>
                <c:pt idx="0">
                  <c:v>-19911387.154222</c:v>
                </c:pt>
                <c:pt idx="1">
                  <c:v>-23454201.970605001</c:v>
                </c:pt>
                <c:pt idx="2">
                  <c:v>-26846530.260579001</c:v>
                </c:pt>
                <c:pt idx="3">
                  <c:v>-30023315.247058</c:v>
                </c:pt>
                <c:pt idx="4">
                  <c:v>-32889082.177824002</c:v>
                </c:pt>
                <c:pt idx="5">
                  <c:v>-35314384.031191997</c:v>
                </c:pt>
                <c:pt idx="6">
                  <c:v>-37158827.031690001</c:v>
                </c:pt>
              </c:numCache>
            </c:numRef>
          </c:yVal>
        </c:ser>
        <c:axId val="98308480"/>
        <c:axId val="98310016"/>
      </c:scatterChart>
      <c:valAx>
        <c:axId val="98308480"/>
        <c:scaling>
          <c:orientation val="minMax"/>
          <c:max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Friction</a:t>
                </a:r>
                <a:r>
                  <a:rPr lang="en-AU" baseline="0"/>
                  <a:t> angle (deg)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98310016"/>
        <c:crossesAt val="-40000000"/>
        <c:crossBetween val="midCat"/>
      </c:valAx>
      <c:valAx>
        <c:axId val="98310016"/>
        <c:scaling>
          <c:orientation val="minMax"/>
          <c:max val="-19000000"/>
          <c:min val="-4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Compressive</a:t>
                </a:r>
                <a:r>
                  <a:rPr lang="en-AU" baseline="0"/>
                  <a:t> stress (Pa)</a:t>
                </a:r>
                <a:endParaRPr lang="en-AU"/>
              </a:p>
            </c:rich>
          </c:tx>
          <c:layout/>
        </c:title>
        <c:numFmt formatCode="0.0E+00" sourceLinked="0"/>
        <c:tickLblPos val="nextTo"/>
        <c:crossAx val="9830848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uni_axial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Q15"/>
  <sheetViews>
    <sheetView workbookViewId="0">
      <selection activeCell="C4" sqref="C4"/>
    </sheetView>
  </sheetViews>
  <sheetFormatPr defaultRowHeight="14.4"/>
  <cols>
    <col min="3" max="3" width="5" customWidth="1"/>
    <col min="4" max="4" width="12.6640625" customWidth="1"/>
    <col min="5" max="5" width="8.88671875" customWidth="1"/>
    <col min="6" max="6" width="8.21875" customWidth="1"/>
    <col min="7" max="7" width="12.6640625" bestFit="1" customWidth="1"/>
    <col min="8" max="10" width="8.88671875" customWidth="1"/>
    <col min="13" max="13" width="12.6640625" bestFit="1" customWidth="1"/>
  </cols>
  <sheetData>
    <row r="1" spans="3:17">
      <c r="P1" t="s">
        <v>15</v>
      </c>
      <c r="Q1">
        <v>0</v>
      </c>
    </row>
    <row r="2" spans="3:17">
      <c r="P2" t="s">
        <v>16</v>
      </c>
      <c r="Q2">
        <v>40</v>
      </c>
    </row>
    <row r="3" spans="3:17">
      <c r="P3" t="s">
        <v>17</v>
      </c>
      <c r="Q3">
        <v>10000</v>
      </c>
    </row>
    <row r="4" spans="3:17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3</v>
      </c>
      <c r="P4" t="s">
        <v>2</v>
      </c>
    </row>
    <row r="5" spans="3:17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f>$Q$2+($Q$1-$Q$2)*EXP(-$Q$3*F5)</f>
        <v>0</v>
      </c>
    </row>
    <row r="6" spans="3:17">
      <c r="C6">
        <v>0.05</v>
      </c>
      <c r="D6">
        <v>-7450518.1188037004</v>
      </c>
      <c r="E6" s="1">
        <v>-3.7336100382882999E-6</v>
      </c>
      <c r="F6">
        <v>0</v>
      </c>
      <c r="G6">
        <v>-5004724.8945925003</v>
      </c>
      <c r="H6" s="1">
        <v>-3.7336722016335E-6</v>
      </c>
      <c r="I6" s="1">
        <v>4.1781920531693998E-11</v>
      </c>
      <c r="J6" s="1">
        <v>7.2863592861769997E-11</v>
      </c>
      <c r="K6" s="1">
        <v>-3.7336722016335E-6</v>
      </c>
      <c r="L6" s="1">
        <v>-1.1209915998117E-11</v>
      </c>
      <c r="M6">
        <v>-5004724.8945925003</v>
      </c>
      <c r="P6">
        <f t="shared" ref="P6:P15" si="0">$Q$2+($Q$1-$Q$2)*EXP(-$Q$3*F6)</f>
        <v>0</v>
      </c>
    </row>
    <row r="7" spans="3:17">
      <c r="C7">
        <v>0.1</v>
      </c>
      <c r="D7" s="1">
        <v>-4900908.7539481996</v>
      </c>
      <c r="E7" s="1">
        <v>2.1330174679565999E-5</v>
      </c>
      <c r="F7" s="1">
        <v>0</v>
      </c>
      <c r="G7">
        <v>-10009700.044176999</v>
      </c>
      <c r="H7" s="1">
        <v>2.1330080926418E-5</v>
      </c>
      <c r="I7" s="1">
        <v>4.2800349928432998E-11</v>
      </c>
      <c r="J7" s="1">
        <v>4.7895629644443E-11</v>
      </c>
      <c r="K7" s="1">
        <v>2.1330080926418E-5</v>
      </c>
      <c r="L7" s="1">
        <v>6.1138056477092001E-12</v>
      </c>
      <c r="M7">
        <v>-10009700.044176999</v>
      </c>
      <c r="P7">
        <f t="shared" si="0"/>
        <v>0</v>
      </c>
    </row>
    <row r="8" spans="3:17">
      <c r="C8">
        <v>0.15</v>
      </c>
      <c r="D8" s="1">
        <v>-2351171.8927051001</v>
      </c>
      <c r="E8" s="1">
        <v>-1.6663644328517999E-5</v>
      </c>
      <c r="F8" s="1">
        <v>0</v>
      </c>
      <c r="G8">
        <v>-15014925.473833</v>
      </c>
      <c r="H8" s="1">
        <v>-1.6663689166306999E-5</v>
      </c>
      <c r="I8" s="1">
        <v>-4.0761626733460001E-12</v>
      </c>
      <c r="J8" s="1">
        <v>1.0394214709467E-10</v>
      </c>
      <c r="K8" s="1">
        <v>-1.6663689166306999E-5</v>
      </c>
      <c r="L8" s="1">
        <v>-8.1528021662757001E-11</v>
      </c>
      <c r="M8">
        <v>-15014925.473833</v>
      </c>
      <c r="P8">
        <f t="shared" si="0"/>
        <v>0</v>
      </c>
    </row>
    <row r="9" spans="3:17">
      <c r="C9">
        <v>0.2</v>
      </c>
      <c r="D9" s="1">
        <v>2.9802322387695001E-8</v>
      </c>
      <c r="E9" s="1">
        <v>-7.1169693398134005E-5</v>
      </c>
      <c r="F9" s="1">
        <v>2.1380183212569999E-6</v>
      </c>
      <c r="G9">
        <v>-19911387.154222</v>
      </c>
      <c r="H9" s="1">
        <v>-7.1169711212278993E-5</v>
      </c>
      <c r="I9" s="1">
        <v>1.9191980669625999E-11</v>
      </c>
      <c r="J9" s="1">
        <v>5.8732402213388006E-11</v>
      </c>
      <c r="K9" s="1">
        <v>-7.1169717070316004E-5</v>
      </c>
      <c r="L9" s="1">
        <v>7.2907076661431999E-11</v>
      </c>
      <c r="M9">
        <v>-19911387.154222</v>
      </c>
      <c r="P9">
        <f t="shared" si="0"/>
        <v>0.84612989133870542</v>
      </c>
    </row>
    <row r="10" spans="3:17">
      <c r="C10">
        <v>0.25</v>
      </c>
      <c r="D10" s="1">
        <v>3.2484531402588001E-6</v>
      </c>
      <c r="E10" s="1">
        <v>-8.4067020154814998E-6</v>
      </c>
      <c r="F10" s="1">
        <v>3.0829099209281997E-5</v>
      </c>
      <c r="G10">
        <v>-23454201.970605001</v>
      </c>
      <c r="H10" s="1">
        <v>-8.4067422227995995E-6</v>
      </c>
      <c r="I10" s="1">
        <v>-4.2817446478457003E-12</v>
      </c>
      <c r="J10" s="1">
        <v>-4.0271013710720003E-11</v>
      </c>
      <c r="K10" s="1">
        <v>-8.4067698338241993E-6</v>
      </c>
      <c r="L10" s="1">
        <v>-2.0972520314297999E-10</v>
      </c>
      <c r="M10">
        <v>-23454201.970605001</v>
      </c>
      <c r="P10">
        <f t="shared" si="0"/>
        <v>10.61194021701564</v>
      </c>
    </row>
    <row r="11" spans="3:17">
      <c r="C11">
        <v>0.3</v>
      </c>
      <c r="D11" s="1">
        <v>1.4398247003554999E-6</v>
      </c>
      <c r="E11" s="1">
        <v>-1.430689726544E-5</v>
      </c>
      <c r="F11" s="1">
        <v>6.2476479782242001E-5</v>
      </c>
      <c r="G11">
        <v>-26846530.260579001</v>
      </c>
      <c r="H11" s="1">
        <v>-1.4307327760088E-5</v>
      </c>
      <c r="I11" s="1">
        <v>-7.4126024987611994E-11</v>
      </c>
      <c r="J11" s="1">
        <v>7.4786117645920999E-11</v>
      </c>
      <c r="K11" s="1">
        <v>-1.4306915281148E-5</v>
      </c>
      <c r="L11" s="1">
        <v>-1.6833933986924E-12</v>
      </c>
      <c r="M11">
        <v>-26846530.260579001</v>
      </c>
      <c r="P11">
        <f t="shared" si="0"/>
        <v>18.584506480837533</v>
      </c>
    </row>
    <row r="12" spans="3:17">
      <c r="C12">
        <v>0.35</v>
      </c>
      <c r="D12" s="1">
        <v>4.3585896492003997E-7</v>
      </c>
      <c r="E12" s="1">
        <v>-4.7433557113717001E-5</v>
      </c>
      <c r="F12" s="1">
        <v>9.8356074743521002E-5</v>
      </c>
      <c r="G12">
        <v>-30023315.247058</v>
      </c>
      <c r="H12" s="1">
        <v>-4.7434010388424997E-5</v>
      </c>
      <c r="I12" s="1">
        <v>5.5047025028887003E-11</v>
      </c>
      <c r="J12" s="1">
        <v>5.4638526352020003E-11</v>
      </c>
      <c r="K12" s="1">
        <v>-4.7433567183618998E-5</v>
      </c>
      <c r="L12" s="1">
        <v>9.0011688699787004E-11</v>
      </c>
      <c r="M12">
        <v>-30023315.247058</v>
      </c>
      <c r="P12">
        <f t="shared" si="0"/>
        <v>25.040916509303713</v>
      </c>
    </row>
    <row r="13" spans="3:17">
      <c r="C13">
        <v>0.4</v>
      </c>
      <c r="D13" s="1">
        <v>8.9406967163086004E-8</v>
      </c>
      <c r="E13" s="1">
        <v>6.9241164709956001E-6</v>
      </c>
      <c r="F13" s="1">
        <v>1.4034036580265E-4</v>
      </c>
      <c r="G13">
        <v>-32889082.177824002</v>
      </c>
      <c r="H13" s="1">
        <v>6.9234832623665996E-6</v>
      </c>
      <c r="I13" s="1">
        <v>3.2748959640890999E-10</v>
      </c>
      <c r="J13" s="1">
        <v>5.0820312818648999E-11</v>
      </c>
      <c r="K13" s="1">
        <v>6.9238904547575001E-6</v>
      </c>
      <c r="L13" s="1">
        <v>-2.6552982200101999E-10</v>
      </c>
      <c r="M13">
        <v>-32889082.177824002</v>
      </c>
      <c r="P13">
        <f t="shared" si="0"/>
        <v>30.169637640565618</v>
      </c>
    </row>
    <row r="14" spans="3:17">
      <c r="C14">
        <v>0.45</v>
      </c>
      <c r="D14" s="1">
        <v>-2.6077032089233001E-8</v>
      </c>
      <c r="E14" s="1">
        <v>-5.0467692750282997E-5</v>
      </c>
      <c r="F14" s="1">
        <v>1.9096810963169E-4</v>
      </c>
      <c r="G14">
        <v>-35314384.031191997</v>
      </c>
      <c r="H14" s="1">
        <v>-5.0468153470705998E-5</v>
      </c>
      <c r="I14" s="1">
        <v>4.9860693084631003E-11</v>
      </c>
      <c r="J14" s="1">
        <v>1.1452917675300001E-10</v>
      </c>
      <c r="K14" s="1">
        <v>-5.0467725308340003E-5</v>
      </c>
      <c r="L14" s="1">
        <v>-1.9213244616493001E-10</v>
      </c>
      <c r="M14">
        <v>-35314384.031191997</v>
      </c>
      <c r="P14">
        <f t="shared" si="0"/>
        <v>34.074895299728077</v>
      </c>
    </row>
    <row r="15" spans="3:17">
      <c r="C15">
        <v>0.5</v>
      </c>
      <c r="D15" s="1">
        <v>-6.5192580223083E-9</v>
      </c>
      <c r="E15" s="1">
        <v>-4.9349286899023999E-5</v>
      </c>
      <c r="F15" s="1">
        <v>2.5299275411639E-4</v>
      </c>
      <c r="G15">
        <v>-37158827.031690001</v>
      </c>
      <c r="H15" s="1">
        <v>-4.9349963627668001E-5</v>
      </c>
      <c r="I15" s="1">
        <v>2.1644524780136E-10</v>
      </c>
      <c r="J15" s="1">
        <v>-9.2435462373085001E-11</v>
      </c>
      <c r="K15" s="1">
        <v>-4.9349383142657003E-5</v>
      </c>
      <c r="L15" s="1">
        <v>-2.2694468578662E-10</v>
      </c>
      <c r="M15">
        <v>-37158827.031690001</v>
      </c>
      <c r="P15">
        <f t="shared" si="0"/>
        <v>36.813408300203442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8"/>
  <sheetViews>
    <sheetView workbookViewId="0">
      <selection activeCell="H8" sqref="H8:H58"/>
    </sheetView>
  </sheetViews>
  <sheetFormatPr defaultRowHeight="14.4"/>
  <cols>
    <col min="4" max="4" width="9.6640625" bestFit="1" customWidth="1"/>
    <col min="7" max="7" width="9.21875" bestFit="1" customWidth="1"/>
    <col min="8" max="8" width="9.6640625" bestFit="1" customWidth="1"/>
  </cols>
  <sheetData>
    <row r="2" spans="2:8">
      <c r="C2" t="s">
        <v>18</v>
      </c>
      <c r="D2">
        <f>E2*PI()/180</f>
        <v>0.43633231299858238</v>
      </c>
      <c r="E2">
        <v>25</v>
      </c>
    </row>
    <row r="3" spans="2:8">
      <c r="B3" s="1"/>
      <c r="C3" t="s">
        <v>0</v>
      </c>
      <c r="D3" s="1">
        <v>10000000</v>
      </c>
    </row>
    <row r="7" spans="2:8">
      <c r="B7" t="s">
        <v>4</v>
      </c>
      <c r="C7" t="s">
        <v>2</v>
      </c>
      <c r="D7" t="s">
        <v>21</v>
      </c>
      <c r="E7" t="s">
        <v>20</v>
      </c>
      <c r="F7" t="s">
        <v>19</v>
      </c>
      <c r="G7" t="s">
        <v>1</v>
      </c>
      <c r="H7" t="s">
        <v>22</v>
      </c>
    </row>
    <row r="8" spans="2:8">
      <c r="B8">
        <v>50</v>
      </c>
      <c r="C8">
        <f>B8*PI()/180</f>
        <v>0.87266462599716477</v>
      </c>
      <c r="D8">
        <f>(-COS(3*$D$2)*(COS($D$2)-SIN(C8)*SIN($D$2)/SQRT(3))-3*SIN(3*$D$2)*(SIN($D$2)+SIN(C8)*COS($D$2)/SQRT(3)))/18/POWER(COS(3*$D$2), 3)</f>
        <v>-8.2428043028632754</v>
      </c>
      <c r="E8">
        <f>(SIN(6*$D$2)*(COS($D$2)-SIN(C8)*SIN($D$2)/SQRT(3))-6*COS(6*$D$2)*(SIN($D$2)+SIN(C8)*COS($D$2)/SQRT(3)))/18/POWER(COS(3*$D$2), 3)</f>
        <v>14.863344692530877</v>
      </c>
      <c r="F8">
        <f>-SIN(C8)*SIN($D$2)/SQRT(3)-E8*SIN(3*$D$2)-D8*POWER(SIN(3*$D$2),2)+COS($D$2)</f>
        <v>-5.9468535024586604</v>
      </c>
      <c r="G8">
        <f>D8+E8+F8</f>
        <v>0.67368688720894099</v>
      </c>
      <c r="H8">
        <f>-$D$3*COS(C8)/(G8/SQRT(3)-SIN(C8)/3)</f>
        <v>-48110987.58740329</v>
      </c>
    </row>
    <row r="9" spans="2:8">
      <c r="B9">
        <f>B8-1</f>
        <v>49</v>
      </c>
      <c r="C9">
        <f>B9*PI()/180</f>
        <v>0.85521133347722145</v>
      </c>
      <c r="D9">
        <f t="shared" ref="D9:D58" si="0">(-COS(3*$D$2)*(COS($D$2)-SIN(C9)*SIN($D$2)/SQRT(3))-3*SIN(3*$D$2)*(SIN($D$2)+SIN(C9)*COS($D$2)/SQRT(3)))/18/POWER(COS(3*$D$2), 3)</f>
        <v>-8.1900254644176602</v>
      </c>
      <c r="E9">
        <f t="shared" ref="E9:E58" si="1">(SIN(6*$D$2)*(COS($D$2)-SIN(C9)*SIN($D$2)/SQRT(3))-6*COS(6*$D$2)*(SIN($D$2)+SIN(C9)*COS($D$2)/SQRT(3)))/18/POWER(COS(3*$D$2), 3)</f>
        <v>14.769022408047048</v>
      </c>
      <c r="F9">
        <f t="shared" ref="F9:F58" si="2">-SIN(C9)*SIN($D$2)/SQRT(3)-E9*SIN(3*$D$2)-D9*POWER(SIN(3*$D$2),2)+COS($D$2)</f>
        <v>-5.9022228059691875</v>
      </c>
      <c r="G9">
        <f t="shared" ref="G9:G58" si="3">D9+E9+F9</f>
        <v>0.67677413766020056</v>
      </c>
      <c r="H9">
        <f t="shared" ref="H9:H58" si="4">-$D$3*COS(C9)/(G9/SQRT(3)-SIN(C9)/3)</f>
        <v>-47142235.859033994</v>
      </c>
    </row>
    <row r="10" spans="2:8">
      <c r="B10">
        <f t="shared" ref="B10:B58" si="5">B9-1</f>
        <v>48</v>
      </c>
      <c r="C10">
        <f t="shared" ref="C10:C58" si="6">B10*PI()/180</f>
        <v>0.83775804095727813</v>
      </c>
      <c r="D10">
        <f t="shared" si="0"/>
        <v>-8.1361761741387451</v>
      </c>
      <c r="E10">
        <f t="shared" si="1"/>
        <v>14.672787094301489</v>
      </c>
      <c r="F10">
        <f t="shared" si="2"/>
        <v>-5.8566869169388136</v>
      </c>
      <c r="G10">
        <f t="shared" si="3"/>
        <v>0.67992400322393021</v>
      </c>
      <c r="H10">
        <f t="shared" si="4"/>
        <v>-46198118.089992784</v>
      </c>
    </row>
    <row r="11" spans="2:8">
      <c r="B11">
        <f t="shared" si="5"/>
        <v>47</v>
      </c>
      <c r="C11">
        <f t="shared" si="6"/>
        <v>0.82030474843733492</v>
      </c>
      <c r="D11">
        <f t="shared" si="0"/>
        <v>-8.0812728350420056</v>
      </c>
      <c r="E11">
        <f t="shared" si="1"/>
        <v>14.574668065503024</v>
      </c>
      <c r="F11">
        <f t="shared" si="2"/>
        <v>-5.8102597060404504</v>
      </c>
      <c r="G11">
        <f t="shared" si="3"/>
        <v>0.68313552442056835</v>
      </c>
      <c r="H11">
        <f t="shared" si="4"/>
        <v>-45278226.565503694</v>
      </c>
    </row>
    <row r="12" spans="2:8">
      <c r="B12">
        <f t="shared" si="5"/>
        <v>46</v>
      </c>
      <c r="C12">
        <f t="shared" si="6"/>
        <v>0.80285145591739149</v>
      </c>
      <c r="D12">
        <f t="shared" si="0"/>
        <v>-8.0253321712163892</v>
      </c>
      <c r="E12">
        <f t="shared" si="1"/>
        <v>14.474695209658323</v>
      </c>
      <c r="F12">
        <f t="shared" si="2"/>
        <v>-5.7629553154522872</v>
      </c>
      <c r="G12">
        <f t="shared" si="3"/>
        <v>0.68640772298964681</v>
      </c>
      <c r="H12">
        <f t="shared" si="4"/>
        <v>-44382082.517188504</v>
      </c>
    </row>
    <row r="13" spans="2:8">
      <c r="B13">
        <f t="shared" si="5"/>
        <v>45</v>
      </c>
      <c r="C13">
        <f t="shared" si="6"/>
        <v>0.78539816339744828</v>
      </c>
      <c r="D13">
        <f t="shared" si="0"/>
        <v>-7.9683712227300036</v>
      </c>
      <c r="E13">
        <f t="shared" si="1"/>
        <v>14.372898979467742</v>
      </c>
      <c r="F13">
        <f t="shared" si="2"/>
        <v>-5.7147881545499546</v>
      </c>
      <c r="G13">
        <f t="shared" si="3"/>
        <v>0.68973960218778352</v>
      </c>
      <c r="H13">
        <f t="shared" si="4"/>
        <v>-43509153.582430534</v>
      </c>
    </row>
    <row r="14" spans="2:8">
      <c r="B14">
        <f t="shared" si="5"/>
        <v>44</v>
      </c>
      <c r="C14">
        <f t="shared" si="6"/>
        <v>0.76794487087750496</v>
      </c>
      <c r="D14">
        <f t="shared" si="0"/>
        <v>-7.9104073404395567</v>
      </c>
      <c r="E14">
        <f t="shared" si="1"/>
        <v>14.26931038304911</v>
      </c>
      <c r="F14">
        <f t="shared" si="2"/>
        <v>-5.6657728955172573</v>
      </c>
      <c r="G14">
        <f t="shared" si="3"/>
        <v>0.6931301470922957</v>
      </c>
      <c r="H14">
        <f t="shared" si="4"/>
        <v>-42658868.135906577</v>
      </c>
    </row>
    <row r="15" spans="2:8">
      <c r="B15">
        <f t="shared" si="5"/>
        <v>43</v>
      </c>
      <c r="C15">
        <f t="shared" si="6"/>
        <v>0.75049157835756164</v>
      </c>
      <c r="D15">
        <f t="shared" si="0"/>
        <v>-7.8514581807050972</v>
      </c>
      <c r="E15">
        <f t="shared" si="1"/>
        <v>14.163960974492387</v>
      </c>
      <c r="F15">
        <f t="shared" si="2"/>
        <v>-5.6159244688769272</v>
      </c>
      <c r="G15">
        <f t="shared" si="3"/>
        <v>0.69657832491036231</v>
      </c>
      <c r="H15">
        <f t="shared" si="4"/>
        <v>-41830627.023048781</v>
      </c>
    </row>
    <row r="16" spans="2:8">
      <c r="B16">
        <f t="shared" si="5"/>
        <v>42</v>
      </c>
      <c r="C16">
        <f t="shared" si="6"/>
        <v>0.73303828583761843</v>
      </c>
      <c r="D16">
        <f t="shared" si="0"/>
        <v>-7.7915417000117344</v>
      </c>
      <c r="E16">
        <f t="shared" si="1"/>
        <v>14.056882844247964</v>
      </c>
      <c r="F16">
        <f t="shared" si="2"/>
        <v>-5.5652580589426135</v>
      </c>
      <c r="G16">
        <f t="shared" si="3"/>
        <v>0.70008308529361596</v>
      </c>
      <c r="H16">
        <f t="shared" si="4"/>
        <v>-41023813.136158004</v>
      </c>
    </row>
    <row r="17" spans="2:8">
      <c r="B17">
        <f t="shared" si="5"/>
        <v>41</v>
      </c>
      <c r="C17">
        <f t="shared" si="6"/>
        <v>0.715584993317675</v>
      </c>
      <c r="D17">
        <f t="shared" si="0"/>
        <v>-7.7306761494999163</v>
      </c>
      <c r="E17">
        <f t="shared" si="1"/>
        <v>13.948108609351594</v>
      </c>
      <c r="F17">
        <f t="shared" si="2"/>
        <v>-5.5137890991935841</v>
      </c>
      <c r="G17">
        <f t="shared" si="3"/>
        <v>0.70364336065809407</v>
      </c>
      <c r="H17">
        <f t="shared" si="4"/>
        <v>-40237799.199768499</v>
      </c>
    </row>
    <row r="18" spans="2:8">
      <c r="B18">
        <f t="shared" si="5"/>
        <v>40</v>
      </c>
      <c r="C18">
        <f t="shared" si="6"/>
        <v>0.69813170079773179</v>
      </c>
      <c r="D18">
        <f t="shared" si="0"/>
        <v>-7.6688800694059411</v>
      </c>
      <c r="E18">
        <f t="shared" si="1"/>
        <v>13.837671403488955</v>
      </c>
      <c r="F18">
        <f t="shared" si="2"/>
        <v>-5.4615332675735813</v>
      </c>
      <c r="G18">
        <f t="shared" si="3"/>
        <v>0.70725806650943213</v>
      </c>
      <c r="H18">
        <f t="shared" si="4"/>
        <v>-39471954.070230007</v>
      </c>
    </row>
    <row r="19" spans="2:8">
      <c r="B19">
        <f t="shared" si="5"/>
        <v>39</v>
      </c>
      <c r="C19">
        <f t="shared" si="6"/>
        <v>0.68067840827778847</v>
      </c>
      <c r="D19">
        <f t="shared" si="0"/>
        <v>-7.6061722834144403</v>
      </c>
      <c r="E19">
        <f t="shared" si="1"/>
        <v>13.725604866902781</v>
      </c>
      <c r="F19">
        <f t="shared" si="2"/>
        <v>-5.4085064817151345</v>
      </c>
      <c r="G19">
        <f t="shared" si="3"/>
        <v>0.71092610177320648</v>
      </c>
      <c r="H19">
        <f t="shared" si="4"/>
        <v>-38725647.803220764</v>
      </c>
    </row>
    <row r="20" spans="2:8">
      <c r="B20">
        <f t="shared" si="5"/>
        <v>38</v>
      </c>
      <c r="C20">
        <f t="shared" si="6"/>
        <v>0.66322511575784515</v>
      </c>
      <c r="D20">
        <f t="shared" si="0"/>
        <v>-7.5425718929244896</v>
      </c>
      <c r="E20">
        <f t="shared" si="1"/>
        <v>13.611943136145719</v>
      </c>
      <c r="F20">
        <f t="shared" si="2"/>
        <v>-5.3547248940908805</v>
      </c>
      <c r="G20">
        <f t="shared" si="3"/>
        <v>0.71464634913034875</v>
      </c>
      <c r="H20">
        <f t="shared" si="4"/>
        <v>-37998255.700304337</v>
      </c>
    </row>
    <row r="21" spans="2:8">
      <c r="B21">
        <f t="shared" si="5"/>
        <v>37</v>
      </c>
      <c r="C21">
        <f t="shared" si="6"/>
        <v>0.64577182323790194</v>
      </c>
      <c r="D21">
        <f t="shared" si="0"/>
        <v>-7.4780982712311452</v>
      </c>
      <c r="E21">
        <f t="shared" si="1"/>
        <v>13.496720833682041</v>
      </c>
      <c r="F21">
        <f t="shared" si="2"/>
        <v>-5.3002048870934226</v>
      </c>
      <c r="G21">
        <f t="shared" si="3"/>
        <v>0.7184176753574727</v>
      </c>
      <c r="H21">
        <f t="shared" si="4"/>
        <v>-37289161.51023934</v>
      </c>
    </row>
    <row r="22" spans="2:8">
      <c r="B22">
        <f t="shared" si="5"/>
        <v>36</v>
      </c>
      <c r="C22">
        <f t="shared" si="6"/>
        <v>0.62831853071795862</v>
      </c>
      <c r="D22">
        <f t="shared" si="0"/>
        <v>-7.4127710576241448</v>
      </c>
      <c r="E22">
        <f t="shared" si="1"/>
        <v>13.379973057341246</v>
      </c>
      <c r="F22">
        <f t="shared" si="2"/>
        <v>-5.2449630680450268</v>
      </c>
      <c r="G22">
        <f t="shared" si="3"/>
        <v>0.72223893167207454</v>
      </c>
      <c r="H22">
        <f t="shared" si="4"/>
        <v>-36597759.931294337</v>
      </c>
    </row>
    <row r="23" spans="2:8">
      <c r="B23">
        <f t="shared" si="5"/>
        <v>35</v>
      </c>
      <c r="C23">
        <f t="shared" si="6"/>
        <v>0.6108652381980153</v>
      </c>
      <c r="D23">
        <f t="shared" si="0"/>
        <v>-7.3466101514055833</v>
      </c>
      <c r="E23">
        <f t="shared" si="1"/>
        <v>13.261735369626969</v>
      </c>
      <c r="F23">
        <f t="shared" si="2"/>
        <v>-5.1890162641389201</v>
      </c>
      <c r="G23">
        <f t="shared" si="3"/>
        <v>0.72610895408246545</v>
      </c>
      <c r="H23">
        <f t="shared" si="4"/>
        <v>-35923458.536345027</v>
      </c>
    </row>
    <row r="24" spans="2:8">
      <c r="B24">
        <f t="shared" si="5"/>
        <v>34</v>
      </c>
      <c r="C24">
        <f t="shared" si="6"/>
        <v>0.59341194567807209</v>
      </c>
      <c r="D24">
        <f t="shared" si="0"/>
        <v>-7.2796357058284231</v>
      </c>
      <c r="E24">
        <f t="shared" si="1"/>
        <v>13.142043786884294</v>
      </c>
      <c r="F24">
        <f t="shared" si="2"/>
        <v>-5.1323815173135428</v>
      </c>
      <c r="G24">
        <f t="shared" si="3"/>
        <v>0.73002656374232799</v>
      </c>
      <c r="H24">
        <f t="shared" si="4"/>
        <v>-35265679.222153455</v>
      </c>
    </row>
    <row r="25" spans="2:8">
      <c r="B25">
        <f t="shared" si="5"/>
        <v>33</v>
      </c>
      <c r="C25">
        <f t="shared" si="6"/>
        <v>0.57595865315812877</v>
      </c>
      <c r="D25">
        <f t="shared" si="0"/>
        <v>-7.2118681219575755</v>
      </c>
      <c r="E25">
        <f t="shared" si="1"/>
        <v>13.020934768328791</v>
      </c>
      <c r="F25">
        <f t="shared" si="2"/>
        <v>-5.0750760790614047</v>
      </c>
      <c r="G25">
        <f t="shared" si="3"/>
        <v>0.73399056730981105</v>
      </c>
      <c r="H25">
        <f t="shared" si="4"/>
        <v>-34623859.267269254</v>
      </c>
    </row>
    <row r="26" spans="2:8">
      <c r="B26">
        <f t="shared" si="5"/>
        <v>32</v>
      </c>
      <c r="C26">
        <f t="shared" si="6"/>
        <v>0.55850536063818546</v>
      </c>
      <c r="D26">
        <f t="shared" si="0"/>
        <v>-7.1433280424555701</v>
      </c>
      <c r="E26">
        <f t="shared" si="1"/>
        <v>12.898445204940726</v>
      </c>
      <c r="F26">
        <f t="shared" si="2"/>
        <v>-5.0171174051741332</v>
      </c>
      <c r="G26">
        <f t="shared" si="3"/>
        <v>0.73799975731102307</v>
      </c>
      <c r="H26">
        <f t="shared" si="4"/>
        <v>-33997452.068876535</v>
      </c>
    </row>
    <row r="27" spans="2:8">
      <c r="B27">
        <f t="shared" si="5"/>
        <v>31</v>
      </c>
      <c r="C27">
        <f t="shared" si="6"/>
        <v>0.54105206811824214</v>
      </c>
      <c r="D27">
        <f t="shared" si="0"/>
        <v>-7.0740363452945818</v>
      </c>
      <c r="E27">
        <f t="shared" si="1"/>
        <v>12.774612408227691</v>
      </c>
      <c r="F27">
        <f t="shared" si="2"/>
        <v>-4.9585231504252496</v>
      </c>
      <c r="G27">
        <f t="shared" si="3"/>
        <v>0.74205291250785965</v>
      </c>
      <c r="H27">
        <f t="shared" si="4"/>
        <v>-33385927.617136985</v>
      </c>
    </row>
    <row r="28" spans="2:8">
      <c r="B28">
        <f t="shared" si="5"/>
        <v>30</v>
      </c>
      <c r="C28">
        <f t="shared" si="6"/>
        <v>0.52359877559829882</v>
      </c>
      <c r="D28">
        <f t="shared" si="0"/>
        <v>-7.0040141373968146</v>
      </c>
      <c r="E28">
        <f t="shared" si="1"/>
        <v>12.649474098859161</v>
      </c>
      <c r="F28">
        <f t="shared" si="2"/>
        <v>-4.8993111631923698</v>
      </c>
      <c r="G28">
        <f t="shared" si="3"/>
        <v>0.74614879826997615</v>
      </c>
      <c r="H28">
        <f t="shared" si="4"/>
        <v>-32788772.75578206</v>
      </c>
    </row>
    <row r="29" spans="2:8">
      <c r="B29">
        <f t="shared" si="5"/>
        <v>29</v>
      </c>
      <c r="C29">
        <f t="shared" si="6"/>
        <v>0.50614548307835561</v>
      </c>
      <c r="D29">
        <f t="shared" si="0"/>
        <v>-6.9332827482051114</v>
      </c>
      <c r="E29">
        <f t="shared" si="1"/>
        <v>12.523068395176406</v>
      </c>
      <c r="F29">
        <f t="shared" si="2"/>
        <v>-4.8394994800203985</v>
      </c>
      <c r="G29">
        <f t="shared" si="3"/>
        <v>0.75028616695089578</v>
      </c>
      <c r="H29">
        <f t="shared" si="4"/>
        <v>-32205491.269512285</v>
      </c>
    </row>
    <row r="30" spans="2:8">
      <c r="B30">
        <f t="shared" si="5"/>
        <v>28</v>
      </c>
      <c r="C30">
        <f t="shared" si="6"/>
        <v>0.48869219055841229</v>
      </c>
      <c r="D30">
        <f t="shared" si="0"/>
        <v>-6.8618637231858095</v>
      </c>
      <c r="E30">
        <f t="shared" si="1"/>
        <v>12.395433801581291</v>
      </c>
      <c r="F30">
        <f t="shared" si="2"/>
        <v>-4.7791063201274433</v>
      </c>
      <c r="G30">
        <f t="shared" si="3"/>
        <v>0.75446375826803802</v>
      </c>
      <c r="H30">
        <f t="shared" si="4"/>
        <v>-31635603.831952177</v>
      </c>
    </row>
    <row r="31" spans="2:8">
      <c r="B31">
        <f t="shared" si="5"/>
        <v>27</v>
      </c>
      <c r="C31">
        <f t="shared" si="6"/>
        <v>0.47123889803846897</v>
      </c>
      <c r="D31">
        <f t="shared" si="0"/>
        <v>-6.7897788172657858</v>
      </c>
      <c r="E31">
        <f t="shared" si="1"/>
        <v>12.266609196807453</v>
      </c>
      <c r="F31">
        <f t="shared" si="2"/>
        <v>-4.7181500798550484</v>
      </c>
      <c r="G31">
        <f t="shared" si="3"/>
        <v>0.75868029968661865</v>
      </c>
      <c r="H31">
        <f t="shared" si="4"/>
        <v>-31078647.842197951</v>
      </c>
    </row>
    <row r="32" spans="2:8">
      <c r="B32">
        <f t="shared" si="5"/>
        <v>26</v>
      </c>
      <c r="C32">
        <f t="shared" si="6"/>
        <v>0.4537856055185257</v>
      </c>
      <c r="D32">
        <f t="shared" si="0"/>
        <v>-6.7170499882056802</v>
      </c>
      <c r="E32">
        <f t="shared" si="1"/>
        <v>12.136633822077449</v>
      </c>
      <c r="F32">
        <f t="shared" si="2"/>
        <v>-4.6566493270644935</v>
      </c>
      <c r="G32">
        <f t="shared" si="3"/>
        <v>0.7629345068072757</v>
      </c>
      <c r="H32">
        <f t="shared" si="4"/>
        <v>-30534177.173244245</v>
      </c>
    </row>
    <row r="33" spans="2:8">
      <c r="B33">
        <f t="shared" si="5"/>
        <v>25</v>
      </c>
      <c r="C33">
        <f t="shared" si="6"/>
        <v>0.43633231299858238</v>
      </c>
      <c r="D33">
        <f t="shared" si="0"/>
        <v>-6.643699389911367</v>
      </c>
      <c r="E33">
        <f t="shared" si="1"/>
        <v>12.005547269149529</v>
      </c>
      <c r="F33">
        <f t="shared" si="2"/>
        <v>-4.5946227954808556</v>
      </c>
      <c r="G33">
        <f t="shared" si="3"/>
        <v>0.76722508375730669</v>
      </c>
      <c r="H33">
        <f t="shared" si="4"/>
        <v>-30001761.85159814</v>
      </c>
    </row>
    <row r="34" spans="2:8">
      <c r="B34">
        <f t="shared" si="5"/>
        <v>24</v>
      </c>
      <c r="C34">
        <f t="shared" si="6"/>
        <v>0.41887902047863906</v>
      </c>
      <c r="D34">
        <f t="shared" si="0"/>
        <v>-6.5697493656856505</v>
      </c>
      <c r="E34">
        <f t="shared" si="1"/>
        <v>11.873389468257576</v>
      </c>
      <c r="F34">
        <f t="shared" si="2"/>
        <v>-4.5320893789865142</v>
      </c>
      <c r="G34">
        <f t="shared" si="3"/>
        <v>0.77155072358541155</v>
      </c>
      <c r="H34">
        <f t="shared" si="4"/>
        <v>-29480987.684066672</v>
      </c>
    </row>
    <row r="35" spans="2:8">
      <c r="B35">
        <f t="shared" si="5"/>
        <v>23</v>
      </c>
      <c r="C35">
        <f t="shared" si="6"/>
        <v>0.40142572795869574</v>
      </c>
      <c r="D35">
        <f t="shared" si="0"/>
        <v>-6.4952224414222792</v>
      </c>
      <c r="E35">
        <f t="shared" si="1"/>
        <v>11.740200675947985</v>
      </c>
      <c r="F35">
        <f t="shared" si="2"/>
        <v>-4.4690681258659133</v>
      </c>
      <c r="G35">
        <f t="shared" si="3"/>
        <v>0.77591010865979282</v>
      </c>
      <c r="H35">
        <f t="shared" si="4"/>
        <v>-28971455.844930287</v>
      </c>
    </row>
    <row r="36" spans="2:8">
      <c r="B36">
        <f t="shared" si="5"/>
        <v>22</v>
      </c>
      <c r="C36">
        <f t="shared" si="6"/>
        <v>0.38397243543875248</v>
      </c>
      <c r="D36">
        <f t="shared" si="0"/>
        <v>-6.4201413187443421</v>
      </c>
      <c r="E36">
        <f t="shared" si="1"/>
        <v>11.60602146281712</v>
      </c>
      <c r="F36">
        <f t="shared" si="2"/>
        <v>-4.4055782330032516</v>
      </c>
      <c r="G36">
        <f t="shared" si="3"/>
        <v>0.78030191106952618</v>
      </c>
      <c r="H36">
        <f t="shared" si="4"/>
        <v>-28472782.434390798</v>
      </c>
    </row>
    <row r="37" spans="2:8">
      <c r="B37">
        <f t="shared" si="5"/>
        <v>21</v>
      </c>
      <c r="C37">
        <f t="shared" si="6"/>
        <v>0.36651914291880922</v>
      </c>
      <c r="D37">
        <f t="shared" si="0"/>
        <v>-6.3445288680891343</v>
      </c>
      <c r="E37">
        <f t="shared" si="1"/>
        <v>11.470892701153124</v>
      </c>
      <c r="F37">
        <f t="shared" si="2"/>
        <v>-4.3416390400349343</v>
      </c>
      <c r="G37">
        <f t="shared" si="3"/>
        <v>0.78472479302905551</v>
      </c>
      <c r="H37">
        <f t="shared" si="4"/>
        <v>-27984598.017246518</v>
      </c>
    </row>
    <row r="38" spans="2:8">
      <c r="B38">
        <f t="shared" si="5"/>
        <v>20</v>
      </c>
      <c r="C38">
        <f t="shared" si="6"/>
        <v>0.3490658503988659</v>
      </c>
      <c r="D38">
        <f t="shared" si="0"/>
        <v>-6.2684081217415981</v>
      </c>
      <c r="E38">
        <f t="shared" si="1"/>
        <v>11.33485555248582</v>
      </c>
      <c r="F38">
        <f t="shared" si="2"/>
        <v>-4.2772700234585308</v>
      </c>
      <c r="G38">
        <f t="shared" si="3"/>
        <v>0.78917740728569097</v>
      </c>
      <c r="H38">
        <f t="shared" si="4"/>
        <v>-27506547.149125278</v>
      </c>
    </row>
    <row r="39" spans="2:8">
      <c r="B39">
        <f t="shared" si="5"/>
        <v>19</v>
      </c>
      <c r="C39">
        <f t="shared" si="6"/>
        <v>0.33161255787892258</v>
      </c>
      <c r="D39">
        <f t="shared" si="0"/>
        <v>-6.1918022668184713</v>
      </c>
      <c r="E39">
        <f t="shared" si="1"/>
        <v>11.19795145504852</v>
      </c>
      <c r="F39">
        <f t="shared" si="2"/>
        <v>-4.2124907907000546</v>
      </c>
      <c r="G39">
        <f t="shared" si="3"/>
        <v>0.79365839752999356</v>
      </c>
      <c r="H39">
        <f t="shared" si="4"/>
        <v>-27038287.896252196</v>
      </c>
    </row>
    <row r="40" spans="2:8">
      <c r="B40">
        <f t="shared" si="5"/>
        <v>18</v>
      </c>
      <c r="C40">
        <f t="shared" si="6"/>
        <v>0.31415926535897931</v>
      </c>
      <c r="D40">
        <f t="shared" si="0"/>
        <v>-6.1147346382052623</v>
      </c>
      <c r="E40">
        <f t="shared" si="1"/>
        <v>11.060222111155515</v>
      </c>
      <c r="F40">
        <f t="shared" si="2"/>
        <v>-4.1473210741413231</v>
      </c>
      <c r="G40">
        <f t="shared" si="3"/>
        <v>0.79816639880892915</v>
      </c>
      <c r="H40">
        <f t="shared" si="4"/>
        <v>-26579491.353598896</v>
      </c>
    </row>
    <row r="41" spans="2:8">
      <c r="B41">
        <f t="shared" si="5"/>
        <v>17</v>
      </c>
      <c r="C41">
        <f t="shared" si="6"/>
        <v>0.29670597283903605</v>
      </c>
      <c r="D41">
        <f t="shared" si="0"/>
        <v>-6.0372287114482139</v>
      </c>
      <c r="E41">
        <f t="shared" si="1"/>
        <v>10.921709474499176</v>
      </c>
      <c r="F41">
        <f t="shared" si="2"/>
        <v>-4.0817807251093248</v>
      </c>
      <c r="G41">
        <f t="shared" si="3"/>
        <v>0.80270003794163713</v>
      </c>
      <c r="H41">
        <f t="shared" si="4"/>
        <v>-26129841.165319663</v>
      </c>
    </row>
    <row r="42" spans="2:8">
      <c r="B42">
        <f t="shared" si="5"/>
        <v>16</v>
      </c>
      <c r="C42">
        <f t="shared" si="6"/>
        <v>0.27925268031909273</v>
      </c>
      <c r="D42">
        <f t="shared" si="0"/>
        <v>-5.9593080956034346</v>
      </c>
      <c r="E42">
        <f t="shared" si="1"/>
        <v>10.782455737370427</v>
      </c>
      <c r="F42">
        <f t="shared" si="2"/>
        <v>-4.015889707829273</v>
      </c>
      <c r="G42">
        <f t="shared" si="3"/>
        <v>0.80725793393771905</v>
      </c>
      <c r="H42">
        <f t="shared" si="4"/>
        <v>-25689033.050590921</v>
      </c>
    </row>
    <row r="43" spans="2:8">
      <c r="B43">
        <f t="shared" si="5"/>
        <v>15</v>
      </c>
      <c r="C43">
        <f t="shared" si="6"/>
        <v>0.26179938779914941</v>
      </c>
      <c r="D43">
        <f t="shared" si="0"/>
        <v>-5.8809965260453438</v>
      </c>
      <c r="E43">
        <f t="shared" si="1"/>
        <v>10.642503317806577</v>
      </c>
      <c r="F43">
        <f t="shared" si="2"/>
        <v>-3.9496680933433304</v>
      </c>
      <c r="G43">
        <f t="shared" si="3"/>
        <v>0.8118386984179029</v>
      </c>
      <c r="H43">
        <f t="shared" si="4"/>
        <v>-25256774.337318551</v>
      </c>
    </row>
    <row r="44" spans="2:8">
      <c r="B44">
        <f t="shared" si="5"/>
        <v>14</v>
      </c>
      <c r="C44">
        <f t="shared" si="6"/>
        <v>0.24434609527920614</v>
      </c>
      <c r="D44">
        <f t="shared" si="0"/>
        <v>-5.8023178572366536</v>
      </c>
      <c r="E44">
        <f t="shared" si="1"/>
        <v>10.501894846670378</v>
      </c>
      <c r="F44">
        <f t="shared" si="2"/>
        <v>-3.8831360533967754</v>
      </c>
      <c r="G44">
        <f t="shared" si="3"/>
        <v>0.81644093603694934</v>
      </c>
      <c r="H44">
        <f t="shared" si="4"/>
        <v>-24832783.505632382</v>
      </c>
    </row>
    <row r="45" spans="2:8">
      <c r="B45">
        <f t="shared" si="5"/>
        <v>13</v>
      </c>
      <c r="C45">
        <f t="shared" si="6"/>
        <v>0.22689280275926285</v>
      </c>
      <c r="D45">
        <f t="shared" si="0"/>
        <v>-5.7232960554620558</v>
      </c>
      <c r="E45">
        <f t="shared" si="1"/>
        <v>10.360673154664241</v>
      </c>
      <c r="F45">
        <f t="shared" si="2"/>
        <v>-3.816313854293484</v>
      </c>
      <c r="G45">
        <f t="shared" si="3"/>
        <v>0.82106324490870097</v>
      </c>
      <c r="H45">
        <f t="shared" si="4"/>
        <v>-24416789.742634572</v>
      </c>
    </row>
    <row r="46" spans="2:8">
      <c r="B46">
        <f t="shared" si="5"/>
        <v>12</v>
      </c>
      <c r="C46">
        <f t="shared" si="6"/>
        <v>0.20943951023931953</v>
      </c>
      <c r="D46">
        <f t="shared" si="0"/>
        <v>-5.6439551915278763</v>
      </c>
      <c r="E46">
        <f t="shared" si="1"/>
        <v>10.218881259283597</v>
      </c>
      <c r="F46">
        <f t="shared" si="2"/>
        <v>-3.7492218507226251</v>
      </c>
      <c r="G46">
        <f t="shared" si="3"/>
        <v>0.82570421703309549</v>
      </c>
      <c r="H46">
        <f t="shared" si="4"/>
        <v>-24008532.509497482</v>
      </c>
    </row>
    <row r="47" spans="2:8">
      <c r="B47">
        <f t="shared" si="5"/>
        <v>11</v>
      </c>
      <c r="C47">
        <f t="shared" si="6"/>
        <v>0.19198621771937624</v>
      </c>
      <c r="D47">
        <f t="shared" si="0"/>
        <v>-5.5643194334298585</v>
      </c>
      <c r="E47">
        <f t="shared" si="1"/>
        <v>10.076562351713347</v>
      </c>
      <c r="F47">
        <f t="shared" si="2"/>
        <v>-3.6818804795584219</v>
      </c>
      <c r="G47">
        <f t="shared" si="3"/>
        <v>0.83036243872506699</v>
      </c>
      <c r="H47">
        <f t="shared" si="4"/>
        <v>-23607761.121693905</v>
      </c>
    </row>
    <row r="48" spans="2:8">
      <c r="B48">
        <f t="shared" si="5"/>
        <v>10</v>
      </c>
      <c r="C48">
        <f t="shared" si="6"/>
        <v>0.17453292519943295</v>
      </c>
      <c r="D48">
        <f t="shared" si="0"/>
        <v>-5.4844130389913701</v>
      </c>
      <c r="E48">
        <f t="shared" si="1"/>
        <v>9.9337597836714142</v>
      </c>
      <c r="F48">
        <f t="shared" si="2"/>
        <v>-3.6143102536348826</v>
      </c>
      <c r="G48">
        <f t="shared" si="3"/>
        <v>0.83503649104516153</v>
      </c>
      <c r="H48">
        <f t="shared" si="4"/>
        <v>-23214234.342891943</v>
      </c>
    </row>
    <row r="49" spans="2:8">
      <c r="B49">
        <f t="shared" si="5"/>
        <v>9</v>
      </c>
      <c r="C49">
        <f t="shared" si="6"/>
        <v>0.15707963267948966</v>
      </c>
      <c r="D49">
        <f t="shared" si="0"/>
        <v>-5.4042603484742271</v>
      </c>
      <c r="E49">
        <f t="shared" si="1"/>
        <v>9.790517054203379</v>
      </c>
      <c r="F49">
        <f t="shared" si="2"/>
        <v>-3.5465317554973881</v>
      </c>
      <c r="G49">
        <f t="shared" si="3"/>
        <v>0.83972495023176386</v>
      </c>
      <c r="H49">
        <f t="shared" si="4"/>
        <v>-22827719.992835764</v>
      </c>
    </row>
    <row r="50" spans="2:8">
      <c r="B50">
        <f t="shared" si="5"/>
        <v>8</v>
      </c>
      <c r="C50">
        <f t="shared" si="6"/>
        <v>0.13962634015954636</v>
      </c>
      <c r="D50">
        <f t="shared" si="0"/>
        <v>-5.323885777164417</v>
      </c>
      <c r="E50">
        <f t="shared" si="1"/>
        <v>9.6468777964322658</v>
      </c>
      <c r="F50">
        <f t="shared" si="2"/>
        <v>-3.4785656311330584</v>
      </c>
      <c r="G50">
        <f t="shared" si="3"/>
        <v>0.84442638813479043</v>
      </c>
      <c r="H50">
        <f t="shared" si="4"/>
        <v>-22447994.569364715</v>
      </c>
    </row>
    <row r="51" spans="2:8">
      <c r="B51">
        <f t="shared" si="5"/>
        <v>7</v>
      </c>
      <c r="C51">
        <f t="shared" si="6"/>
        <v>0.12217304763960307</v>
      </c>
      <c r="D51">
        <f t="shared" si="0"/>
        <v>-5.2433138079349684</v>
      </c>
      <c r="E51">
        <f t="shared" si="1"/>
        <v>9.5028857642674502</v>
      </c>
      <c r="F51">
        <f t="shared" si="2"/>
        <v>-3.4104325836817706</v>
      </c>
      <c r="G51">
        <f t="shared" si="3"/>
        <v>0.84913937265071127</v>
      </c>
      <c r="H51">
        <f t="shared" si="4"/>
        <v>-22074842.884585194</v>
      </c>
    </row>
    <row r="52" spans="2:8">
      <c r="B52">
        <f t="shared" si="5"/>
        <v>6</v>
      </c>
      <c r="C52">
        <f t="shared" si="6"/>
        <v>0.10471975511965977</v>
      </c>
      <c r="D52">
        <f t="shared" si="0"/>
        <v>-5.1625689837882245</v>
      </c>
      <c r="E52">
        <f t="shared" si="1"/>
        <v>9.3585848190768193</v>
      </c>
      <c r="F52">
        <f t="shared" si="2"/>
        <v>-3.3421533671298125</v>
      </c>
      <c r="G52">
        <f t="shared" si="3"/>
        <v>0.85386246815878231</v>
      </c>
      <c r="H52">
        <f t="shared" si="4"/>
        <v>-21708057.715097826</v>
      </c>
    </row>
    <row r="53" spans="2:8">
      <c r="B53">
        <f t="shared" si="5"/>
        <v>5</v>
      </c>
      <c r="C53">
        <f t="shared" si="6"/>
        <v>8.7266462599716474E-2</v>
      </c>
      <c r="D53">
        <f t="shared" si="0"/>
        <v>-5.0816759003798131</v>
      </c>
      <c r="E53">
        <f t="shared" si="1"/>
        <v>9.2140189163261468</v>
      </c>
      <c r="F53">
        <f t="shared" si="2"/>
        <v>-3.2737487799879688</v>
      </c>
      <c r="G53">
        <f t="shared" si="3"/>
        <v>0.85859423595836493</v>
      </c>
      <c r="H53">
        <f t="shared" si="4"/>
        <v>-21347439.466094166</v>
      </c>
    </row>
    <row r="54" spans="2:8">
      <c r="B54">
        <f t="shared" si="5"/>
        <v>4</v>
      </c>
      <c r="C54">
        <f t="shared" si="6"/>
        <v>6.9813170079773182E-2</v>
      </c>
      <c r="D54">
        <f t="shared" si="0"/>
        <v>-5.0006591985265727</v>
      </c>
      <c r="E54">
        <f t="shared" si="1"/>
        <v>9.0692320921898535</v>
      </c>
      <c r="F54">
        <f t="shared" si="2"/>
        <v>-3.2052396589561329</v>
      </c>
      <c r="G54">
        <f t="shared" si="3"/>
        <v>0.86333323470714785</v>
      </c>
      <c r="H54">
        <f t="shared" si="4"/>
        <v>-20992795.84906894</v>
      </c>
    </row>
    <row r="55" spans="2:8">
      <c r="B55">
        <f t="shared" si="5"/>
        <v>3</v>
      </c>
      <c r="C55">
        <f t="shared" si="6"/>
        <v>5.2359877559829883E-2</v>
      </c>
      <c r="D55">
        <f t="shared" si="0"/>
        <v>-4.9195435567007095</v>
      </c>
      <c r="E55">
        <f t="shared" si="1"/>
        <v>8.9242684501371556</v>
      </c>
      <c r="F55">
        <f t="shared" si="2"/>
        <v>-3.1366468725762457</v>
      </c>
      <c r="G55">
        <f t="shared" si="3"/>
        <v>0.86807802086020036</v>
      </c>
      <c r="H55">
        <f t="shared" si="4"/>
        <v>-20643941.572836265</v>
      </c>
    </row>
    <row r="56" spans="2:8">
      <c r="B56">
        <f t="shared" si="5"/>
        <v>2</v>
      </c>
      <c r="C56">
        <f t="shared" si="6"/>
        <v>3.4906585039886591E-2</v>
      </c>
      <c r="D56">
        <f t="shared" si="0"/>
        <v>-4.838353683512512</v>
      </c>
      <c r="E56">
        <f t="shared" si="1"/>
        <v>8.7791721474977127</v>
      </c>
      <c r="F56">
        <f t="shared" si="2"/>
        <v>-3.0679913148754991</v>
      </c>
      <c r="G56">
        <f t="shared" si="3"/>
        <v>0.87282714910970149</v>
      </c>
      <c r="H56">
        <f t="shared" si="4"/>
        <v>-20300698.047499616</v>
      </c>
    </row>
    <row r="57" spans="2:8">
      <c r="B57">
        <f t="shared" si="5"/>
        <v>1</v>
      </c>
      <c r="C57">
        <f t="shared" si="6"/>
        <v>1.7453292519943295E-2</v>
      </c>
      <c r="D57">
        <f t="shared" si="0"/>
        <v>-4.7571143101838569</v>
      </c>
      <c r="E57">
        <f t="shared" si="1"/>
        <v>8.6339873820108881</v>
      </c>
      <c r="F57">
        <f t="shared" si="2"/>
        <v>-2.9992938990018541</v>
      </c>
      <c r="G57">
        <f t="shared" si="3"/>
        <v>0.87757917282517717</v>
      </c>
      <c r="H57">
        <f t="shared" si="4"/>
        <v>-19962893.100994777</v>
      </c>
    </row>
    <row r="58" spans="2:8">
      <c r="B58">
        <f t="shared" si="5"/>
        <v>0</v>
      </c>
      <c r="C58">
        <f t="shared" si="6"/>
        <v>0</v>
      </c>
      <c r="D58">
        <f t="shared" si="0"/>
        <v>-4.675850183014842</v>
      </c>
      <c r="E58">
        <f t="shared" si="1"/>
        <v>8.4887583783626912</v>
      </c>
      <c r="F58">
        <f t="shared" si="2"/>
        <v>-2.9305755508536775</v>
      </c>
      <c r="G58">
        <f t="shared" si="3"/>
        <v>0.8823326444941717</v>
      </c>
      <c r="H58">
        <f t="shared" si="4"/>
        <v>-19630360.707801268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uni_axial1</vt:lpstr>
      <vt:lpstr>expected</vt:lpstr>
      <vt:lpstr>Chart1</vt:lpstr>
      <vt:lpstr>uni_axial1!uni_axial1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2014-08-17T23:16:23Z</dcterms:created>
  <dcterms:modified xsi:type="dcterms:W3CDTF">2014-08-18T01:07:37Z</dcterms:modified>
</cp:coreProperties>
</file>