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22020" windowHeight="11904"/>
  </bookViews>
  <sheets>
    <sheet name="Chart1" sheetId="4" r:id="rId1"/>
    <sheet name="small_deform2" sheetId="1" r:id="rId2"/>
    <sheet name="expected" sheetId="2" r:id="rId3"/>
  </sheets>
  <definedNames>
    <definedName name="small_deform2" localSheetId="1">small_deform2!$C$4:$L$105</definedName>
  </definedNames>
  <calcPr calcId="125725"/>
</workbook>
</file>

<file path=xl/calcChain.xml><?xml version="1.0" encoding="utf-8"?>
<calcChain xmlns="http://schemas.openxmlformats.org/spreadsheetml/2006/main">
  <c r="K4" i="2"/>
  <c r="D18" s="1"/>
  <c r="E18" s="1"/>
  <c r="C10"/>
  <c r="C11"/>
  <c r="C12"/>
  <c r="C13"/>
  <c r="C14"/>
  <c r="C15"/>
  <c r="C16"/>
  <c r="C17"/>
  <c r="C18"/>
  <c r="C19"/>
  <c r="D19"/>
  <c r="E19" s="1"/>
  <c r="C20"/>
  <c r="D20" s="1"/>
  <c r="E20" s="1"/>
  <c r="C21"/>
  <c r="D21" s="1"/>
  <c r="E21" s="1"/>
  <c r="C22"/>
  <c r="D22"/>
  <c r="E22" s="1"/>
  <c r="C23"/>
  <c r="D23" s="1"/>
  <c r="E23" s="1"/>
  <c r="C24"/>
  <c r="D24" s="1"/>
  <c r="E24" s="1"/>
  <c r="C25"/>
  <c r="D25" s="1"/>
  <c r="E25" s="1"/>
  <c r="C26"/>
  <c r="D26" s="1"/>
  <c r="E26" s="1"/>
  <c r="C27"/>
  <c r="D27" s="1"/>
  <c r="E27" s="1"/>
  <c r="C28"/>
  <c r="D28" s="1"/>
  <c r="E28" s="1"/>
  <c r="C29"/>
  <c r="D29"/>
  <c r="E29" s="1"/>
  <c r="C30"/>
  <c r="D30" s="1"/>
  <c r="E30" s="1"/>
  <c r="C31"/>
  <c r="D31" s="1"/>
  <c r="E31" s="1"/>
  <c r="C32"/>
  <c r="D32"/>
  <c r="E32" s="1"/>
  <c r="C33"/>
  <c r="D33" s="1"/>
  <c r="E33" s="1"/>
  <c r="C34"/>
  <c r="D34" s="1"/>
  <c r="E34" s="1"/>
  <c r="C35"/>
  <c r="D35" s="1"/>
  <c r="E35" s="1"/>
  <c r="C36"/>
  <c r="D36" s="1"/>
  <c r="E36" s="1"/>
  <c r="C37"/>
  <c r="D37" s="1"/>
  <c r="E37" s="1"/>
  <c r="C38"/>
  <c r="D38" s="1"/>
  <c r="E38" s="1"/>
  <c r="C39"/>
  <c r="D39" s="1"/>
  <c r="E39" s="1"/>
  <c r="C40"/>
  <c r="D40" s="1"/>
  <c r="E40" s="1"/>
  <c r="C41"/>
  <c r="D41" s="1"/>
  <c r="E41" s="1"/>
  <c r="C42"/>
  <c r="D42"/>
  <c r="E42" s="1"/>
  <c r="C43"/>
  <c r="D43"/>
  <c r="E43" s="1"/>
  <c r="C44"/>
  <c r="D44" s="1"/>
  <c r="E44" s="1"/>
  <c r="C45"/>
  <c r="D45" s="1"/>
  <c r="E45" s="1"/>
  <c r="C46"/>
  <c r="D46"/>
  <c r="E46" s="1"/>
  <c r="C47"/>
  <c r="D47" s="1"/>
  <c r="E47" s="1"/>
  <c r="C48"/>
  <c r="D48" s="1"/>
  <c r="E48" s="1"/>
  <c r="C49"/>
  <c r="D49" s="1"/>
  <c r="E49" s="1"/>
  <c r="C50"/>
  <c r="D50" s="1"/>
  <c r="E50" s="1"/>
  <c r="C51"/>
  <c r="D51" s="1"/>
  <c r="E51" s="1"/>
  <c r="C52"/>
  <c r="D52" s="1"/>
  <c r="E52" s="1"/>
  <c r="C53"/>
  <c r="D53"/>
  <c r="E53" s="1"/>
  <c r="C54"/>
  <c r="D54" s="1"/>
  <c r="E54" s="1"/>
  <c r="C55"/>
  <c r="D55" s="1"/>
  <c r="E55" s="1"/>
  <c r="C56"/>
  <c r="D56" s="1"/>
  <c r="E56" s="1"/>
  <c r="C57"/>
  <c r="D57" s="1"/>
  <c r="E57" s="1"/>
  <c r="C58"/>
  <c r="D58" s="1"/>
  <c r="E58" s="1"/>
  <c r="C59"/>
  <c r="D59" s="1"/>
  <c r="E59" s="1"/>
  <c r="C60"/>
  <c r="D60" s="1"/>
  <c r="E60" s="1"/>
  <c r="C61"/>
  <c r="D61" s="1"/>
  <c r="E61" s="1"/>
  <c r="C62"/>
  <c r="D62"/>
  <c r="E62" s="1"/>
  <c r="C63"/>
  <c r="D63" s="1"/>
  <c r="E63" s="1"/>
  <c r="C64"/>
  <c r="D64" s="1"/>
  <c r="E64" s="1"/>
  <c r="C65"/>
  <c r="D65" s="1"/>
  <c r="E65" s="1"/>
  <c r="C66"/>
  <c r="D66"/>
  <c r="E66" s="1"/>
  <c r="C67"/>
  <c r="D67"/>
  <c r="E67" s="1"/>
  <c r="C68"/>
  <c r="D68" s="1"/>
  <c r="E68" s="1"/>
  <c r="C69"/>
  <c r="D69" s="1"/>
  <c r="E69" s="1"/>
  <c r="B1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10"/>
  <c r="C9"/>
  <c r="D5"/>
  <c r="D3"/>
  <c r="N31" i="1"/>
  <c r="O31" s="1"/>
  <c r="N32"/>
  <c r="P32" s="1"/>
  <c r="N33"/>
  <c r="P33" s="1"/>
  <c r="N34"/>
  <c r="P34" s="1"/>
  <c r="N35"/>
  <c r="P35" s="1"/>
  <c r="N36"/>
  <c r="O36" s="1"/>
  <c r="N37"/>
  <c r="O37" s="1"/>
  <c r="N38"/>
  <c r="P38" s="1"/>
  <c r="N39"/>
  <c r="P39" s="1"/>
  <c r="N40"/>
  <c r="O40" s="1"/>
  <c r="N41"/>
  <c r="O41" s="1"/>
  <c r="N42"/>
  <c r="P42" s="1"/>
  <c r="N43"/>
  <c r="P43" s="1"/>
  <c r="N44"/>
  <c r="O44" s="1"/>
  <c r="N45"/>
  <c r="P45" s="1"/>
  <c r="N46"/>
  <c r="P46" s="1"/>
  <c r="N47"/>
  <c r="P47" s="1"/>
  <c r="N48"/>
  <c r="O48" s="1"/>
  <c r="N49"/>
  <c r="P49" s="1"/>
  <c r="N50"/>
  <c r="P50" s="1"/>
  <c r="N51"/>
  <c r="O51" s="1"/>
  <c r="N52"/>
  <c r="O52" s="1"/>
  <c r="N53"/>
  <c r="O53" s="1"/>
  <c r="N54"/>
  <c r="P54" s="1"/>
  <c r="N55"/>
  <c r="O55" s="1"/>
  <c r="N56"/>
  <c r="P56" s="1"/>
  <c r="N57"/>
  <c r="P57" s="1"/>
  <c r="N58"/>
  <c r="P58" s="1"/>
  <c r="N59"/>
  <c r="O59" s="1"/>
  <c r="N60"/>
  <c r="O60" s="1"/>
  <c r="N61"/>
  <c r="P61" s="1"/>
  <c r="N62"/>
  <c r="P62" s="1"/>
  <c r="N63"/>
  <c r="P63" s="1"/>
  <c r="N64"/>
  <c r="O64" s="1"/>
  <c r="N65"/>
  <c r="O65" s="1"/>
  <c r="N66"/>
  <c r="P66" s="1"/>
  <c r="N67"/>
  <c r="P67" s="1"/>
  <c r="N68"/>
  <c r="O68" s="1"/>
  <c r="N69"/>
  <c r="O69" s="1"/>
  <c r="N70"/>
  <c r="P70" s="1"/>
  <c r="N71"/>
  <c r="P71" s="1"/>
  <c r="N72"/>
  <c r="P72" s="1"/>
  <c r="N73"/>
  <c r="O73" s="1"/>
  <c r="N74"/>
  <c r="P74" s="1"/>
  <c r="N75"/>
  <c r="O75" s="1"/>
  <c r="N76"/>
  <c r="O76" s="1"/>
  <c r="N77"/>
  <c r="P77" s="1"/>
  <c r="N78"/>
  <c r="P78" s="1"/>
  <c r="N79"/>
  <c r="O79" s="1"/>
  <c r="N80"/>
  <c r="O80" s="1"/>
  <c r="N81"/>
  <c r="O81" s="1"/>
  <c r="N82"/>
  <c r="P82" s="1"/>
  <c r="N83"/>
  <c r="P83" s="1"/>
  <c r="N84"/>
  <c r="O84" s="1"/>
  <c r="N85"/>
  <c r="P85" s="1"/>
  <c r="N86"/>
  <c r="P86" s="1"/>
  <c r="N87"/>
  <c r="O87" s="1"/>
  <c r="N88"/>
  <c r="O88" s="1"/>
  <c r="N89"/>
  <c r="P89" s="1"/>
  <c r="N90"/>
  <c r="P90" s="1"/>
  <c r="N91"/>
  <c r="O91" s="1"/>
  <c r="N92"/>
  <c r="O92" s="1"/>
  <c r="N93"/>
  <c r="P93" s="1"/>
  <c r="N94"/>
  <c r="P94" s="1"/>
  <c r="N95"/>
  <c r="P95" s="1"/>
  <c r="N96"/>
  <c r="O96" s="1"/>
  <c r="N97"/>
  <c r="O97" s="1"/>
  <c r="N98"/>
  <c r="P98" s="1"/>
  <c r="N99"/>
  <c r="P99" s="1"/>
  <c r="N100"/>
  <c r="P100" s="1"/>
  <c r="N101"/>
  <c r="O101" s="1"/>
  <c r="N102"/>
  <c r="P102" s="1"/>
  <c r="N103"/>
  <c r="P103" s="1"/>
  <c r="N104"/>
  <c r="O104" s="1"/>
  <c r="N105"/>
  <c r="O105" s="1"/>
  <c r="N6"/>
  <c r="P6" s="1"/>
  <c r="N7"/>
  <c r="P7" s="1"/>
  <c r="N8"/>
  <c r="O8" s="1"/>
  <c r="N9"/>
  <c r="P9" s="1"/>
  <c r="N10"/>
  <c r="P10" s="1"/>
  <c r="N11"/>
  <c r="O11" s="1"/>
  <c r="N12"/>
  <c r="P12" s="1"/>
  <c r="N13"/>
  <c r="P13" s="1"/>
  <c r="N14"/>
  <c r="P14" s="1"/>
  <c r="N15"/>
  <c r="P15" s="1"/>
  <c r="N16"/>
  <c r="P16" s="1"/>
  <c r="N17"/>
  <c r="O17" s="1"/>
  <c r="N18"/>
  <c r="P18" s="1"/>
  <c r="N19"/>
  <c r="O19" s="1"/>
  <c r="N20"/>
  <c r="P20" s="1"/>
  <c r="N21"/>
  <c r="O21" s="1"/>
  <c r="N22"/>
  <c r="P22" s="1"/>
  <c r="N23"/>
  <c r="O23" s="1"/>
  <c r="N24"/>
  <c r="O24" s="1"/>
  <c r="N25"/>
  <c r="P25" s="1"/>
  <c r="N26"/>
  <c r="O26" s="1"/>
  <c r="N27"/>
  <c r="P27" s="1"/>
  <c r="N28"/>
  <c r="O28" s="1"/>
  <c r="N29"/>
  <c r="O29" s="1"/>
  <c r="N30"/>
  <c r="P30" s="1"/>
  <c r="N5"/>
  <c r="P5" s="1"/>
  <c r="F62" i="2" l="1"/>
  <c r="G62"/>
  <c r="D12"/>
  <c r="E12" s="1"/>
  <c r="G12" s="1"/>
  <c r="D13"/>
  <c r="E13" s="1"/>
  <c r="G13" s="1"/>
  <c r="D11"/>
  <c r="E11" s="1"/>
  <c r="G11" s="1"/>
  <c r="D14"/>
  <c r="E14" s="1"/>
  <c r="D15"/>
  <c r="E15" s="1"/>
  <c r="F15" s="1"/>
  <c r="D10"/>
  <c r="E10" s="1"/>
  <c r="G10" s="1"/>
  <c r="D16"/>
  <c r="E16" s="1"/>
  <c r="G16" s="1"/>
  <c r="D17"/>
  <c r="E17" s="1"/>
  <c r="D9"/>
  <c r="G30"/>
  <c r="F30"/>
  <c r="G60"/>
  <c r="F60"/>
  <c r="G40"/>
  <c r="F40"/>
  <c r="G19"/>
  <c r="F19"/>
  <c r="F61"/>
  <c r="G61"/>
  <c r="G41"/>
  <c r="F41"/>
  <c r="G20"/>
  <c r="F20"/>
  <c r="F21"/>
  <c r="G21"/>
  <c r="G54"/>
  <c r="F54"/>
  <c r="G42"/>
  <c r="F42"/>
  <c r="G34"/>
  <c r="F34"/>
  <c r="G22"/>
  <c r="F22"/>
  <c r="F50"/>
  <c r="G50"/>
  <c r="F37"/>
  <c r="G37"/>
  <c r="G52"/>
  <c r="F52"/>
  <c r="F53"/>
  <c r="G53"/>
  <c r="F38"/>
  <c r="G38"/>
  <c r="F44"/>
  <c r="G44"/>
  <c r="G24"/>
  <c r="F24"/>
  <c r="G55"/>
  <c r="F55"/>
  <c r="F59"/>
  <c r="G59"/>
  <c r="G25"/>
  <c r="F25"/>
  <c r="G51"/>
  <c r="F51"/>
  <c r="G35"/>
  <c r="F35"/>
  <c r="F58"/>
  <c r="G58"/>
  <c r="G26"/>
  <c r="F26"/>
  <c r="G31"/>
  <c r="F31"/>
  <c r="F14"/>
  <c r="G14"/>
  <c r="G36"/>
  <c r="F36"/>
  <c r="F39"/>
  <c r="G39"/>
  <c r="G27"/>
  <c r="F27"/>
  <c r="F68"/>
  <c r="G68"/>
  <c r="G57"/>
  <c r="F57"/>
  <c r="F43"/>
  <c r="G43"/>
  <c r="F64"/>
  <c r="G64"/>
  <c r="G66"/>
  <c r="F66"/>
  <c r="G47"/>
  <c r="F47"/>
  <c r="G28"/>
  <c r="F28"/>
  <c r="F69"/>
  <c r="G69"/>
  <c r="F32"/>
  <c r="G32"/>
  <c r="G17"/>
  <c r="F17"/>
  <c r="F63"/>
  <c r="G63"/>
  <c r="G65"/>
  <c r="F65"/>
  <c r="G48"/>
  <c r="F48"/>
  <c r="G33"/>
  <c r="F33"/>
  <c r="G56"/>
  <c r="F56"/>
  <c r="G18"/>
  <c r="F18"/>
  <c r="G23"/>
  <c r="F23"/>
  <c r="F45"/>
  <c r="G45"/>
  <c r="G46"/>
  <c r="F46"/>
  <c r="F67"/>
  <c r="G67"/>
  <c r="F49"/>
  <c r="G49"/>
  <c r="G29"/>
  <c r="F29"/>
  <c r="K3"/>
  <c r="H2"/>
  <c r="H3"/>
  <c r="K2"/>
  <c r="O93" i="1"/>
  <c r="O77"/>
  <c r="O61"/>
  <c r="O5"/>
  <c r="O39"/>
  <c r="Q39" s="1"/>
  <c r="R39" s="1"/>
  <c r="O45"/>
  <c r="S97"/>
  <c r="R101"/>
  <c r="S37"/>
  <c r="R53"/>
  <c r="O49"/>
  <c r="Q49" s="1"/>
  <c r="S49" s="1"/>
  <c r="P97"/>
  <c r="Q97" s="1"/>
  <c r="R97" s="1"/>
  <c r="P65"/>
  <c r="Q65" s="1"/>
  <c r="S65" s="1"/>
  <c r="O85"/>
  <c r="Q85" s="1"/>
  <c r="R85" s="1"/>
  <c r="P37"/>
  <c r="Q37" s="1"/>
  <c r="P101"/>
  <c r="Q101" s="1"/>
  <c r="S101" s="1"/>
  <c r="P69"/>
  <c r="Q69" s="1"/>
  <c r="S69" s="1"/>
  <c r="P53"/>
  <c r="Q53" s="1"/>
  <c r="O33"/>
  <c r="Q33" s="1"/>
  <c r="R33" s="1"/>
  <c r="O89"/>
  <c r="Q89" s="1"/>
  <c r="P73"/>
  <c r="Q73" s="1"/>
  <c r="S73" s="1"/>
  <c r="P41"/>
  <c r="Q41" s="1"/>
  <c r="S41" s="1"/>
  <c r="O20"/>
  <c r="Q20" s="1"/>
  <c r="O57"/>
  <c r="Q57" s="1"/>
  <c r="S57" s="1"/>
  <c r="P105"/>
  <c r="Q105" s="1"/>
  <c r="R105" s="1"/>
  <c r="P81"/>
  <c r="Q81" s="1"/>
  <c r="R81" s="1"/>
  <c r="R40"/>
  <c r="S55"/>
  <c r="R55"/>
  <c r="Q72"/>
  <c r="Q42"/>
  <c r="S91"/>
  <c r="O103"/>
  <c r="O83"/>
  <c r="Q83" s="1"/>
  <c r="O71"/>
  <c r="Q71" s="1"/>
  <c r="O35"/>
  <c r="Q35" s="1"/>
  <c r="P79"/>
  <c r="Q79" s="1"/>
  <c r="R79" s="1"/>
  <c r="P51"/>
  <c r="Q51" s="1"/>
  <c r="S51" s="1"/>
  <c r="O100"/>
  <c r="Q100" s="1"/>
  <c r="O72"/>
  <c r="O56"/>
  <c r="Q56" s="1"/>
  <c r="O32"/>
  <c r="Q32" s="1"/>
  <c r="P104"/>
  <c r="Q104" s="1"/>
  <c r="S104" s="1"/>
  <c r="P96"/>
  <c r="Q96" s="1"/>
  <c r="R96" s="1"/>
  <c r="P92"/>
  <c r="Q92" s="1"/>
  <c r="R92" s="1"/>
  <c r="P88"/>
  <c r="Q88" s="1"/>
  <c r="R88" s="1"/>
  <c r="P84"/>
  <c r="Q84" s="1"/>
  <c r="S84" s="1"/>
  <c r="P80"/>
  <c r="Q80" s="1"/>
  <c r="S80" s="1"/>
  <c r="P76"/>
  <c r="Q76" s="1"/>
  <c r="R76" s="1"/>
  <c r="P68"/>
  <c r="Q68" s="1"/>
  <c r="R68" s="1"/>
  <c r="P64"/>
  <c r="Q64" s="1"/>
  <c r="R64" s="1"/>
  <c r="P60"/>
  <c r="Q60" s="1"/>
  <c r="R60" s="1"/>
  <c r="P52"/>
  <c r="Q52" s="1"/>
  <c r="R52" s="1"/>
  <c r="P48"/>
  <c r="Q48" s="1"/>
  <c r="R48" s="1"/>
  <c r="P44"/>
  <c r="Q44" s="1"/>
  <c r="S44" s="1"/>
  <c r="P40"/>
  <c r="Q40" s="1"/>
  <c r="S40" s="1"/>
  <c r="P36"/>
  <c r="Q36" s="1"/>
  <c r="R36" s="1"/>
  <c r="P55"/>
  <c r="Q55" s="1"/>
  <c r="P59"/>
  <c r="Q59" s="1"/>
  <c r="R59" s="1"/>
  <c r="O47"/>
  <c r="P75"/>
  <c r="Q75" s="1"/>
  <c r="R75" s="1"/>
  <c r="P91"/>
  <c r="Q91" s="1"/>
  <c r="R91" s="1"/>
  <c r="O95"/>
  <c r="Q95" s="1"/>
  <c r="O67"/>
  <c r="O43"/>
  <c r="Q43" s="1"/>
  <c r="S81"/>
  <c r="S53"/>
  <c r="O102"/>
  <c r="O98"/>
  <c r="O94"/>
  <c r="O90"/>
  <c r="O86"/>
  <c r="Q86" s="1"/>
  <c r="O82"/>
  <c r="Q82" s="1"/>
  <c r="O78"/>
  <c r="Q78" s="1"/>
  <c r="O74"/>
  <c r="Q74" s="1"/>
  <c r="O70"/>
  <c r="Q70" s="1"/>
  <c r="O66"/>
  <c r="Q66" s="1"/>
  <c r="O62"/>
  <c r="Q62" s="1"/>
  <c r="O58"/>
  <c r="Q58" s="1"/>
  <c r="O54"/>
  <c r="Q54" s="1"/>
  <c r="O50"/>
  <c r="Q50" s="1"/>
  <c r="O46"/>
  <c r="Q46" s="1"/>
  <c r="O42"/>
  <c r="O38"/>
  <c r="Q38" s="1"/>
  <c r="O34"/>
  <c r="P87"/>
  <c r="Q87" s="1"/>
  <c r="S87" s="1"/>
  <c r="O99"/>
  <c r="O63"/>
  <c r="P31"/>
  <c r="Q31" s="1"/>
  <c r="S31" s="1"/>
  <c r="R69"/>
  <c r="R37"/>
  <c r="R65"/>
  <c r="O12"/>
  <c r="P28"/>
  <c r="Q28" s="1"/>
  <c r="R28" s="1"/>
  <c r="O16"/>
  <c r="Q16" s="1"/>
  <c r="P24"/>
  <c r="Q24" s="1"/>
  <c r="S24" s="1"/>
  <c r="P8"/>
  <c r="Q8" s="1"/>
  <c r="O6"/>
  <c r="Q6" s="1"/>
  <c r="O30"/>
  <c r="O14"/>
  <c r="Q14" s="1"/>
  <c r="P26"/>
  <c r="Q26" s="1"/>
  <c r="R26" s="1"/>
  <c r="O27"/>
  <c r="Q27" s="1"/>
  <c r="P23"/>
  <c r="Q23" s="1"/>
  <c r="S23" s="1"/>
  <c r="O10"/>
  <c r="Q10" s="1"/>
  <c r="O22"/>
  <c r="Q22" s="1"/>
  <c r="O15"/>
  <c r="Q15" s="1"/>
  <c r="O18"/>
  <c r="Q18" s="1"/>
  <c r="P19"/>
  <c r="Q19" s="1"/>
  <c r="R19" s="1"/>
  <c r="O9"/>
  <c r="O7"/>
  <c r="Q7" s="1"/>
  <c r="P17"/>
  <c r="Q17" s="1"/>
  <c r="R17" s="1"/>
  <c r="P11"/>
  <c r="Q11" s="1"/>
  <c r="S11" s="1"/>
  <c r="P29"/>
  <c r="Q29" s="1"/>
  <c r="S29" s="1"/>
  <c r="O13"/>
  <c r="Q13" s="1"/>
  <c r="P21"/>
  <c r="Q21" s="1"/>
  <c r="R21" s="1"/>
  <c r="O25"/>
  <c r="Q25" s="1"/>
  <c r="G15" i="2" l="1"/>
  <c r="F11"/>
  <c r="F12"/>
  <c r="F10"/>
  <c r="F16"/>
  <c r="F13"/>
  <c r="E9"/>
  <c r="G9" s="1"/>
  <c r="H4"/>
  <c r="S93" i="1"/>
  <c r="R93"/>
  <c r="R51"/>
  <c r="Q93"/>
  <c r="S77"/>
  <c r="S45"/>
  <c r="R61"/>
  <c r="Q5"/>
  <c r="S5" s="1"/>
  <c r="S39"/>
  <c r="Q45"/>
  <c r="R45" s="1"/>
  <c r="R104"/>
  <c r="Q77"/>
  <c r="R77" s="1"/>
  <c r="S105"/>
  <c r="Q61"/>
  <c r="S61" s="1"/>
  <c r="S20"/>
  <c r="S59"/>
  <c r="S75"/>
  <c r="R20"/>
  <c r="R41"/>
  <c r="S36"/>
  <c r="R73"/>
  <c r="S64"/>
  <c r="R84"/>
  <c r="R49"/>
  <c r="S68"/>
  <c r="S60"/>
  <c r="S52"/>
  <c r="S85"/>
  <c r="R89"/>
  <c r="S92"/>
  <c r="R57"/>
  <c r="S96"/>
  <c r="S89"/>
  <c r="S79"/>
  <c r="S86"/>
  <c r="R86"/>
  <c r="S82"/>
  <c r="R82"/>
  <c r="R83"/>
  <c r="S83"/>
  <c r="Q98"/>
  <c r="R98" s="1"/>
  <c r="R31"/>
  <c r="R87"/>
  <c r="Q103"/>
  <c r="S103" s="1"/>
  <c r="Q90"/>
  <c r="S90" s="1"/>
  <c r="Q102"/>
  <c r="R102" s="1"/>
  <c r="R80"/>
  <c r="S76"/>
  <c r="S71"/>
  <c r="R71"/>
  <c r="S62"/>
  <c r="R62"/>
  <c r="S95"/>
  <c r="R95"/>
  <c r="S50"/>
  <c r="R50"/>
  <c r="S32"/>
  <c r="R32"/>
  <c r="R44"/>
  <c r="Q94"/>
  <c r="R94" s="1"/>
  <c r="S74"/>
  <c r="R74"/>
  <c r="S72"/>
  <c r="R72"/>
  <c r="S46"/>
  <c r="R46"/>
  <c r="R43"/>
  <c r="S43"/>
  <c r="Q63"/>
  <c r="S63" s="1"/>
  <c r="Q67"/>
  <c r="R67" s="1"/>
  <c r="Q47"/>
  <c r="R47" s="1"/>
  <c r="S48"/>
  <c r="S78"/>
  <c r="R78"/>
  <c r="S70"/>
  <c r="R70"/>
  <c r="S100"/>
  <c r="R100"/>
  <c r="S56"/>
  <c r="R56"/>
  <c r="S42"/>
  <c r="R42"/>
  <c r="S88"/>
  <c r="Q34"/>
  <c r="R34" s="1"/>
  <c r="R35"/>
  <c r="S35"/>
  <c r="S66"/>
  <c r="R66"/>
  <c r="S58"/>
  <c r="R58"/>
  <c r="S54"/>
  <c r="R54"/>
  <c r="S38"/>
  <c r="R38"/>
  <c r="S33"/>
  <c r="Q99"/>
  <c r="R99" s="1"/>
  <c r="R8"/>
  <c r="S8"/>
  <c r="R29"/>
  <c r="S16"/>
  <c r="R24"/>
  <c r="Q12"/>
  <c r="S12" s="1"/>
  <c r="S28"/>
  <c r="S21"/>
  <c r="R16"/>
  <c r="R23"/>
  <c r="S17"/>
  <c r="S6"/>
  <c r="R6"/>
  <c r="S26"/>
  <c r="R18"/>
  <c r="S18"/>
  <c r="S7"/>
  <c r="R7"/>
  <c r="S19"/>
  <c r="S27"/>
  <c r="R27"/>
  <c r="S13"/>
  <c r="R13"/>
  <c r="S22"/>
  <c r="R22"/>
  <c r="R11"/>
  <c r="R15"/>
  <c r="S15"/>
  <c r="Q9"/>
  <c r="R9" s="1"/>
  <c r="R14"/>
  <c r="S14"/>
  <c r="R10"/>
  <c r="S10"/>
  <c r="S25"/>
  <c r="R25"/>
  <c r="Q30"/>
  <c r="R30" s="1"/>
  <c r="F9" i="2" l="1"/>
  <c r="R90" i="1"/>
  <c r="R5"/>
  <c r="S102"/>
  <c r="R63"/>
  <c r="S30"/>
  <c r="S99"/>
  <c r="R12"/>
  <c r="S98"/>
  <c r="S94"/>
  <c r="S47"/>
  <c r="R103"/>
  <c r="S67"/>
  <c r="S34"/>
  <c r="S9"/>
</calcChain>
</file>

<file path=xl/connections.xml><?xml version="1.0" encoding="utf-8"?>
<connections xmlns="http://schemas.openxmlformats.org/spreadsheetml/2006/main">
  <connection id="1" name="small_deform2" type="6" refreshedVersion="3" background="1" saveData="1">
    <textPr codePage="850" sourceFile="L:\moose\projects_andy\moose\modules\tensor_mechanics\tests\mohr_coulomb\small_deform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<sst xmlns="http://schemas.openxmlformats.org/spreadsheetml/2006/main" count="33" uniqueCount="29">
  <si>
    <t>time</t>
  </si>
  <si>
    <t>f</t>
  </si>
  <si>
    <t>max_ps</t>
  </si>
  <si>
    <t>min_ps</t>
  </si>
  <si>
    <t>s_xx</t>
  </si>
  <si>
    <t>s_xy</t>
  </si>
  <si>
    <t>s_xz</t>
  </si>
  <si>
    <t>s_yy</t>
  </si>
  <si>
    <t>s_yz</t>
  </si>
  <si>
    <t>s_zz</t>
  </si>
  <si>
    <t>mean</t>
  </si>
  <si>
    <t>bar</t>
  </si>
  <si>
    <t>third invar</t>
  </si>
  <si>
    <t>lode</t>
  </si>
  <si>
    <t>x</t>
  </si>
  <si>
    <t>y</t>
  </si>
  <si>
    <t>NEEDS TO BE ZERO!</t>
  </si>
  <si>
    <t>cohesion</t>
  </si>
  <si>
    <t>tip smoother</t>
  </si>
  <si>
    <t>edge smoother</t>
  </si>
  <si>
    <t>friction angle</t>
  </si>
  <si>
    <t>angle</t>
  </si>
  <si>
    <t>kk</t>
  </si>
  <si>
    <t>ccc_plus</t>
  </si>
  <si>
    <t>ccc_minus</t>
  </si>
  <si>
    <t>bbb_plus</t>
  </si>
  <si>
    <t>aaa_plus</t>
  </si>
  <si>
    <t>bbb_minus</t>
  </si>
  <si>
    <t>aaa_minus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</si>
</sst>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Mohr-Coulomb yield function on octahedral</a:t>
            </a:r>
            <a:r>
              <a:rPr lang="en-AU" baseline="0"/>
              <a:t> plane</a:t>
            </a:r>
          </a:p>
          <a:p>
            <a:pPr>
              <a:defRPr/>
            </a:pPr>
            <a:r>
              <a:rPr lang="en-AU" sz="1200" baseline="0"/>
              <a:t>(mean stress = 0, cohesion = 10, friction angle = 20deg, tip smoother = 4, edge smoother = 20deg)</a:t>
            </a:r>
            <a:endParaRPr lang="en-AU" sz="1200"/>
          </a:p>
        </c:rich>
      </c:tx>
      <c:layout/>
    </c:title>
    <c:plotArea>
      <c:layout>
        <c:manualLayout>
          <c:layoutTarget val="inner"/>
          <c:xMode val="edge"/>
          <c:yMode val="edge"/>
          <c:x val="6.171884973355906E-2"/>
          <c:y val="0.11904327174348227"/>
          <c:w val="0.81595058251804864"/>
          <c:h val="0.82596522721643406"/>
        </c:manualLayout>
      </c:layout>
      <c:scatterChart>
        <c:scatterStyle val="lineMarker"/>
        <c:ser>
          <c:idx val="0"/>
          <c:order val="0"/>
          <c:tx>
            <c:v>MOOSE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</c:spPr>
          </c:marker>
          <c:xVal>
            <c:numRef>
              <c:f>small_deform2!$R$6:$R$350</c:f>
              <c:numCache>
                <c:formatCode>General</c:formatCode>
                <c:ptCount val="345"/>
                <c:pt idx="0">
                  <c:v>9.1110792796051019</c:v>
                </c:pt>
                <c:pt idx="1">
                  <c:v>9.2780100488872517</c:v>
                </c:pt>
                <c:pt idx="2">
                  <c:v>9.2960842957462511</c:v>
                </c:pt>
                <c:pt idx="3">
                  <c:v>7.816378346656049</c:v>
                </c:pt>
                <c:pt idx="4">
                  <c:v>7.7499019857701992</c:v>
                </c:pt>
                <c:pt idx="5">
                  <c:v>7.806296303972049</c:v>
                </c:pt>
                <c:pt idx="6">
                  <c:v>9.1434155982017487</c:v>
                </c:pt>
                <c:pt idx="7">
                  <c:v>9.1827925338184482</c:v>
                </c:pt>
                <c:pt idx="8">
                  <c:v>7.6230481372016019</c:v>
                </c:pt>
                <c:pt idx="9">
                  <c:v>7.674478883647601</c:v>
                </c:pt>
                <c:pt idx="10">
                  <c:v>7.5066385833070601</c:v>
                </c:pt>
                <c:pt idx="11">
                  <c:v>9.2682988978990011</c:v>
                </c:pt>
                <c:pt idx="12">
                  <c:v>9.1538236604019971</c:v>
                </c:pt>
                <c:pt idx="13">
                  <c:v>7.5113421103616682</c:v>
                </c:pt>
                <c:pt idx="14">
                  <c:v>7.9112178297039009</c:v>
                </c:pt>
                <c:pt idx="15">
                  <c:v>7.7138837692364026</c:v>
                </c:pt>
                <c:pt idx="16">
                  <c:v>9.2951799437254028</c:v>
                </c:pt>
                <c:pt idx="17">
                  <c:v>7.9226517934752003</c:v>
                </c:pt>
                <c:pt idx="18">
                  <c:v>9.1831554535703006</c:v>
                </c:pt>
                <c:pt idx="19">
                  <c:v>9.2056187792381046</c:v>
                </c:pt>
                <c:pt idx="20">
                  <c:v>9.0643559787901502</c:v>
                </c:pt>
                <c:pt idx="21">
                  <c:v>9.1654165912544521</c:v>
                </c:pt>
                <c:pt idx="22">
                  <c:v>8.8458630454211011</c:v>
                </c:pt>
                <c:pt idx="23">
                  <c:v>7.7822769878466023</c:v>
                </c:pt>
                <c:pt idx="24">
                  <c:v>9.2564082608682998</c:v>
                </c:pt>
                <c:pt idx="25">
                  <c:v>9.1665337448565047</c:v>
                </c:pt>
                <c:pt idx="26">
                  <c:v>9.2944774226697007</c:v>
                </c:pt>
                <c:pt idx="27">
                  <c:v>7.6827033925702963</c:v>
                </c:pt>
                <c:pt idx="28">
                  <c:v>7.7342849134875991</c:v>
                </c:pt>
                <c:pt idx="29">
                  <c:v>7.6694831225942979</c:v>
                </c:pt>
                <c:pt idx="30">
                  <c:v>9.1739561127476499</c:v>
                </c:pt>
                <c:pt idx="31">
                  <c:v>9.1454745319395787</c:v>
                </c:pt>
                <c:pt idx="32">
                  <c:v>9.2949982531254491</c:v>
                </c:pt>
                <c:pt idx="33">
                  <c:v>7.7606275934365501</c:v>
                </c:pt>
                <c:pt idx="34">
                  <c:v>7.6690164520381012</c:v>
                </c:pt>
                <c:pt idx="35">
                  <c:v>7.7107140155882989</c:v>
                </c:pt>
                <c:pt idx="36">
                  <c:v>9.2803083024090007</c:v>
                </c:pt>
                <c:pt idx="37">
                  <c:v>9.1403865836224369</c:v>
                </c:pt>
                <c:pt idx="38">
                  <c:v>9.1885125050714507</c:v>
                </c:pt>
                <c:pt idx="39">
                  <c:v>8.2357719291083509</c:v>
                </c:pt>
                <c:pt idx="40">
                  <c:v>7.8156777361743002</c:v>
                </c:pt>
                <c:pt idx="41">
                  <c:v>9.2954952165410969</c:v>
                </c:pt>
                <c:pt idx="42">
                  <c:v>7.8257278362213496</c:v>
                </c:pt>
                <c:pt idx="43">
                  <c:v>9.1115017806331871</c:v>
                </c:pt>
                <c:pt idx="44">
                  <c:v>9.0940866109120755</c:v>
                </c:pt>
                <c:pt idx="45">
                  <c:v>9.2716579739752998</c:v>
                </c:pt>
                <c:pt idx="46">
                  <c:v>9.261632858058146</c:v>
                </c:pt>
                <c:pt idx="47">
                  <c:v>7.8336056975121968</c:v>
                </c:pt>
                <c:pt idx="48">
                  <c:v>7.7586639911356512</c:v>
                </c:pt>
                <c:pt idx="49">
                  <c:v>7.9933209612935006</c:v>
                </c:pt>
                <c:pt idx="50">
                  <c:v>9.1463278945177393</c:v>
                </c:pt>
                <c:pt idx="51">
                  <c:v>9.2116361394990012</c:v>
                </c:pt>
                <c:pt idx="52">
                  <c:v>7.5962934455792022</c:v>
                </c:pt>
                <c:pt idx="53">
                  <c:v>7.6783717140774508</c:v>
                </c:pt>
                <c:pt idx="54">
                  <c:v>7.5332424029513483</c:v>
                </c:pt>
                <c:pt idx="55">
                  <c:v>9.2464160957168549</c:v>
                </c:pt>
                <c:pt idx="56">
                  <c:v>9.1539255344861559</c:v>
                </c:pt>
                <c:pt idx="57">
                  <c:v>7.5474331783407944</c:v>
                </c:pt>
                <c:pt idx="58">
                  <c:v>7.8907518415402009</c:v>
                </c:pt>
                <c:pt idx="59">
                  <c:v>7.7054171845130481</c:v>
                </c:pt>
                <c:pt idx="60">
                  <c:v>9.2827348682947015</c:v>
                </c:pt>
                <c:pt idx="61">
                  <c:v>8.0646323878024511</c:v>
                </c:pt>
                <c:pt idx="62">
                  <c:v>9.1800940679795939</c:v>
                </c:pt>
                <c:pt idx="63">
                  <c:v>9.2265995806887471</c:v>
                </c:pt>
                <c:pt idx="64">
                  <c:v>8.958706525880352</c:v>
                </c:pt>
                <c:pt idx="65">
                  <c:v>8.9193327423779998</c:v>
                </c:pt>
                <c:pt idx="66">
                  <c:v>8.8928550663795516</c:v>
                </c:pt>
                <c:pt idx="67">
                  <c:v>7.7880043908444501</c:v>
                </c:pt>
                <c:pt idx="68">
                  <c:v>9.2309043377752005</c:v>
                </c:pt>
                <c:pt idx="69">
                  <c:v>9.1616094100725451</c:v>
                </c:pt>
                <c:pt idx="70">
                  <c:v>9.2959470521498968</c:v>
                </c:pt>
                <c:pt idx="71">
                  <c:v>7.7469351424830997</c:v>
                </c:pt>
                <c:pt idx="72">
                  <c:v>7.7456401275838971</c:v>
                </c:pt>
                <c:pt idx="73">
                  <c:v>7.6816542550808977</c:v>
                </c:pt>
                <c:pt idx="74">
                  <c:v>8.687257289495351</c:v>
                </c:pt>
                <c:pt idx="75">
                  <c:v>9.1473787900707997</c:v>
                </c:pt>
                <c:pt idx="76">
                  <c:v>9.2863653903976999</c:v>
                </c:pt>
                <c:pt idx="77">
                  <c:v>7.7461536697243529</c:v>
                </c:pt>
                <c:pt idx="78">
                  <c:v>7.6673585493805483</c:v>
                </c:pt>
                <c:pt idx="79">
                  <c:v>7.6654839162257504</c:v>
                </c:pt>
                <c:pt idx="80">
                  <c:v>9.2874961543282506</c:v>
                </c:pt>
                <c:pt idx="81">
                  <c:v>9.1435484755538017</c:v>
                </c:pt>
                <c:pt idx="82">
                  <c:v>8.7964952784876989</c:v>
                </c:pt>
                <c:pt idx="83">
                  <c:v>8.2519782614793495</c:v>
                </c:pt>
                <c:pt idx="84">
                  <c:v>7.7925912699702504</c:v>
                </c:pt>
                <c:pt idx="85">
                  <c:v>9.280775653659795</c:v>
                </c:pt>
                <c:pt idx="86">
                  <c:v>7.8326442681653479</c:v>
                </c:pt>
                <c:pt idx="87">
                  <c:v>9.1264697520905091</c:v>
                </c:pt>
                <c:pt idx="88">
                  <c:v>9.0891807729375262</c:v>
                </c:pt>
                <c:pt idx="89">
                  <c:v>9.2639660223373976</c:v>
                </c:pt>
                <c:pt idx="90">
                  <c:v>9.1725001379981439</c:v>
                </c:pt>
                <c:pt idx="91">
                  <c:v>7.8534787867965985</c:v>
                </c:pt>
                <c:pt idx="92">
                  <c:v>7.7670783560031014</c:v>
                </c:pt>
                <c:pt idx="93">
                  <c:v>8.3960149488387508</c:v>
                </c:pt>
                <c:pt idx="94">
                  <c:v>9.1577561526647457</c:v>
                </c:pt>
                <c:pt idx="95">
                  <c:v>9.2344921533764488</c:v>
                </c:pt>
                <c:pt idx="96">
                  <c:v>7.5656413200925003</c:v>
                </c:pt>
                <c:pt idx="97">
                  <c:v>7.683614513392703</c:v>
                </c:pt>
                <c:pt idx="98">
                  <c:v>7.5571154026585461</c:v>
                </c:pt>
                <c:pt idx="99">
                  <c:v>9.2138174497305521</c:v>
                </c:pt>
              </c:numCache>
            </c:numRef>
          </c:xVal>
          <c:yVal>
            <c:numRef>
              <c:f>small_deform2!$S$6:$S$350</c:f>
              <c:numCache>
                <c:formatCode>General</c:formatCode>
                <c:ptCount val="345"/>
                <c:pt idx="0">
                  <c:v>5.1962234981759874</c:v>
                </c:pt>
                <c:pt idx="1">
                  <c:v>4.0372621736814551</c:v>
                </c:pt>
                <c:pt idx="2">
                  <c:v>4.3786138036337938</c:v>
                </c:pt>
                <c:pt idx="3">
                  <c:v>-3.4251214722011207</c:v>
                </c:pt>
                <c:pt idx="4">
                  <c:v>-3.660854790771058</c:v>
                </c:pt>
                <c:pt idx="5">
                  <c:v>-3.464022546776913</c:v>
                </c:pt>
                <c:pt idx="6">
                  <c:v>5.1309249977224729</c:v>
                </c:pt>
                <c:pt idx="7">
                  <c:v>5.0378612257121453</c:v>
                </c:pt>
                <c:pt idx="8">
                  <c:v>-4.0047943221387037</c:v>
                </c:pt>
                <c:pt idx="9">
                  <c:v>-3.8781757143759665</c:v>
                </c:pt>
                <c:pt idx="10">
                  <c:v>-4.2437655312258062</c:v>
                </c:pt>
                <c:pt idx="11">
                  <c:v>4.7202678298882272</c:v>
                </c:pt>
                <c:pt idx="12">
                  <c:v>5.1079681004692956</c:v>
                </c:pt>
                <c:pt idx="13">
                  <c:v>-4.2353448032590002</c:v>
                </c:pt>
                <c:pt idx="14">
                  <c:v>-2.9968742035595159</c:v>
                </c:pt>
                <c:pt idx="15">
                  <c:v>-3.7702180097457174</c:v>
                </c:pt>
                <c:pt idx="16">
                  <c:v>4.4360536033501159</c:v>
                </c:pt>
                <c:pt idx="17">
                  <c:v>-2.939416531517272</c:v>
                </c:pt>
                <c:pt idx="18">
                  <c:v>5.0369058713333779</c:v>
                </c:pt>
                <c:pt idx="19">
                  <c:v>4.974239707327337</c:v>
                </c:pt>
                <c:pt idx="20">
                  <c:v>2.8424048803557813</c:v>
                </c:pt>
                <c:pt idx="21">
                  <c:v>3.3542365904776834</c:v>
                </c:pt>
                <c:pt idx="22">
                  <c:v>1.7359184715613114</c:v>
                </c:pt>
                <c:pt idx="23">
                  <c:v>-3.5522920497483867</c:v>
                </c:pt>
                <c:pt idx="24">
                  <c:v>4.7838186346654865</c:v>
                </c:pt>
                <c:pt idx="25">
                  <c:v>5.0784923690498589</c:v>
                </c:pt>
                <c:pt idx="26">
                  <c:v>4.4551511894915024</c:v>
                </c:pt>
                <c:pt idx="27">
                  <c:v>-3.8565205528890809</c:v>
                </c:pt>
                <c:pt idx="28">
                  <c:v>-3.7096701747415626</c:v>
                </c:pt>
                <c:pt idx="29">
                  <c:v>-3.8926473713740588</c:v>
                </c:pt>
                <c:pt idx="30">
                  <c:v>3.3975125465376617</c:v>
                </c:pt>
                <c:pt idx="31">
                  <c:v>5.1264701757451574</c:v>
                </c:pt>
                <c:pt idx="32">
                  <c:v>4.2855043823324293</c:v>
                </c:pt>
                <c:pt idx="33">
                  <c:v>-3.6259636585475286</c:v>
                </c:pt>
                <c:pt idx="34">
                  <c:v>-3.8922981976302702</c:v>
                </c:pt>
                <c:pt idx="35">
                  <c:v>-3.7802454505653</c:v>
                </c:pt>
                <c:pt idx="36">
                  <c:v>4.0598286097383252</c:v>
                </c:pt>
                <c:pt idx="37">
                  <c:v>5.1373633775724237</c:v>
                </c:pt>
                <c:pt idx="38">
                  <c:v>3.4715935013665216</c:v>
                </c:pt>
                <c:pt idx="39">
                  <c:v>-1.3536935308760627</c:v>
                </c:pt>
                <c:pt idx="40">
                  <c:v>-3.4278561762248985</c:v>
                </c:pt>
                <c:pt idx="41">
                  <c:v>4.4208249757989337</c:v>
                </c:pt>
                <c:pt idx="42">
                  <c:v>-3.387801961441542</c:v>
                </c:pt>
                <c:pt idx="43">
                  <c:v>5.1954009875738549</c:v>
                </c:pt>
                <c:pt idx="44">
                  <c:v>5.2275278487766377</c:v>
                </c:pt>
                <c:pt idx="45">
                  <c:v>3.9794663265797459</c:v>
                </c:pt>
                <c:pt idx="46">
                  <c:v>4.7572167210064933</c:v>
                </c:pt>
                <c:pt idx="47">
                  <c:v>-3.3554413095433357</c:v>
                </c:pt>
                <c:pt idx="48">
                  <c:v>-3.6324556800767844</c:v>
                </c:pt>
                <c:pt idx="49">
                  <c:v>-2.5814900821645743</c:v>
                </c:pt>
                <c:pt idx="50">
                  <c:v>5.1248553404359605</c:v>
                </c:pt>
                <c:pt idx="51">
                  <c:v>4.9557797110237241</c:v>
                </c:pt>
                <c:pt idx="52">
                  <c:v>-4.0648934211763974</c:v>
                </c:pt>
                <c:pt idx="53">
                  <c:v>-3.8679869428713247</c:v>
                </c:pt>
                <c:pt idx="54">
                  <c:v>-4.1935689267432839</c:v>
                </c:pt>
                <c:pt idx="55">
                  <c:v>4.8295494332910875</c:v>
                </c:pt>
                <c:pt idx="56">
                  <c:v>5.107740657533296</c:v>
                </c:pt>
                <c:pt idx="57">
                  <c:v>-4.1663251671680248</c:v>
                </c:pt>
                <c:pt idx="58">
                  <c:v>-3.0976818816519271</c:v>
                </c:pt>
                <c:pt idx="59">
                  <c:v>-3.7943833750041458</c:v>
                </c:pt>
                <c:pt idx="60">
                  <c:v>4.0854921873551922</c:v>
                </c:pt>
                <c:pt idx="61">
                  <c:v>-2.2204497365766271</c:v>
                </c:pt>
                <c:pt idx="62">
                  <c:v>5.0452181079818095</c:v>
                </c:pt>
                <c:pt idx="63">
                  <c:v>4.9092366195472161</c:v>
                </c:pt>
                <c:pt idx="64">
                  <c:v>2.307376880082499</c:v>
                </c:pt>
                <c:pt idx="65">
                  <c:v>2.1080213362318507</c:v>
                </c:pt>
                <c:pt idx="66">
                  <c:v>1.9738947811666849</c:v>
                </c:pt>
                <c:pt idx="67">
                  <c:v>-3.531850679733588</c:v>
                </c:pt>
                <c:pt idx="68">
                  <c:v>4.8907792479691059</c:v>
                </c:pt>
                <c:pt idx="69">
                  <c:v>5.0904025406580073</c:v>
                </c:pt>
                <c:pt idx="70">
                  <c:v>4.3984241856635933</c:v>
                </c:pt>
                <c:pt idx="71">
                  <c:v>-3.6702303575147894</c:v>
                </c:pt>
                <c:pt idx="72">
                  <c:v>-3.674349924385591</c:v>
                </c:pt>
                <c:pt idx="73">
                  <c:v>-3.8593427322877689</c:v>
                </c:pt>
                <c:pt idx="74">
                  <c:v>0.93270231869321674</c:v>
                </c:pt>
                <c:pt idx="75">
                  <c:v>5.1223075285393396</c:v>
                </c:pt>
                <c:pt idx="76">
                  <c:v>4.5803842594097324</c:v>
                </c:pt>
                <c:pt idx="77">
                  <c:v>-3.6727156676807682</c:v>
                </c:pt>
                <c:pt idx="78">
                  <c:v>-3.8965497181043696</c:v>
                </c:pt>
                <c:pt idx="79">
                  <c:v>-3.9013498659659449</c:v>
                </c:pt>
                <c:pt idx="80">
                  <c:v>4.1425502068689291</c:v>
                </c:pt>
                <c:pt idx="81">
                  <c:v>5.1306810350807819</c:v>
                </c:pt>
                <c:pt idx="82">
                  <c:v>1.4858669192379097</c:v>
                </c:pt>
                <c:pt idx="83">
                  <c:v>-1.2716218034762607</c:v>
                </c:pt>
                <c:pt idx="84">
                  <c:v>-3.5150976503214046</c:v>
                </c:pt>
                <c:pt idx="85">
                  <c:v>4.6361367961126554</c:v>
                </c:pt>
                <c:pt idx="86">
                  <c:v>-3.3594901941608684</c:v>
                </c:pt>
                <c:pt idx="87">
                  <c:v>5.1661104861611555</c:v>
                </c:pt>
                <c:pt idx="88">
                  <c:v>5.2363271706077592</c:v>
                </c:pt>
                <c:pt idx="89">
                  <c:v>3.9180962031871789</c:v>
                </c:pt>
                <c:pt idx="90">
                  <c:v>5.0639234592728775</c:v>
                </c:pt>
                <c:pt idx="91">
                  <c:v>-3.2704505569286213</c:v>
                </c:pt>
                <c:pt idx="92">
                  <c:v>-3.6044883902039508</c:v>
                </c:pt>
                <c:pt idx="93">
                  <c:v>-0.54217342594630924</c:v>
                </c:pt>
                <c:pt idx="94">
                  <c:v>5.0990588206088496</c:v>
                </c:pt>
                <c:pt idx="95">
                  <c:v>4.8775005938036857</c:v>
                </c:pt>
                <c:pt idx="96">
                  <c:v>-4.1295659519294254</c:v>
                </c:pt>
                <c:pt idx="97">
                  <c:v>-3.8557660086733452</c:v>
                </c:pt>
                <c:pt idx="98">
                  <c:v>-4.146458091120321</c:v>
                </c:pt>
                <c:pt idx="99">
                  <c:v>4.9489225162999571</c:v>
                </c:pt>
              </c:numCache>
            </c:numRef>
          </c:yVal>
        </c:ser>
        <c:ser>
          <c:idx val="1"/>
          <c:order val="1"/>
          <c:tx>
            <c:v>expected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expected!$F$9:$F$230</c:f>
              <c:numCache>
                <c:formatCode>General</c:formatCode>
                <c:ptCount val="222"/>
                <c:pt idx="0">
                  <c:v>7.4684745114165469</c:v>
                </c:pt>
                <c:pt idx="1">
                  <c:v>7.5403671621278212</c:v>
                </c:pt>
                <c:pt idx="2">
                  <c:v>7.6055150934537119</c:v>
                </c:pt>
                <c:pt idx="3">
                  <c:v>7.6640303788303905</c:v>
                </c:pt>
                <c:pt idx="4">
                  <c:v>7.7162047411204222</c:v>
                </c:pt>
                <c:pt idx="5">
                  <c:v>7.7625044297012682</c:v>
                </c:pt>
                <c:pt idx="6">
                  <c:v>7.8035604586691862</c:v>
                </c:pt>
                <c:pt idx="7">
                  <c:v>7.8401551476031441</c:v>
                </c:pt>
                <c:pt idx="8">
                  <c:v>7.8732061185307467</c:v>
                </c:pt>
                <c:pt idx="9">
                  <c:v>7.9037490104981414</c:v>
                </c:pt>
                <c:pt idx="10">
                  <c:v>7.9329201796437401</c:v>
                </c:pt>
                <c:pt idx="11">
                  <c:v>7.9617309754573089</c:v>
                </c:pt>
                <c:pt idx="12">
                  <c:v>7.9904037941059061</c:v>
                </c:pt>
                <c:pt idx="13">
                  <c:v>8.0189569766736533</c:v>
                </c:pt>
                <c:pt idx="14">
                  <c:v>8.0474085662226944</c:v>
                </c:pt>
                <c:pt idx="15">
                  <c:v>8.0757763541979433</c:v>
                </c:pt>
                <c:pt idx="16">
                  <c:v>8.1040779254994835</c:v>
                </c:pt>
                <c:pt idx="17">
                  <c:v>8.1323307024683658</c:v>
                </c:pt>
                <c:pt idx="18">
                  <c:v>8.1605519880217958</c:v>
                </c:pt>
                <c:pt idx="19">
                  <c:v>8.1887590081659489</c:v>
                </c:pt>
                <c:pt idx="20">
                  <c:v>8.2169689541091522</c:v>
                </c:pt>
                <c:pt idx="21">
                  <c:v>8.2451990241945303</c:v>
                </c:pt>
                <c:pt idx="22">
                  <c:v>8.2734664658696477</c:v>
                </c:pt>
                <c:pt idx="23">
                  <c:v>8.3017886179110256</c:v>
                </c:pt>
                <c:pt idx="24">
                  <c:v>8.3301829531235914</c:v>
                </c:pt>
                <c:pt idx="25">
                  <c:v>8.3586671217395025</c:v>
                </c:pt>
                <c:pt idx="26">
                  <c:v>8.3872589957469543</c:v>
                </c:pt>
                <c:pt idx="27">
                  <c:v>8.4159767143880071</c:v>
                </c:pt>
                <c:pt idx="28">
                  <c:v>8.4448387310751798</c:v>
                </c:pt>
                <c:pt idx="29">
                  <c:v>8.4738638619893933</c:v>
                </c:pt>
                <c:pt idx="30">
                  <c:v>8.5030713366376585</c:v>
                </c:pt>
                <c:pt idx="31">
                  <c:v>8.5324808506670884</c:v>
                </c:pt>
                <c:pt idx="32">
                  <c:v>8.5621126212533429</c:v>
                </c:pt>
                <c:pt idx="33">
                  <c:v>8.5919874454063621</c:v>
                </c:pt>
                <c:pt idx="34">
                  <c:v>8.6221267615648678</c:v>
                </c:pt>
                <c:pt idx="35">
                  <c:v>8.652552714883722</c:v>
                </c:pt>
                <c:pt idx="36">
                  <c:v>8.6832882266556997</c:v>
                </c:pt>
                <c:pt idx="37">
                  <c:v>8.71435706835193</c:v>
                </c:pt>
                <c:pt idx="38">
                  <c:v>8.7457839408138369</c:v>
                </c:pt>
                <c:pt idx="39">
                  <c:v>8.7775945591848998</c:v>
                </c:pt>
                <c:pt idx="40">
                  <c:v>8.8098157442335907</c:v>
                </c:pt>
                <c:pt idx="41">
                  <c:v>8.8424755207908756</c:v>
                </c:pt>
                <c:pt idx="42">
                  <c:v>8.8756032241075786</c:v>
                </c:pt>
                <c:pt idx="43">
                  <c:v>8.9092296150305561</c:v>
                </c:pt>
                <c:pt idx="44">
                  <c:v>8.9433870050035011</c:v>
                </c:pt>
                <c:pt idx="45">
                  <c:v>8.9781093920205421</c:v>
                </c:pt>
                <c:pt idx="46">
                  <c:v>9.0134326088009029</c:v>
                </c:pt>
                <c:pt idx="47">
                  <c:v>9.0493944846136678</c:v>
                </c:pt>
                <c:pt idx="48">
                  <c:v>9.0860350223665503</c:v>
                </c:pt>
                <c:pt idx="49">
                  <c:v>9.1233965927854079</c:v>
                </c:pt>
                <c:pt idx="50">
                  <c:v>9.1615241477569427</c:v>
                </c:pt>
                <c:pt idx="51">
                  <c:v>9.1999014950311846</c:v>
                </c:pt>
                <c:pt idx="52">
                  <c:v>9.2357629244874246</c:v>
                </c:pt>
                <c:pt idx="53">
                  <c:v>9.2658173327472291</c:v>
                </c:pt>
                <c:pt idx="54">
                  <c:v>9.2868808908958265</c:v>
                </c:pt>
                <c:pt idx="55">
                  <c:v>9.2959671768633463</c:v>
                </c:pt>
                <c:pt idx="56">
                  <c:v>9.2903913626378394</c:v>
                </c:pt>
                <c:pt idx="57">
                  <c:v>9.2678799131622913</c:v>
                </c:pt>
                <c:pt idx="58">
                  <c:v>9.2266753361105103</c:v>
                </c:pt>
                <c:pt idx="59">
                  <c:v>9.1656246955652509</c:v>
                </c:pt>
                <c:pt idx="60">
                  <c:v>9.084241291046359</c:v>
                </c:pt>
              </c:numCache>
            </c:numRef>
          </c:xVal>
          <c:yVal>
            <c:numRef>
              <c:f>expected!$G$9:$G$230</c:f>
              <c:numCache>
                <c:formatCode>General</c:formatCode>
                <c:ptCount val="222"/>
                <c:pt idx="0">
                  <c:v>-4.3119257696022011</c:v>
                </c:pt>
                <c:pt idx="1">
                  <c:v>-4.1796937692446798</c:v>
                </c:pt>
                <c:pt idx="2">
                  <c:v>-4.0439241078330719</c:v>
                </c:pt>
                <c:pt idx="3">
                  <c:v>-3.9050185237125117</c:v>
                </c:pt>
                <c:pt idx="4">
                  <c:v>-3.7634445122908358</c:v>
                </c:pt>
                <c:pt idx="5">
                  <c:v>-3.6197152620318014</c:v>
                </c:pt>
                <c:pt idx="6">
                  <c:v>-3.474368963738959</c:v>
                </c:pt>
                <c:pt idx="7">
                  <c:v>-3.3279484153336307</c:v>
                </c:pt>
                <c:pt idx="8">
                  <c:v>-3.1809817532922415</c:v>
                </c:pt>
                <c:pt idx="9">
                  <c:v>-3.0339649870769914</c:v>
                </c:pt>
                <c:pt idx="10">
                  <c:v>-2.887346816200016</c:v>
                </c:pt>
                <c:pt idx="11">
                  <c:v>-2.7414438244336132</c:v>
                </c:pt>
                <c:pt idx="12">
                  <c:v>-2.5962395735591532</c:v>
                </c:pt>
                <c:pt idx="13">
                  <c:v>-2.4516411810661154</c:v>
                </c:pt>
                <c:pt idx="14">
                  <c:v>-2.3075572736802616</c:v>
                </c:pt>
                <c:pt idx="15">
                  <c:v>-2.1638977523616951</c:v>
                </c:pt>
                <c:pt idx="16">
                  <c:v>-2.0205735640502929</c:v>
                </c:pt>
                <c:pt idx="17">
                  <c:v>-1.8774964789137518</c:v>
                </c:pt>
                <c:pt idx="18">
                  <c:v>-1.7345788719033763</c:v>
                </c:pt>
                <c:pt idx="19">
                  <c:v>-1.5917335074615742</c:v>
                </c:pt>
                <c:pt idx="20">
                  <c:v>-1.44887332625326</c:v>
                </c:pt>
                <c:pt idx="21">
                  <c:v>-1.3059112328114633</c:v>
                </c:pt>
                <c:pt idx="22">
                  <c:v>-1.1627598829955648</c:v>
                </c:pt>
                <c:pt idx="23">
                  <c:v>-1.0193314701589364</c:v>
                </c:pt>
                <c:pt idx="24">
                  <c:v>-0.8755375089112295</c:v>
                </c:pt>
                <c:pt idx="25">
                  <c:v>-0.73128861533907086</c:v>
                </c:pt>
                <c:pt idx="26">
                  <c:v>-0.58649428251711333</c:v>
                </c:pt>
                <c:pt idx="27">
                  <c:v>-0.44106265009886098</c:v>
                </c:pt>
                <c:pt idx="28">
                  <c:v>-0.29490026672285974</c:v>
                </c:pt>
                <c:pt idx="29">
                  <c:v>-0.14791184390390147</c:v>
                </c:pt>
                <c:pt idx="30">
                  <c:v>0</c:v>
                </c:pt>
                <c:pt idx="31">
                  <c:v>0.14893500724716724</c:v>
                </c:pt>
                <c:pt idx="32">
                  <c:v>0.29899556120917192</c:v>
                </c:pt>
                <c:pt idx="33">
                  <c:v>0.45028698164151765</c:v>
                </c:pt>
                <c:pt idx="34">
                  <c:v>0.60291783660905507</c:v>
                </c:pt>
                <c:pt idx="35">
                  <c:v>0.75700027311278217</c:v>
                </c:pt>
                <c:pt idx="36">
                  <c:v>0.9126503686540991</c:v>
                </c:pt>
                <c:pt idx="37">
                  <c:v>1.0699885061887147</c:v>
                </c:pt>
                <c:pt idx="38">
                  <c:v>1.229139775168747</c:v>
                </c:pt>
                <c:pt idx="39">
                  <c:v>1.390234401652195</c:v>
                </c:pt>
                <c:pt idx="40">
                  <c:v>1.5534082107786071</c:v>
                </c:pt>
                <c:pt idx="41">
                  <c:v>1.7188031252740383</c:v>
                </c:pt>
                <c:pt idx="42">
                  <c:v>1.8865677040636695</c:v>
                </c:pt>
                <c:pt idx="43">
                  <c:v>2.0568577255444014</c:v>
                </c:pt>
                <c:pt idx="44">
                  <c:v>2.2298368206111783</c:v>
                </c:pt>
                <c:pt idx="45">
                  <c:v>2.4056771611501819</c:v>
                </c:pt>
                <c:pt idx="46">
                  <c:v>2.5845602104216332</c:v>
                </c:pt>
                <c:pt idx="47">
                  <c:v>2.7666775425691799</c:v>
                </c:pt>
                <c:pt idx="48">
                  <c:v>2.9522317394288877</c:v>
                </c:pt>
                <c:pt idx="49">
                  <c:v>3.1414373738888632</c:v>
                </c:pt>
                <c:pt idx="50">
                  <c:v>3.334522090294564</c:v>
                </c:pt>
                <c:pt idx="51">
                  <c:v>3.5315113098110249</c:v>
                </c:pt>
                <c:pt idx="52">
                  <c:v>3.7314904370889246</c:v>
                </c:pt>
                <c:pt idx="53">
                  <c:v>3.9331061093496493</c:v>
                </c:pt>
                <c:pt idx="54">
                  <c:v>4.1347857696705157</c:v>
                </c:pt>
                <c:pt idx="55">
                  <c:v>4.334780684528881</c:v>
                </c:pt>
                <c:pt idx="56">
                  <c:v>4.5312266280892732</c:v>
                </c:pt>
                <c:pt idx="57">
                  <c:v>4.7222206786144039</c:v>
                </c:pt>
                <c:pt idx="58">
                  <c:v>4.905910299088303</c:v>
                </c:pt>
                <c:pt idx="59">
                  <c:v>5.0805887309708488</c:v>
                </c:pt>
                <c:pt idx="60">
                  <c:v>5.2447891547691281</c:v>
                </c:pt>
              </c:numCache>
            </c:numRef>
          </c:yVal>
        </c:ser>
        <c:axId val="63228544"/>
        <c:axId val="101949824"/>
      </c:scatterChart>
      <c:valAx>
        <c:axId val="63228544"/>
        <c:scaling>
          <c:orientation val="minMax"/>
          <c:max val="10"/>
          <c:min val="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Stress</a:t>
                </a:r>
              </a:p>
            </c:rich>
          </c:tx>
          <c:layout/>
        </c:title>
        <c:numFmt formatCode="General" sourceLinked="1"/>
        <c:tickLblPos val="nextTo"/>
        <c:crossAx val="101949824"/>
        <c:crosses val="autoZero"/>
        <c:crossBetween val="midCat"/>
      </c:valAx>
      <c:valAx>
        <c:axId val="101949824"/>
        <c:scaling>
          <c:orientation val="minMax"/>
          <c:max val="6"/>
          <c:min val="-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Stress</a:t>
                </a:r>
              </a:p>
            </c:rich>
          </c:tx>
          <c:layout/>
        </c:title>
        <c:numFmt formatCode="General" sourceLinked="1"/>
        <c:tickLblPos val="nextTo"/>
        <c:crossAx val="63228544"/>
        <c:crossesAt val="5"/>
        <c:crossBetween val="midCat"/>
        <c:majorUnit val="1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51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0.62483</cdr:x>
      <cdr:y>0.14568</cdr:y>
    </cdr:from>
    <cdr:to>
      <cdr:x>0.74084</cdr:x>
      <cdr:y>0.21228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00017" y="881653"/>
          <a:ext cx="1076876" cy="4030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30deg</a:t>
          </a:r>
        </a:p>
      </cdr:txBody>
    </cdr:sp>
  </cdr:relSizeAnchor>
  <cdr:relSizeAnchor xmlns:cdr="http://schemas.openxmlformats.org/drawingml/2006/chartDrawing">
    <cdr:from>
      <cdr:x>0.7578</cdr:x>
      <cdr:y>0.26743</cdr:y>
    </cdr:from>
    <cdr:to>
      <cdr:x>0.86228</cdr:x>
      <cdr:y>0.34027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034330" y="1618463"/>
          <a:ext cx="969819" cy="440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20deg</a:t>
          </a:r>
        </a:p>
      </cdr:txBody>
    </cdr:sp>
  </cdr:relSizeAnchor>
  <cdr:relSizeAnchor xmlns:cdr="http://schemas.openxmlformats.org/drawingml/2006/chartDrawing">
    <cdr:from>
      <cdr:x>0.3555</cdr:x>
      <cdr:y>0.86264</cdr:y>
    </cdr:from>
    <cdr:to>
      <cdr:x>0.4844</cdr:x>
      <cdr:y>0.93548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299901" y="5220645"/>
          <a:ext cx="1196530" cy="440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-30deg</a:t>
          </a:r>
        </a:p>
      </cdr:txBody>
    </cdr:sp>
  </cdr:relSizeAnchor>
  <cdr:relSizeAnchor xmlns:cdr="http://schemas.openxmlformats.org/drawingml/2006/chartDrawing">
    <cdr:from>
      <cdr:x>0.53528</cdr:x>
      <cdr:y>0.77627</cdr:y>
    </cdr:from>
    <cdr:to>
      <cdr:x>0.65739</cdr:x>
      <cdr:y>0.86056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68744" y="4697950"/>
          <a:ext cx="1133554" cy="51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-20deg</a:t>
          </a:r>
        </a:p>
      </cdr:txBody>
    </cdr:sp>
  </cdr:relSizeAnchor>
  <cdr:relSizeAnchor xmlns:cdr="http://schemas.openxmlformats.org/drawingml/2006/chartDrawing">
    <cdr:from>
      <cdr:x>0.63569</cdr:x>
      <cdr:y>0.54839</cdr:y>
    </cdr:from>
    <cdr:to>
      <cdr:x>0.71235</cdr:x>
      <cdr:y>0.58793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900777" y="3318794"/>
          <a:ext cx="711620" cy="2393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0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small_defor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105"/>
  <sheetViews>
    <sheetView topLeftCell="A67" workbookViewId="0">
      <selection activeCell="C4" sqref="C4"/>
    </sheetView>
  </sheetViews>
  <sheetFormatPr defaultRowHeight="14.4"/>
  <cols>
    <col min="3" max="3" width="4.6640625" customWidth="1"/>
    <col min="4" max="4" width="8.21875" customWidth="1"/>
    <col min="5" max="5" width="12" bestFit="1" customWidth="1"/>
    <col min="6" max="7" width="12.6640625" bestFit="1" customWidth="1"/>
    <col min="10" max="10" width="12.6640625" bestFit="1" customWidth="1"/>
    <col min="12" max="12" width="12.6640625" bestFit="1" customWidth="1"/>
    <col min="14" max="14" width="12.6640625" style="2" bestFit="1" customWidth="1"/>
  </cols>
  <sheetData>
    <row r="1" spans="3:19">
      <c r="N1" s="2" t="s">
        <v>16</v>
      </c>
    </row>
    <row r="4" spans="3:19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N4" s="2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</row>
    <row r="5" spans="3:19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2">
        <f>(G5+J5+L5)/3</f>
        <v>0</v>
      </c>
      <c r="O5">
        <f>SQRT(0.5*((G5-N5)^2+2*H5^2+2*I5^2+(J5-N5)^2+2*K5^2+(L5-N5)^2))</f>
        <v>0</v>
      </c>
      <c r="P5">
        <f>(G5-N5)*(J5-N5)*(L5-N5)</f>
        <v>0</v>
      </c>
      <c r="Q5" t="e">
        <f>ASIN(-1.5*SQRT(3)*P5/POWER(O5,3))/3</f>
        <v>#DIV/0!</v>
      </c>
      <c r="R5" t="e">
        <f>O5*COS(Q5)</f>
        <v>#DIV/0!</v>
      </c>
      <c r="S5" t="e">
        <f>O5*SIN(Q5)</f>
        <v>#DIV/0!</v>
      </c>
    </row>
    <row r="6" spans="3:19">
      <c r="C6">
        <v>1</v>
      </c>
      <c r="D6" s="1">
        <v>6.8898669969285995E-7</v>
      </c>
      <c r="E6">
        <v>6.1109769045993003</v>
      </c>
      <c r="F6">
        <v>-12.111181654611</v>
      </c>
      <c r="G6">
        <v>6.0000207313181004</v>
      </c>
      <c r="H6" s="1">
        <v>-1.0149453681539999E-18</v>
      </c>
      <c r="I6" s="1">
        <v>3.1785868883401E-17</v>
      </c>
      <c r="J6">
        <v>6.1109769045993003</v>
      </c>
      <c r="K6" s="1">
        <v>-5.6664479189629002E-17</v>
      </c>
      <c r="L6">
        <v>-12.111181654611</v>
      </c>
      <c r="N6" s="2">
        <f t="shared" ref="N6:N34" si="0">(G6+J6+L6)/3</f>
        <v>-6.1339564533469115E-5</v>
      </c>
      <c r="O6">
        <f t="shared" ref="O6:O34" si="1">SQRT(0.5*((G6-N6)^2+2*H6^2+2*I6^2+(J6-N6)^2+2*K6^2+(L6-N6)^2))</f>
        <v>10.488684583027831</v>
      </c>
      <c r="P6">
        <f t="shared" ref="P6:P34" si="2">(G6-N6)*(J6-N6)*(L6-N6)</f>
        <v>-444.07519074023531</v>
      </c>
      <c r="Q6">
        <f t="shared" ref="Q6:Q35" si="3">ASIN(-1.5*SQRT(3)*P6/POWER(O6,3))/3</f>
        <v>0.51830942354566323</v>
      </c>
      <c r="R6">
        <f t="shared" ref="R6:R35" si="4">O6*COS(Q6)</f>
        <v>9.1110792796051019</v>
      </c>
      <c r="S6">
        <f t="shared" ref="S6:S35" si="5">O6*SIN(Q6)</f>
        <v>5.1962234981759874</v>
      </c>
    </row>
    <row r="7" spans="3:19">
      <c r="C7">
        <v>2</v>
      </c>
      <c r="D7" s="1">
        <v>4.2149910872701997E-7</v>
      </c>
      <c r="E7">
        <v>6.9470766685605003</v>
      </c>
      <c r="F7">
        <v>-11.608943429213999</v>
      </c>
      <c r="G7">
        <v>4.6618098279654996</v>
      </c>
      <c r="H7" s="1">
        <v>-2.7449167233809999E-17</v>
      </c>
      <c r="I7" s="1">
        <v>8.7013074332539999E-18</v>
      </c>
      <c r="J7">
        <v>-11.608943429213999</v>
      </c>
      <c r="K7" s="1">
        <v>3.9310685710817002E-17</v>
      </c>
      <c r="L7">
        <v>6.9470766685605003</v>
      </c>
      <c r="N7" s="2">
        <f t="shared" si="0"/>
        <v>-1.8977562666518583E-5</v>
      </c>
      <c r="O7">
        <f t="shared" si="1"/>
        <v>10.118347509662431</v>
      </c>
      <c r="P7">
        <f t="shared" si="2"/>
        <v>-375.96860774880525</v>
      </c>
      <c r="Q7">
        <f t="shared" si="3"/>
        <v>0.41043049086462019</v>
      </c>
      <c r="R7">
        <f t="shared" si="4"/>
        <v>9.2780100488872517</v>
      </c>
      <c r="S7">
        <f t="shared" si="5"/>
        <v>4.0372621736814551</v>
      </c>
    </row>
    <row r="8" spans="3:19">
      <c r="C8">
        <v>3</v>
      </c>
      <c r="D8" s="1">
        <v>5.5878405680331999E-8</v>
      </c>
      <c r="E8">
        <v>6.7680888704865003</v>
      </c>
      <c r="F8">
        <v>-11.824079721005999</v>
      </c>
      <c r="G8">
        <v>-11.824079721005999</v>
      </c>
      <c r="H8" s="1">
        <v>5.6416956588152E-17</v>
      </c>
      <c r="I8" s="1">
        <v>-1.1005572470788E-16</v>
      </c>
      <c r="J8">
        <v>5.0559861493564</v>
      </c>
      <c r="K8" s="1">
        <v>6.0677120586819999E-18</v>
      </c>
      <c r="L8">
        <v>6.7680888704865003</v>
      </c>
      <c r="N8" s="2">
        <f t="shared" si="0"/>
        <v>-1.5670543662693603E-6</v>
      </c>
      <c r="O8">
        <f t="shared" si="1"/>
        <v>10.275672341749345</v>
      </c>
      <c r="P8">
        <f t="shared" si="2"/>
        <v>-404.61264851672581</v>
      </c>
      <c r="Q8">
        <f t="shared" si="3"/>
        <v>0.44019355904346091</v>
      </c>
      <c r="R8">
        <f t="shared" si="4"/>
        <v>9.2960842957462511</v>
      </c>
      <c r="S8">
        <f t="shared" si="5"/>
        <v>4.3786138036337938</v>
      </c>
    </row>
    <row r="9" spans="3:19">
      <c r="C9">
        <v>4</v>
      </c>
      <c r="D9" s="1">
        <v>2.0033159016997001E-5</v>
      </c>
      <c r="E9">
        <v>9.7938517358230008</v>
      </c>
      <c r="F9">
        <v>-5.8389049574890999</v>
      </c>
      <c r="G9">
        <v>-5.8389049574890999</v>
      </c>
      <c r="H9" s="1">
        <v>2.7406384754711E-17</v>
      </c>
      <c r="I9" s="1">
        <v>-1.8978636132132001E-17</v>
      </c>
      <c r="J9">
        <v>9.7938517358230008</v>
      </c>
      <c r="K9" s="1">
        <v>2.7345837600801002E-17</v>
      </c>
      <c r="L9">
        <v>-3.9550110227805</v>
      </c>
      <c r="N9" s="2">
        <f t="shared" si="0"/>
        <v>-2.1414815533008873E-5</v>
      </c>
      <c r="O9">
        <f t="shared" si="1"/>
        <v>8.5338870133958729</v>
      </c>
      <c r="P9">
        <f t="shared" si="2"/>
        <v>226.16720694757751</v>
      </c>
      <c r="Q9">
        <f t="shared" si="3"/>
        <v>-0.4129961658754841</v>
      </c>
      <c r="R9">
        <f t="shared" si="4"/>
        <v>7.816378346656049</v>
      </c>
      <c r="S9">
        <f t="shared" si="5"/>
        <v>-3.4251214722011207</v>
      </c>
    </row>
    <row r="10" spans="3:19">
      <c r="C10">
        <v>5</v>
      </c>
      <c r="D10" s="1">
        <v>5.3562742201585001E-6</v>
      </c>
      <c r="E10">
        <v>9.8634511481147005</v>
      </c>
      <c r="F10">
        <v>-5.6363528234256997</v>
      </c>
      <c r="G10">
        <v>-4.2272373344028997</v>
      </c>
      <c r="H10" s="1">
        <v>1.5913454550870001E-18</v>
      </c>
      <c r="I10" s="1">
        <v>-1.2176862578013E-17</v>
      </c>
      <c r="J10">
        <v>-5.6363528234256997</v>
      </c>
      <c r="K10" s="1">
        <v>7.2274573894085004E-17</v>
      </c>
      <c r="L10">
        <v>9.8634511481147005</v>
      </c>
      <c r="N10" s="2">
        <f t="shared" si="0"/>
        <v>-4.6336571299931961E-5</v>
      </c>
      <c r="O10">
        <f t="shared" si="1"/>
        <v>8.5710465281759074</v>
      </c>
      <c r="P10">
        <f t="shared" si="2"/>
        <v>235.00516643151292</v>
      </c>
      <c r="Q10">
        <f t="shared" si="3"/>
        <v>-0.44130384985703425</v>
      </c>
      <c r="R10">
        <f t="shared" si="4"/>
        <v>7.7499019857701992</v>
      </c>
      <c r="S10">
        <f t="shared" si="5"/>
        <v>-3.660854790771058</v>
      </c>
    </row>
    <row r="11" spans="3:19">
      <c r="C11">
        <v>6</v>
      </c>
      <c r="D11" s="1">
        <v>5.0881464486173995E-7</v>
      </c>
      <c r="E11">
        <v>9.8062368793489991</v>
      </c>
      <c r="F11">
        <v>-5.8063557285950997</v>
      </c>
      <c r="G11">
        <v>9.8062368793489991</v>
      </c>
      <c r="H11" s="1">
        <v>-5.0690242454275998E-17</v>
      </c>
      <c r="I11" s="1">
        <v>9.3998907326686E-17</v>
      </c>
      <c r="J11">
        <v>-3.9999224742048001</v>
      </c>
      <c r="K11" s="1">
        <v>-6.1178875459084995E-17</v>
      </c>
      <c r="L11">
        <v>-5.8063557285950997</v>
      </c>
      <c r="N11" s="2">
        <f t="shared" si="0"/>
        <v>-1.3774483633414528E-5</v>
      </c>
      <c r="O11">
        <f t="shared" si="1"/>
        <v>8.5403579661502764</v>
      </c>
      <c r="P11">
        <f t="shared" si="2"/>
        <v>227.74857983965882</v>
      </c>
      <c r="Q11">
        <f t="shared" si="3"/>
        <v>-0.41764198878871223</v>
      </c>
      <c r="R11">
        <f t="shared" si="4"/>
        <v>7.806296303972049</v>
      </c>
      <c r="S11">
        <f t="shared" si="5"/>
        <v>-3.464022546776913</v>
      </c>
    </row>
    <row r="12" spans="3:19">
      <c r="C12">
        <v>7</v>
      </c>
      <c r="D12" s="1">
        <v>1.1397562915682999E-7</v>
      </c>
      <c r="E12">
        <v>6.1810196158644999</v>
      </c>
      <c r="F12">
        <v>-12.105811580538999</v>
      </c>
      <c r="G12">
        <v>5.9246268035433003</v>
      </c>
      <c r="H12" s="1">
        <v>-2.3481184917829002E-18</v>
      </c>
      <c r="I12" s="1">
        <v>3.5771791094350001E-17</v>
      </c>
      <c r="J12">
        <v>6.1810196158644999</v>
      </c>
      <c r="K12" s="1">
        <v>4.9288807940357997E-17</v>
      </c>
      <c r="L12">
        <v>-12.105811580538999</v>
      </c>
      <c r="N12" s="2">
        <f t="shared" si="0"/>
        <v>-5.5053710399377564E-5</v>
      </c>
      <c r="O12">
        <f t="shared" si="1"/>
        <v>10.484676443920071</v>
      </c>
      <c r="P12">
        <f t="shared" si="2"/>
        <v>-443.3237107320702</v>
      </c>
      <c r="Q12">
        <f t="shared" si="3"/>
        <v>0.51137144542825541</v>
      </c>
      <c r="R12">
        <f t="shared" si="4"/>
        <v>9.1434155982017487</v>
      </c>
      <c r="S12">
        <f t="shared" si="5"/>
        <v>5.1309249977224729</v>
      </c>
    </row>
    <row r="13" spans="3:19">
      <c r="C13">
        <v>8</v>
      </c>
      <c r="D13" s="1">
        <v>4.3776520097794002E-7</v>
      </c>
      <c r="E13">
        <v>6.2741612574749004</v>
      </c>
      <c r="F13">
        <v>-12.091423810162</v>
      </c>
      <c r="G13">
        <v>5.8172003280710998</v>
      </c>
      <c r="H13" s="1">
        <v>-4.3356539562249002E-17</v>
      </c>
      <c r="I13" s="1">
        <v>3.1492291660649003E-17</v>
      </c>
      <c r="J13">
        <v>-12.091423810162</v>
      </c>
      <c r="K13" s="1">
        <v>-2.3430593468174999E-16</v>
      </c>
      <c r="L13">
        <v>6.2741612574749004</v>
      </c>
      <c r="N13" s="2">
        <f t="shared" si="0"/>
        <v>-2.0741538666750142E-5</v>
      </c>
      <c r="O13">
        <f t="shared" si="1"/>
        <v>10.47395457545457</v>
      </c>
      <c r="P13">
        <f t="shared" si="2"/>
        <v>-441.31570159022044</v>
      </c>
      <c r="Q13">
        <f t="shared" si="3"/>
        <v>0.50178289052627345</v>
      </c>
      <c r="R13">
        <f t="shared" si="4"/>
        <v>9.1827925338184482</v>
      </c>
      <c r="S13">
        <f t="shared" si="5"/>
        <v>5.0378612257121453</v>
      </c>
    </row>
    <row r="14" spans="3:19">
      <c r="C14">
        <v>9</v>
      </c>
      <c r="D14" s="1">
        <v>2.0850896852442E-4</v>
      </c>
      <c r="E14">
        <v>9.9352058755232004</v>
      </c>
      <c r="F14">
        <v>-5.3108903988799998</v>
      </c>
      <c r="G14">
        <v>-4.6243495014859999</v>
      </c>
      <c r="H14" s="1">
        <v>6.9322413791012998E-18</v>
      </c>
      <c r="I14" s="1">
        <v>-1.1866273811771E-16</v>
      </c>
      <c r="J14">
        <v>-5.3108903988799998</v>
      </c>
      <c r="K14" s="1">
        <v>1.7148219319805999E-17</v>
      </c>
      <c r="L14">
        <v>9.9352058755232004</v>
      </c>
      <c r="N14" s="2">
        <f t="shared" si="0"/>
        <v>-1.1341614266413558E-5</v>
      </c>
      <c r="O14">
        <f t="shared" si="1"/>
        <v>8.6109953236967449</v>
      </c>
      <c r="P14">
        <f t="shared" si="2"/>
        <v>244.00198702611536</v>
      </c>
      <c r="Q14">
        <f t="shared" si="3"/>
        <v>-0.48372400860953046</v>
      </c>
      <c r="R14">
        <f t="shared" si="4"/>
        <v>7.6230481372016019</v>
      </c>
      <c r="S14">
        <f t="shared" si="5"/>
        <v>-4.0047943221387037</v>
      </c>
    </row>
    <row r="15" spans="3:19">
      <c r="C15">
        <v>10</v>
      </c>
      <c r="D15" s="1">
        <v>8.3606806522417999E-7</v>
      </c>
      <c r="E15">
        <v>9.9135277740122003</v>
      </c>
      <c r="F15">
        <v>-5.4354299932829999</v>
      </c>
      <c r="G15">
        <v>-5.4354299932829999</v>
      </c>
      <c r="H15" s="1">
        <v>-2.6412258403539999E-18</v>
      </c>
      <c r="I15" s="1">
        <v>-1.6600796437559001E-17</v>
      </c>
      <c r="J15">
        <v>9.9135277740122003</v>
      </c>
      <c r="K15" s="1">
        <v>2.1788166216969999E-17</v>
      </c>
      <c r="L15">
        <v>-4.4781484876143001</v>
      </c>
      <c r="N15" s="2">
        <f t="shared" si="0"/>
        <v>-1.6902295033223897E-5</v>
      </c>
      <c r="O15">
        <f t="shared" si="1"/>
        <v>8.5987134506929852</v>
      </c>
      <c r="P15">
        <f t="shared" si="2"/>
        <v>241.3005850424112</v>
      </c>
      <c r="Q15">
        <f t="shared" si="3"/>
        <v>-0.46790576065654105</v>
      </c>
      <c r="R15">
        <f t="shared" si="4"/>
        <v>7.674478883647601</v>
      </c>
      <c r="S15">
        <f t="shared" si="5"/>
        <v>-3.8781757143759665</v>
      </c>
    </row>
    <row r="16" spans="3:19">
      <c r="C16">
        <v>11</v>
      </c>
      <c r="D16" s="1">
        <v>6.2929436239756004E-7</v>
      </c>
      <c r="E16">
        <v>9.9567508191659009</v>
      </c>
      <c r="F16">
        <v>-5.0565263474481998</v>
      </c>
      <c r="G16">
        <v>-4.9003052796338</v>
      </c>
      <c r="H16" s="1">
        <v>6.7604207879502001E-18</v>
      </c>
      <c r="I16" s="1">
        <v>-4.9731458003975997E-18</v>
      </c>
      <c r="J16">
        <v>-5.0565263474481998</v>
      </c>
      <c r="K16" s="1">
        <v>2.0971340132945999E-17</v>
      </c>
      <c r="L16">
        <v>9.9567508191659009</v>
      </c>
      <c r="N16" s="2">
        <f t="shared" si="0"/>
        <v>-2.693597203299684E-5</v>
      </c>
      <c r="O16">
        <f t="shared" si="1"/>
        <v>8.6231762538182224</v>
      </c>
      <c r="P16">
        <f t="shared" si="2"/>
        <v>246.71157382206997</v>
      </c>
      <c r="Q16">
        <f t="shared" si="3"/>
        <v>-0.51454044258688303</v>
      </c>
      <c r="R16">
        <f t="shared" si="4"/>
        <v>7.5066385833070601</v>
      </c>
      <c r="S16">
        <f t="shared" si="5"/>
        <v>-4.2437655312258062</v>
      </c>
    </row>
    <row r="17" spans="3:19">
      <c r="C17">
        <v>12</v>
      </c>
      <c r="D17" s="1">
        <v>5.5111025601740002E-5</v>
      </c>
      <c r="E17">
        <v>6.5430084616790003</v>
      </c>
      <c r="F17">
        <v>-11.993589334118999</v>
      </c>
      <c r="G17">
        <v>5.4504532704792998</v>
      </c>
      <c r="H17" s="1">
        <v>-2.8254490685106001E-17</v>
      </c>
      <c r="I17" s="1">
        <v>2.6402753476403001E-19</v>
      </c>
      <c r="J17">
        <v>-11.993589334118999</v>
      </c>
      <c r="K17" s="1">
        <v>8.0160189228183E-18</v>
      </c>
      <c r="L17">
        <v>6.5430084616790003</v>
      </c>
      <c r="N17" s="2">
        <f t="shared" si="0"/>
        <v>-4.2533986899684351E-5</v>
      </c>
      <c r="O17">
        <f t="shared" si="1"/>
        <v>10.401071716254704</v>
      </c>
      <c r="P17">
        <f t="shared" si="2"/>
        <v>-427.72432436254331</v>
      </c>
      <c r="Q17">
        <f t="shared" si="3"/>
        <v>0.4710533194644993</v>
      </c>
      <c r="R17">
        <f t="shared" si="4"/>
        <v>9.2682988978990011</v>
      </c>
      <c r="S17">
        <f t="shared" si="5"/>
        <v>4.7202678298882272</v>
      </c>
    </row>
    <row r="18" spans="3:19">
      <c r="C18">
        <v>13</v>
      </c>
      <c r="D18" s="1">
        <v>7.7392226405236995E-8</v>
      </c>
      <c r="E18">
        <v>6.2047081168149996</v>
      </c>
      <c r="F18">
        <v>-12.102939203988999</v>
      </c>
      <c r="G18">
        <v>5.8981447298668996</v>
      </c>
      <c r="H18" s="1">
        <v>-4.0105499265387001E-18</v>
      </c>
      <c r="I18" s="1">
        <v>4.8210573694793998E-17</v>
      </c>
      <c r="J18">
        <v>6.2047081168149996</v>
      </c>
      <c r="K18" s="1">
        <v>-1.1894486707652E-17</v>
      </c>
      <c r="L18">
        <v>-12.102939203988999</v>
      </c>
      <c r="N18" s="2">
        <f t="shared" si="0"/>
        <v>-2.8785769033608705E-5</v>
      </c>
      <c r="O18">
        <f t="shared" si="1"/>
        <v>10.482548627177806</v>
      </c>
      <c r="P18">
        <f t="shared" si="2"/>
        <v>-442.92555138545953</v>
      </c>
      <c r="Q18">
        <f t="shared" si="3"/>
        <v>0.5089756947158679</v>
      </c>
      <c r="R18">
        <f t="shared" si="4"/>
        <v>9.1538236604019971</v>
      </c>
      <c r="S18">
        <f t="shared" si="5"/>
        <v>5.1079681004692956</v>
      </c>
    </row>
    <row r="19" spans="3:19">
      <c r="C19">
        <v>14</v>
      </c>
      <c r="D19" s="1">
        <v>1.1870340159481E-4</v>
      </c>
      <c r="E19">
        <v>9.9565842633416999</v>
      </c>
      <c r="F19">
        <v>-5.0660999573816001</v>
      </c>
      <c r="G19">
        <v>9.9565842633416999</v>
      </c>
      <c r="H19" s="1">
        <v>8.7797230182971995E-18</v>
      </c>
      <c r="I19" s="1">
        <v>1.7755995774042001E-16</v>
      </c>
      <c r="J19">
        <v>-4.8905902338373997</v>
      </c>
      <c r="K19" s="1">
        <v>4.8981269334856999E-18</v>
      </c>
      <c r="L19">
        <v>-5.0660999573816001</v>
      </c>
      <c r="N19" s="2">
        <f t="shared" si="0"/>
        <v>-3.5309292433301685E-5</v>
      </c>
      <c r="O19">
        <f t="shared" si="1"/>
        <v>8.6231320238869991</v>
      </c>
      <c r="P19">
        <f t="shared" si="2"/>
        <v>246.68388641103013</v>
      </c>
      <c r="Q19">
        <f t="shared" si="3"/>
        <v>-0.51342191917081836</v>
      </c>
      <c r="R19">
        <f t="shared" si="4"/>
        <v>7.5113421103616682</v>
      </c>
      <c r="S19">
        <f t="shared" si="5"/>
        <v>-4.2353448032590002</v>
      </c>
    </row>
    <row r="20" spans="3:19">
      <c r="C20">
        <v>15</v>
      </c>
      <c r="D20" s="1">
        <v>8.7171687346287996E-6</v>
      </c>
      <c r="E20">
        <v>9.6414437525961993</v>
      </c>
      <c r="F20">
        <v>-6.1809919068115997</v>
      </c>
      <c r="G20">
        <v>-3.4605124615652998</v>
      </c>
      <c r="H20" s="1">
        <v>-9.9967411572133996E-18</v>
      </c>
      <c r="I20" s="1">
        <v>-1.1543161957803999E-16</v>
      </c>
      <c r="J20">
        <v>-6.1809919068115997</v>
      </c>
      <c r="K20" s="1">
        <v>-7.9804201744371998E-17</v>
      </c>
      <c r="L20">
        <v>9.6414437525961993</v>
      </c>
      <c r="N20" s="2">
        <f t="shared" si="0"/>
        <v>-2.0205260233533789E-5</v>
      </c>
      <c r="O20">
        <f t="shared" si="1"/>
        <v>8.4598240254147949</v>
      </c>
      <c r="P20">
        <f t="shared" si="2"/>
        <v>206.22324629539273</v>
      </c>
      <c r="Q20">
        <f t="shared" si="3"/>
        <v>-0.36210960251969709</v>
      </c>
      <c r="R20">
        <f t="shared" si="4"/>
        <v>7.9112178297039009</v>
      </c>
      <c r="S20">
        <f t="shared" si="5"/>
        <v>-2.9968742035595159</v>
      </c>
    </row>
    <row r="21" spans="3:19">
      <c r="C21">
        <v>16</v>
      </c>
      <c r="D21" s="1">
        <v>1.3791589696943E-5</v>
      </c>
      <c r="E21">
        <v>9.8906140381763006</v>
      </c>
      <c r="F21">
        <v>-5.5371535002965002</v>
      </c>
      <c r="G21">
        <v>-5.5371535002965002</v>
      </c>
      <c r="H21" s="1">
        <v>2.5546492676747001E-17</v>
      </c>
      <c r="I21" s="1">
        <v>-1.0881815697312999E-18</v>
      </c>
      <c r="J21">
        <v>9.8906140381763006</v>
      </c>
      <c r="K21" s="1">
        <v>1.8077399038195001E-16</v>
      </c>
      <c r="L21">
        <v>-4.3534788795508996</v>
      </c>
      <c r="N21" s="2">
        <f t="shared" si="0"/>
        <v>-6.113890366421515E-6</v>
      </c>
      <c r="O21">
        <f t="shared" si="1"/>
        <v>8.5859505383096497</v>
      </c>
      <c r="P21">
        <f t="shared" si="2"/>
        <v>238.421512497903</v>
      </c>
      <c r="Q21">
        <f t="shared" si="3"/>
        <v>-0.45461316992981243</v>
      </c>
      <c r="R21">
        <f t="shared" si="4"/>
        <v>7.7138837692364026</v>
      </c>
      <c r="S21">
        <f t="shared" si="5"/>
        <v>-3.7702180097457174</v>
      </c>
    </row>
    <row r="22" spans="3:19">
      <c r="C22">
        <v>17</v>
      </c>
      <c r="D22" s="1">
        <v>6.3494970170773998E-5</v>
      </c>
      <c r="E22">
        <v>6.7340046249138004</v>
      </c>
      <c r="F22">
        <v>-11.856355262537001</v>
      </c>
      <c r="G22">
        <v>-11.856355262537001</v>
      </c>
      <c r="H22" s="1">
        <v>-4.7792820288571998E-18</v>
      </c>
      <c r="I22" s="1">
        <v>-1.5700304332408E-16</v>
      </c>
      <c r="J22">
        <v>5.1222949072897999</v>
      </c>
      <c r="K22" s="1">
        <v>6.3149940477880004E-17</v>
      </c>
      <c r="L22">
        <v>6.7340046249138004</v>
      </c>
      <c r="N22" s="2">
        <f t="shared" si="0"/>
        <v>-1.8576777800186999E-5</v>
      </c>
      <c r="O22">
        <f t="shared" si="1"/>
        <v>10.299463178148196</v>
      </c>
      <c r="P22">
        <f t="shared" si="2"/>
        <v>-408.969843730251</v>
      </c>
      <c r="Q22">
        <f t="shared" si="3"/>
        <v>0.44527630945887053</v>
      </c>
      <c r="R22">
        <f t="shared" si="4"/>
        <v>9.2951799437254028</v>
      </c>
      <c r="S22">
        <f t="shared" si="5"/>
        <v>4.4360536033501159</v>
      </c>
    </row>
    <row r="23" spans="3:19">
      <c r="C23">
        <v>18</v>
      </c>
      <c r="D23" s="1">
        <v>3.5424142708073999E-7</v>
      </c>
      <c r="E23">
        <v>9.6196635631992002</v>
      </c>
      <c r="F23">
        <v>-6.2256400237512004</v>
      </c>
      <c r="G23">
        <v>-3.3942070074717998</v>
      </c>
      <c r="H23" s="1">
        <v>-3.4587748298163001E-18</v>
      </c>
      <c r="I23" s="1">
        <v>5.3348847523989E-17</v>
      </c>
      <c r="J23">
        <v>-6.2256400237512004</v>
      </c>
      <c r="K23" s="1">
        <v>-1.784260504828E-16</v>
      </c>
      <c r="L23">
        <v>9.6196635631992002</v>
      </c>
      <c r="N23" s="2">
        <f t="shared" si="0"/>
        <v>-6.1156007933031262E-5</v>
      </c>
      <c r="O23">
        <f t="shared" si="1"/>
        <v>8.4503598140205156</v>
      </c>
      <c r="P23">
        <f t="shared" si="2"/>
        <v>203.26981142105379</v>
      </c>
      <c r="Q23">
        <f t="shared" si="3"/>
        <v>-0.35527172327611184</v>
      </c>
      <c r="R23">
        <f t="shared" si="4"/>
        <v>7.9226517934752003</v>
      </c>
      <c r="S23">
        <f t="shared" si="5"/>
        <v>-2.939416531517272</v>
      </c>
    </row>
    <row r="24" spans="3:19">
      <c r="C24">
        <v>19</v>
      </c>
      <c r="D24" s="1">
        <v>3.7928560878697002E-6</v>
      </c>
      <c r="E24">
        <v>6.2750923423735996</v>
      </c>
      <c r="F24">
        <v>-12.091218564767001</v>
      </c>
      <c r="G24">
        <v>5.8161137708946997</v>
      </c>
      <c r="H24" s="1">
        <v>2.2368658506022E-18</v>
      </c>
      <c r="I24" s="1">
        <v>3.8778409482726002E-17</v>
      </c>
      <c r="J24">
        <v>6.2750923423735996</v>
      </c>
      <c r="K24" s="1">
        <v>4.429091305724E-17</v>
      </c>
      <c r="L24">
        <v>-12.091218564767001</v>
      </c>
      <c r="N24" s="2">
        <f t="shared" si="0"/>
        <v>-4.150499567145971E-6</v>
      </c>
      <c r="O24">
        <f t="shared" si="1"/>
        <v>10.47381329034992</v>
      </c>
      <c r="P24">
        <f t="shared" si="2"/>
        <v>-441.28943926811218</v>
      </c>
      <c r="Q24">
        <f t="shared" si="3"/>
        <v>0.50168625476048601</v>
      </c>
      <c r="R24">
        <f t="shared" si="4"/>
        <v>9.1831554535703006</v>
      </c>
      <c r="S24">
        <f t="shared" si="5"/>
        <v>5.0369058713333779</v>
      </c>
    </row>
    <row r="25" spans="3:19">
      <c r="C25">
        <v>20</v>
      </c>
      <c r="D25" s="1">
        <v>3.5074408573087998E-6</v>
      </c>
      <c r="E25">
        <v>6.3336849459501998</v>
      </c>
      <c r="F25">
        <v>-12.077552612526</v>
      </c>
      <c r="G25">
        <v>6.3336849459501998</v>
      </c>
      <c r="H25" s="1">
        <v>-5.8830477355378997E-18</v>
      </c>
      <c r="I25" s="1">
        <v>2.5441373422701E-17</v>
      </c>
      <c r="J25">
        <v>5.7437020688295997</v>
      </c>
      <c r="K25" s="1">
        <v>-6.6320210610528997E-17</v>
      </c>
      <c r="L25">
        <v>-12.077552612526</v>
      </c>
      <c r="N25" s="2">
        <f t="shared" si="0"/>
        <v>-5.5199248733946625E-5</v>
      </c>
      <c r="O25">
        <f t="shared" si="1"/>
        <v>10.463578631358068</v>
      </c>
      <c r="P25">
        <f t="shared" si="2"/>
        <v>-439.37290642814463</v>
      </c>
      <c r="Q25">
        <f t="shared" si="3"/>
        <v>0.49540282662968349</v>
      </c>
      <c r="R25">
        <f t="shared" si="4"/>
        <v>9.2056187792381046</v>
      </c>
      <c r="S25">
        <f t="shared" si="5"/>
        <v>4.974239707327337</v>
      </c>
    </row>
    <row r="26" spans="3:19">
      <c r="C26">
        <v>21</v>
      </c>
      <c r="D26" s="1">
        <v>1.4270435477747999E-7</v>
      </c>
      <c r="E26">
        <v>7.4232721043472996</v>
      </c>
      <c r="F26">
        <v>-10.705439853233001</v>
      </c>
      <c r="G26">
        <v>3.2821057940150999</v>
      </c>
      <c r="H26" s="1">
        <v>-5.0020786467767004E-16</v>
      </c>
      <c r="I26" s="1">
        <v>-4.9065524478834002E-17</v>
      </c>
      <c r="J26">
        <v>-10.705439853233001</v>
      </c>
      <c r="K26" s="1">
        <v>-1.0896693853394E-16</v>
      </c>
      <c r="L26">
        <v>7.4232721043472996</v>
      </c>
      <c r="N26" s="2">
        <f t="shared" si="0"/>
        <v>-2.0651623533633295E-5</v>
      </c>
      <c r="O26">
        <f t="shared" si="1"/>
        <v>9.4995691909738262</v>
      </c>
      <c r="P26">
        <f t="shared" si="2"/>
        <v>-260.82881894166042</v>
      </c>
      <c r="Q26">
        <f t="shared" si="3"/>
        <v>0.3038688953064998</v>
      </c>
      <c r="R26">
        <f t="shared" si="4"/>
        <v>9.0643559787901502</v>
      </c>
      <c r="S26">
        <f t="shared" si="5"/>
        <v>2.8424048803557813</v>
      </c>
    </row>
    <row r="27" spans="3:19">
      <c r="C27">
        <v>22</v>
      </c>
      <c r="D27" s="1">
        <v>2.9196119299968E-8</v>
      </c>
      <c r="E27">
        <v>7.2288471479889003</v>
      </c>
      <c r="F27">
        <v>-11.101986034519999</v>
      </c>
      <c r="G27">
        <v>-11.101986034519999</v>
      </c>
      <c r="H27" s="1">
        <v>-1.4115890036591001E-16</v>
      </c>
      <c r="I27" s="1">
        <v>-1.6754527315120001E-16</v>
      </c>
      <c r="J27">
        <v>7.2288471479889003</v>
      </c>
      <c r="K27" s="1">
        <v>7.2147124617745996E-17</v>
      </c>
      <c r="L27">
        <v>3.8731387520484</v>
      </c>
      <c r="N27" s="2">
        <f t="shared" si="0"/>
        <v>-4.482756639963744E-8</v>
      </c>
      <c r="O27">
        <f t="shared" si="1"/>
        <v>9.7599059624640709</v>
      </c>
      <c r="P27">
        <f t="shared" si="2"/>
        <v>-310.83705095480218</v>
      </c>
      <c r="Q27">
        <f t="shared" si="3"/>
        <v>0.35082757691775263</v>
      </c>
      <c r="R27">
        <f t="shared" si="4"/>
        <v>9.1654165912544521</v>
      </c>
      <c r="S27">
        <f t="shared" si="5"/>
        <v>3.3542365904776834</v>
      </c>
    </row>
    <row r="28" spans="3:19">
      <c r="C28">
        <v>23</v>
      </c>
      <c r="D28" s="1">
        <v>8.7555165562136005E-8</v>
      </c>
      <c r="E28">
        <v>7.8436095741444003</v>
      </c>
      <c r="F28">
        <v>-9.8481165166978002</v>
      </c>
      <c r="G28">
        <v>-9.8481165166978002</v>
      </c>
      <c r="H28" s="1">
        <v>-3.5682301507381999E-17</v>
      </c>
      <c r="I28" s="1">
        <v>-5.0494367248059999E-17</v>
      </c>
      <c r="J28">
        <v>7.8436095741444003</v>
      </c>
      <c r="K28" s="1">
        <v>1.2823358084332E-16</v>
      </c>
      <c r="L28">
        <v>2.0044455192648001</v>
      </c>
      <c r="N28" s="2">
        <f t="shared" si="0"/>
        <v>-2.047442953327187E-5</v>
      </c>
      <c r="O28">
        <f t="shared" si="1"/>
        <v>9.014582960861496</v>
      </c>
      <c r="P28">
        <f t="shared" si="2"/>
        <v>-154.83461896489811</v>
      </c>
      <c r="Q28">
        <f t="shared" si="3"/>
        <v>0.19377826153491776</v>
      </c>
      <c r="R28">
        <f t="shared" si="4"/>
        <v>8.8458630454211011</v>
      </c>
      <c r="S28">
        <f t="shared" si="5"/>
        <v>1.7359184715613114</v>
      </c>
    </row>
    <row r="29" spans="3:19">
      <c r="C29">
        <v>24</v>
      </c>
      <c r="D29" s="1">
        <v>4.3759158432355003E-5</v>
      </c>
      <c r="E29">
        <v>9.8331375577018001</v>
      </c>
      <c r="F29">
        <v>-5.7314164179914</v>
      </c>
      <c r="G29">
        <v>-4.1018897436320003</v>
      </c>
      <c r="H29" s="1">
        <v>-1.2436204613477001E-18</v>
      </c>
      <c r="I29" s="1">
        <v>-5.2662905565888997E-17</v>
      </c>
      <c r="J29">
        <v>-5.7314164179914</v>
      </c>
      <c r="K29" s="1">
        <v>-2.281564852418E-17</v>
      </c>
      <c r="L29">
        <v>9.8331375577018001</v>
      </c>
      <c r="N29" s="2">
        <f t="shared" si="0"/>
        <v>-5.6201307200372717E-5</v>
      </c>
      <c r="O29">
        <f t="shared" si="1"/>
        <v>8.5546837418032222</v>
      </c>
      <c r="P29">
        <f t="shared" si="2"/>
        <v>231.16939360468618</v>
      </c>
      <c r="Q29">
        <f t="shared" si="3"/>
        <v>-0.42821241144708599</v>
      </c>
      <c r="R29">
        <f t="shared" si="4"/>
        <v>7.7822769878466023</v>
      </c>
      <c r="S29">
        <f t="shared" si="5"/>
        <v>-3.5522920497483867</v>
      </c>
    </row>
    <row r="30" spans="3:19">
      <c r="C30">
        <v>25</v>
      </c>
      <c r="D30" s="1">
        <v>4.2883994959552997E-6</v>
      </c>
      <c r="E30">
        <v>6.4944660120395996</v>
      </c>
      <c r="F30">
        <v>-12.018350509696999</v>
      </c>
      <c r="G30">
        <v>6.4944660120395996</v>
      </c>
      <c r="H30" s="1">
        <v>-7.1839176220653003E-18</v>
      </c>
      <c r="I30" s="1">
        <v>7.8935840049634996E-17</v>
      </c>
      <c r="J30">
        <v>5.5238746806067001</v>
      </c>
      <c r="K30" s="1">
        <v>-1.6264328694163E-17</v>
      </c>
      <c r="L30">
        <v>-12.018350509696999</v>
      </c>
      <c r="N30" s="2">
        <f t="shared" si="0"/>
        <v>-3.2723502331558998E-6</v>
      </c>
      <c r="O30">
        <f t="shared" si="1"/>
        <v>10.419501649370936</v>
      </c>
      <c r="P30">
        <f t="shared" si="2"/>
        <v>-431.15406917715552</v>
      </c>
      <c r="Q30">
        <f t="shared" si="3"/>
        <v>0.47700621177665564</v>
      </c>
      <c r="R30">
        <f t="shared" si="4"/>
        <v>9.2564082608682998</v>
      </c>
      <c r="S30">
        <f t="shared" si="5"/>
        <v>4.7838186346654865</v>
      </c>
    </row>
    <row r="31" spans="3:19">
      <c r="C31">
        <v>26</v>
      </c>
      <c r="D31" s="1">
        <v>2.4315136482045001E-7</v>
      </c>
      <c r="E31">
        <v>6.2344032333930004</v>
      </c>
      <c r="F31">
        <v>-12.098664256319999</v>
      </c>
      <c r="G31">
        <v>5.8640762975816996</v>
      </c>
      <c r="H31" s="1">
        <v>-5.5710800104769997E-18</v>
      </c>
      <c r="I31" s="1">
        <v>3.6113089026287002E-17</v>
      </c>
      <c r="J31">
        <v>6.2344032333930004</v>
      </c>
      <c r="K31" s="1">
        <v>4.3075560080296999E-17</v>
      </c>
      <c r="L31">
        <v>-12.098664256319999</v>
      </c>
      <c r="N31" s="2">
        <f t="shared" ref="N31:N94" si="6">(G31+J31+L31)/3</f>
        <v>-6.1575115099780461E-5</v>
      </c>
      <c r="O31">
        <f t="shared" ref="O31:O94" si="7">SQRT(0.5*((G31-N31)^2+2*H31^2+2*I31^2+(J31-N31)^2+2*K31^2+(L31-N31)^2))</f>
        <v>10.479333263051169</v>
      </c>
      <c r="P31">
        <f t="shared" ref="P31:P94" si="8">(G31-N31)*(J31-N31)*(L31-N31)</f>
        <v>-442.3220248733013</v>
      </c>
      <c r="Q31">
        <f t="shared" ref="Q31:Q94" si="9">ASIN(-1.5*SQRT(3)*P31/POWER(O31,3))/3</f>
        <v>0.50592846208552755</v>
      </c>
      <c r="R31">
        <f t="shared" ref="R31:R94" si="10">O31*COS(Q31)</f>
        <v>9.1665337448565047</v>
      </c>
      <c r="S31">
        <f t="shared" ref="S31:S94" si="11">O31*SIN(Q31)</f>
        <v>5.0784923690498589</v>
      </c>
    </row>
    <row r="32" spans="3:19">
      <c r="C32">
        <v>27</v>
      </c>
      <c r="D32" s="1">
        <v>3.2018851165993999E-6</v>
      </c>
      <c r="E32">
        <v>6.7222761723754001</v>
      </c>
      <c r="F32">
        <v>-11.866678672963999</v>
      </c>
      <c r="G32">
        <v>5.1443469653058997</v>
      </c>
      <c r="H32" s="1">
        <v>-5.4362784299827004E-18</v>
      </c>
      <c r="I32" s="1">
        <v>1.1218281479271001E-17</v>
      </c>
      <c r="J32">
        <v>-11.866678672963999</v>
      </c>
      <c r="K32" s="1">
        <v>-7.9281372116825005E-17</v>
      </c>
      <c r="L32">
        <v>6.7222761723754001</v>
      </c>
      <c r="N32" s="2">
        <f t="shared" si="6"/>
        <v>-1.8511760899878975E-5</v>
      </c>
      <c r="O32">
        <f t="shared" si="7"/>
        <v>10.307069548700268</v>
      </c>
      <c r="P32">
        <f t="shared" si="8"/>
        <v>-410.37213799869807</v>
      </c>
      <c r="Q32">
        <f t="shared" si="9"/>
        <v>0.4469778602361531</v>
      </c>
      <c r="R32">
        <f t="shared" si="10"/>
        <v>9.2944774226697007</v>
      </c>
      <c r="S32">
        <f t="shared" si="11"/>
        <v>4.4551511894915024</v>
      </c>
    </row>
    <row r="33" spans="3:19">
      <c r="C33">
        <v>28</v>
      </c>
      <c r="D33" s="1">
        <v>8.6780665986551996E-8</v>
      </c>
      <c r="E33">
        <v>9.9092610838984001</v>
      </c>
      <c r="F33">
        <v>-5.4561457012421997</v>
      </c>
      <c r="G33">
        <v>-5.4561457012421997</v>
      </c>
      <c r="H33" s="1">
        <v>4.5975817739846003E-18</v>
      </c>
      <c r="I33" s="1">
        <v>-3.5042973927681002E-17</v>
      </c>
      <c r="J33">
        <v>-4.4531318467094003</v>
      </c>
      <c r="K33" s="1">
        <v>4.3942775779678002E-17</v>
      </c>
      <c r="L33">
        <v>9.9092610838984001</v>
      </c>
      <c r="N33" s="2">
        <f t="shared" si="6"/>
        <v>-5.4880177332942521E-6</v>
      </c>
      <c r="O33">
        <f t="shared" si="7"/>
        <v>8.5963179439261701</v>
      </c>
      <c r="P33">
        <f t="shared" si="8"/>
        <v>240.76427862479125</v>
      </c>
      <c r="Q33">
        <f t="shared" si="9"/>
        <v>-0.46522589443931034</v>
      </c>
      <c r="R33">
        <f t="shared" si="10"/>
        <v>7.6827033925702963</v>
      </c>
      <c r="S33">
        <f t="shared" si="11"/>
        <v>-3.8565205528890809</v>
      </c>
    </row>
    <row r="34" spans="3:19">
      <c r="C34">
        <v>29</v>
      </c>
      <c r="D34" s="1">
        <v>1.6276827415450999E-5</v>
      </c>
      <c r="E34">
        <v>9.8760434826638992</v>
      </c>
      <c r="F34">
        <v>-5.5925263443112998</v>
      </c>
      <c r="G34">
        <v>-5.5925263443112998</v>
      </c>
      <c r="H34" s="1">
        <v>3.4696711740865003E-17</v>
      </c>
      <c r="I34" s="1">
        <v>-2.1155344381845E-17</v>
      </c>
      <c r="J34">
        <v>9.8760434826638992</v>
      </c>
      <c r="K34" s="1">
        <v>4.9042028194605003E-17</v>
      </c>
      <c r="L34">
        <v>-4.2835786527990001</v>
      </c>
      <c r="N34" s="2">
        <f t="shared" si="6"/>
        <v>-2.0504815466892978E-5</v>
      </c>
      <c r="O34">
        <f t="shared" si="7"/>
        <v>8.5779260855039414</v>
      </c>
      <c r="P34">
        <f t="shared" si="8"/>
        <v>236.58925026637394</v>
      </c>
      <c r="Q34">
        <f t="shared" si="9"/>
        <v>-0.44722711071682947</v>
      </c>
      <c r="R34">
        <f t="shared" si="10"/>
        <v>7.7342849134875991</v>
      </c>
      <c r="S34">
        <f t="shared" si="11"/>
        <v>-3.7096701747415626</v>
      </c>
    </row>
    <row r="35" spans="3:19">
      <c r="C35">
        <v>30</v>
      </c>
      <c r="D35" s="1">
        <v>4.9658084801107005E-4</v>
      </c>
      <c r="E35">
        <v>9.9168675463820009</v>
      </c>
      <c r="F35">
        <v>-5.4220986988066002</v>
      </c>
      <c r="G35">
        <v>-4.4948785993816003</v>
      </c>
      <c r="H35" s="1">
        <v>-6.9346253009618001E-18</v>
      </c>
      <c r="I35" s="1">
        <v>-6.8630013555441004E-18</v>
      </c>
      <c r="J35">
        <v>-5.4220986988066002</v>
      </c>
      <c r="K35" s="1">
        <v>-4.1731130956443997E-17</v>
      </c>
      <c r="L35">
        <v>9.9168675463820009</v>
      </c>
      <c r="N35" s="2">
        <f t="shared" si="6"/>
        <v>-3.6583935399884617E-5</v>
      </c>
      <c r="O35">
        <f t="shared" si="7"/>
        <v>8.6007950170681404</v>
      </c>
      <c r="P35">
        <f t="shared" si="8"/>
        <v>241.68797062666215</v>
      </c>
      <c r="Q35">
        <f t="shared" si="9"/>
        <v>-0.46966947604595949</v>
      </c>
      <c r="R35">
        <f t="shared" si="10"/>
        <v>7.6694831225942979</v>
      </c>
      <c r="S35">
        <f t="shared" si="11"/>
        <v>-3.8926473713740588</v>
      </c>
    </row>
    <row r="36" spans="3:19">
      <c r="C36">
        <v>31</v>
      </c>
      <c r="D36" s="1">
        <v>6.869834310308E-7</v>
      </c>
      <c r="E36">
        <v>7.2123744029573</v>
      </c>
      <c r="F36">
        <v>-11.135537822538</v>
      </c>
      <c r="G36">
        <v>7.2123744029573</v>
      </c>
      <c r="H36" s="1">
        <v>6.8061669545907995E-17</v>
      </c>
      <c r="I36" s="1">
        <v>1.6996580069384E-17</v>
      </c>
      <c r="J36">
        <v>-11.135537822538</v>
      </c>
      <c r="K36" s="1">
        <v>1.6965492777231001E-16</v>
      </c>
      <c r="L36">
        <v>3.9230826401656</v>
      </c>
      <c r="N36" s="2">
        <f t="shared" si="6"/>
        <v>-2.6926471699884047E-5</v>
      </c>
      <c r="O36">
        <f t="shared" si="7"/>
        <v>9.7828708599521441</v>
      </c>
      <c r="P36">
        <f t="shared" si="8"/>
        <v>-315.07973350625917</v>
      </c>
      <c r="Q36">
        <f t="shared" si="9"/>
        <v>0.3546817860520301</v>
      </c>
      <c r="R36">
        <f t="shared" si="10"/>
        <v>9.1739561127476499</v>
      </c>
      <c r="S36">
        <f t="shared" si="11"/>
        <v>3.3975125465376617</v>
      </c>
    </row>
    <row r="37" spans="3:19">
      <c r="C37">
        <v>32</v>
      </c>
      <c r="D37" s="1">
        <v>3.2833504837181999E-6</v>
      </c>
      <c r="E37">
        <v>6.1856613474611999</v>
      </c>
      <c r="F37">
        <v>-12.105287716417999</v>
      </c>
      <c r="G37">
        <v>5.9194936233986999</v>
      </c>
      <c r="H37" s="1">
        <v>-6.2207241129551996E-19</v>
      </c>
      <c r="I37" s="1">
        <v>4.1898461106242999E-17</v>
      </c>
      <c r="J37">
        <v>6.1856613474611999</v>
      </c>
      <c r="K37" s="1">
        <v>9.2291850161238005E-18</v>
      </c>
      <c r="L37">
        <v>-12.105287716417999</v>
      </c>
      <c r="N37" s="2">
        <f t="shared" si="6"/>
        <v>-4.424851936650024E-5</v>
      </c>
      <c r="O37">
        <f t="shared" si="7"/>
        <v>10.484293055669516</v>
      </c>
      <c r="P37">
        <f t="shared" si="8"/>
        <v>-443.25187187282796</v>
      </c>
      <c r="Q37">
        <f t="shared" si="9"/>
        <v>0.51090479274999812</v>
      </c>
      <c r="R37">
        <f t="shared" si="10"/>
        <v>9.1454745319395787</v>
      </c>
      <c r="S37">
        <f t="shared" si="11"/>
        <v>5.1264701757451574</v>
      </c>
    </row>
    <row r="38" spans="3:19">
      <c r="C38">
        <v>33</v>
      </c>
      <c r="D38" s="1">
        <v>2.3352099367546002E-6</v>
      </c>
      <c r="E38">
        <v>6.8207351329639003</v>
      </c>
      <c r="F38">
        <v>-11.769261373287</v>
      </c>
      <c r="G38">
        <v>6.8207351329639003</v>
      </c>
      <c r="H38" s="1">
        <v>-9.8991604914840005E-18</v>
      </c>
      <c r="I38" s="1">
        <v>5.9924551276217005E-17</v>
      </c>
      <c r="J38">
        <v>-11.769261373287</v>
      </c>
      <c r="K38" s="1">
        <v>-2.6984930231252998E-16</v>
      </c>
      <c r="L38">
        <v>4.9484482060973001</v>
      </c>
      <c r="N38" s="2">
        <f t="shared" si="6"/>
        <v>-2.6011408599776093E-5</v>
      </c>
      <c r="O38">
        <f t="shared" si="7"/>
        <v>10.235357362427344</v>
      </c>
      <c r="P38">
        <f t="shared" si="8"/>
        <v>-397.23947670532095</v>
      </c>
      <c r="Q38">
        <f t="shared" si="9"/>
        <v>0.43200904925625688</v>
      </c>
      <c r="R38">
        <f t="shared" si="10"/>
        <v>9.2949982531254491</v>
      </c>
      <c r="S38">
        <f t="shared" si="11"/>
        <v>4.2855043823324293</v>
      </c>
    </row>
    <row r="39" spans="3:19">
      <c r="C39">
        <v>34</v>
      </c>
      <c r="D39" s="1">
        <v>3.4859586584002001E-6</v>
      </c>
      <c r="E39">
        <v>9.8540623536708996</v>
      </c>
      <c r="F39">
        <v>-5.6671928332021997</v>
      </c>
      <c r="G39">
        <v>-4.1869185227683001</v>
      </c>
      <c r="H39" s="1">
        <v>-7.1443451264876995E-18</v>
      </c>
      <c r="I39" s="1">
        <v>-5.5492877044117002E-17</v>
      </c>
      <c r="J39">
        <v>-5.6671928332021997</v>
      </c>
      <c r="K39" s="1">
        <v>-1.1509197639493E-17</v>
      </c>
      <c r="L39">
        <v>9.8540623536708996</v>
      </c>
      <c r="N39" s="2">
        <f t="shared" si="6"/>
        <v>-1.6334099866455176E-5</v>
      </c>
      <c r="O39">
        <f t="shared" si="7"/>
        <v>8.5659181117447165</v>
      </c>
      <c r="P39">
        <f t="shared" si="8"/>
        <v>233.8167285748531</v>
      </c>
      <c r="Q39">
        <f t="shared" si="9"/>
        <v>-0.43708601578040879</v>
      </c>
      <c r="R39">
        <f t="shared" si="10"/>
        <v>7.7606275934365501</v>
      </c>
      <c r="S39">
        <f t="shared" si="11"/>
        <v>-3.6259636585475286</v>
      </c>
    </row>
    <row r="40" spans="3:19">
      <c r="C40">
        <v>35</v>
      </c>
      <c r="D40" s="1">
        <v>1.33774191724E-7</v>
      </c>
      <c r="E40">
        <v>9.9162238059304997</v>
      </c>
      <c r="F40">
        <v>-5.4218090981457001</v>
      </c>
      <c r="G40">
        <v>-5.4218090981457001</v>
      </c>
      <c r="H40" s="1">
        <v>2.4032747559346E-17</v>
      </c>
      <c r="I40" s="1">
        <v>-1.088802255101E-17</v>
      </c>
      <c r="J40">
        <v>9.9162238059304997</v>
      </c>
      <c r="K40" s="1">
        <v>8.4418162305141E-17</v>
      </c>
      <c r="L40">
        <v>-4.494450882612</v>
      </c>
      <c r="N40" s="2">
        <f t="shared" si="6"/>
        <v>-1.2058275733473067E-5</v>
      </c>
      <c r="O40">
        <f t="shared" si="7"/>
        <v>8.6002208460542988</v>
      </c>
      <c r="P40">
        <f t="shared" si="8"/>
        <v>241.63819211075563</v>
      </c>
      <c r="Q40">
        <f t="shared" si="9"/>
        <v>-0.46965783060951444</v>
      </c>
      <c r="R40">
        <f t="shared" si="10"/>
        <v>7.6690164520381012</v>
      </c>
      <c r="S40">
        <f t="shared" si="11"/>
        <v>-3.8922981976302702</v>
      </c>
    </row>
    <row r="41" spans="3:19">
      <c r="C41">
        <v>36</v>
      </c>
      <c r="D41" s="1">
        <v>2.8237379612594998E-4</v>
      </c>
      <c r="E41">
        <v>9.8932184717873994</v>
      </c>
      <c r="F41">
        <v>-5.5282095593892002</v>
      </c>
      <c r="G41">
        <v>-5.5282095593892002</v>
      </c>
      <c r="H41" s="1">
        <v>6.3006844571188999E-18</v>
      </c>
      <c r="I41" s="1">
        <v>-1.3231132930837E-16</v>
      </c>
      <c r="J41">
        <v>-4.3650727292611</v>
      </c>
      <c r="K41" s="1">
        <v>1.9461585889731E-17</v>
      </c>
      <c r="L41">
        <v>9.8932184717873994</v>
      </c>
      <c r="N41" s="2">
        <f t="shared" si="6"/>
        <v>-2.1272287633896287E-5</v>
      </c>
      <c r="O41">
        <f t="shared" si="7"/>
        <v>8.5875122297851476</v>
      </c>
      <c r="P41">
        <f t="shared" si="8"/>
        <v>238.73205017494055</v>
      </c>
      <c r="Q41">
        <f t="shared" si="9"/>
        <v>-0.45582432995945199</v>
      </c>
      <c r="R41">
        <f t="shared" si="10"/>
        <v>7.7107140155882989</v>
      </c>
      <c r="S41">
        <f t="shared" si="11"/>
        <v>-3.7802454505653</v>
      </c>
    </row>
    <row r="42" spans="3:19">
      <c r="C42">
        <v>37</v>
      </c>
      <c r="D42" s="1">
        <v>3.3283393152672002E-8</v>
      </c>
      <c r="E42">
        <v>6.9363112934639997</v>
      </c>
      <c r="F42">
        <v>-11.624305311354</v>
      </c>
      <c r="G42">
        <v>4.6878324131435001</v>
      </c>
      <c r="H42" s="1">
        <v>2.7315068126201001E-18</v>
      </c>
      <c r="I42" s="1">
        <v>2.0544818413681E-17</v>
      </c>
      <c r="J42">
        <v>-11.624305311354</v>
      </c>
      <c r="K42" s="1">
        <v>-2.5110294616736001E-16</v>
      </c>
      <c r="L42">
        <v>6.9363112934639997</v>
      </c>
      <c r="N42" s="2">
        <f t="shared" si="6"/>
        <v>-5.3868248833429298E-5</v>
      </c>
      <c r="O42">
        <f t="shared" si="7"/>
        <v>10.129478294967182</v>
      </c>
      <c r="P42">
        <f t="shared" si="8"/>
        <v>-377.98451811221543</v>
      </c>
      <c r="Q42">
        <f t="shared" si="9"/>
        <v>0.41238274087585652</v>
      </c>
      <c r="R42">
        <f t="shared" si="10"/>
        <v>9.2803083024090007</v>
      </c>
      <c r="S42">
        <f t="shared" si="11"/>
        <v>4.0598286097383252</v>
      </c>
    </row>
    <row r="43" spans="3:19">
      <c r="C43">
        <v>38</v>
      </c>
      <c r="D43" s="1">
        <v>4.0580056515083002E-7</v>
      </c>
      <c r="E43">
        <v>6.1743130565808997</v>
      </c>
      <c r="F43">
        <v>-12.106460110664001</v>
      </c>
      <c r="G43">
        <v>5.9321008598575</v>
      </c>
      <c r="H43" s="1">
        <v>-2.3179886591943002E-18</v>
      </c>
      <c r="I43" s="1">
        <v>2.0430320082026001E-17</v>
      </c>
      <c r="J43">
        <v>6.1743130565808997</v>
      </c>
      <c r="K43" s="1">
        <v>1.2111364190205001E-16</v>
      </c>
      <c r="L43">
        <v>-12.106460110664001</v>
      </c>
      <c r="N43" s="2">
        <f t="shared" si="6"/>
        <v>-1.5398075200678818E-5</v>
      </c>
      <c r="O43">
        <f t="shared" si="7"/>
        <v>10.485188094225462</v>
      </c>
      <c r="P43">
        <f t="shared" si="8"/>
        <v>-443.42074333245762</v>
      </c>
      <c r="Q43">
        <f t="shared" si="9"/>
        <v>0.51204831125045269</v>
      </c>
      <c r="R43">
        <f t="shared" si="10"/>
        <v>9.1403865836224369</v>
      </c>
      <c r="S43">
        <f t="shared" si="11"/>
        <v>5.1373633775724237</v>
      </c>
    </row>
    <row r="44" spans="3:19">
      <c r="C44">
        <v>39</v>
      </c>
      <c r="D44" s="1">
        <v>7.3796527186642996E-5</v>
      </c>
      <c r="E44">
        <v>7.1841419968768996</v>
      </c>
      <c r="F44">
        <v>-11.192883013266</v>
      </c>
      <c r="G44">
        <v>7.1841419968768996</v>
      </c>
      <c r="H44" s="1">
        <v>1.5318167949587E-19</v>
      </c>
      <c r="I44" s="1">
        <v>1.4804334802515E-16</v>
      </c>
      <c r="J44">
        <v>4.0086058193982002</v>
      </c>
      <c r="K44" s="1">
        <v>-4.1178465382489998E-17</v>
      </c>
      <c r="L44">
        <v>-11.192883013266</v>
      </c>
      <c r="N44" s="2">
        <f t="shared" si="6"/>
        <v>-4.5065663633418275E-5</v>
      </c>
      <c r="O44">
        <f t="shared" si="7"/>
        <v>9.822460154899316</v>
      </c>
      <c r="P44">
        <f t="shared" si="8"/>
        <v>-322.34139644384339</v>
      </c>
      <c r="Q44">
        <f t="shared" si="9"/>
        <v>0.36123972368372459</v>
      </c>
      <c r="R44">
        <f t="shared" si="10"/>
        <v>9.1885125050714507</v>
      </c>
      <c r="S44">
        <f t="shared" si="11"/>
        <v>3.4715935013665216</v>
      </c>
    </row>
    <row r="45" spans="3:19">
      <c r="C45">
        <v>40</v>
      </c>
      <c r="D45" s="1">
        <v>1.3887529082268001E-7</v>
      </c>
      <c r="E45">
        <v>9.0173058153448995</v>
      </c>
      <c r="F45">
        <v>-7.4542380428717996</v>
      </c>
      <c r="G45">
        <v>-1.5631320871181</v>
      </c>
      <c r="H45" s="1">
        <v>-7.5087173493365004E-17</v>
      </c>
      <c r="I45" s="1">
        <v>2.3087250703554E-17</v>
      </c>
      <c r="J45">
        <v>-7.4542380428717996</v>
      </c>
      <c r="K45" s="1">
        <v>-1.2765686561266999E-16</v>
      </c>
      <c r="L45">
        <v>9.0173058153448995</v>
      </c>
      <c r="N45" s="2">
        <f t="shared" si="6"/>
        <v>-2.1438214999965528E-5</v>
      </c>
      <c r="O45">
        <f t="shared" si="7"/>
        <v>8.3462821330113677</v>
      </c>
      <c r="P45">
        <f t="shared" si="8"/>
        <v>105.06778127843288</v>
      </c>
      <c r="Q45">
        <f t="shared" si="9"/>
        <v>-0.16291085385107462</v>
      </c>
      <c r="R45">
        <f t="shared" si="10"/>
        <v>8.2357719291083509</v>
      </c>
      <c r="S45">
        <f t="shared" si="11"/>
        <v>-1.3536935308760627</v>
      </c>
    </row>
    <row r="46" spans="3:19">
      <c r="C46">
        <v>41</v>
      </c>
      <c r="D46" s="1">
        <v>2.3098523632692001E-5</v>
      </c>
      <c r="E46">
        <v>9.7947494172224996</v>
      </c>
      <c r="F46">
        <v>-5.8366060551260999</v>
      </c>
      <c r="G46">
        <v>-5.8366060551260999</v>
      </c>
      <c r="H46" s="1">
        <v>2.5522547481998E-17</v>
      </c>
      <c r="I46" s="1">
        <v>-2.5383761598222E-17</v>
      </c>
      <c r="J46">
        <v>9.7947494172224996</v>
      </c>
      <c r="K46" s="1">
        <v>9.4586172576108004E-17</v>
      </c>
      <c r="L46">
        <v>-3.9581493772120999</v>
      </c>
      <c r="N46" s="2">
        <f t="shared" si="6"/>
        <v>-2.0050385667325088E-6</v>
      </c>
      <c r="O46">
        <f t="shared" si="7"/>
        <v>8.5343433514602527</v>
      </c>
      <c r="P46">
        <f t="shared" si="8"/>
        <v>226.27970866367011</v>
      </c>
      <c r="Q46">
        <f t="shared" si="9"/>
        <v>-0.41332260815900734</v>
      </c>
      <c r="R46">
        <f t="shared" si="10"/>
        <v>7.8156777361743002</v>
      </c>
      <c r="S46">
        <f t="shared" si="11"/>
        <v>-3.4278561762248985</v>
      </c>
    </row>
    <row r="47" spans="3:19">
      <c r="C47">
        <v>42</v>
      </c>
      <c r="D47" s="1">
        <v>3.9891834080485001E-7</v>
      </c>
      <c r="E47">
        <v>6.7431118686072002</v>
      </c>
      <c r="F47">
        <v>-11.847878564475</v>
      </c>
      <c r="G47">
        <v>-11.847878564475</v>
      </c>
      <c r="H47" s="1">
        <v>4.0955107509725999E-17</v>
      </c>
      <c r="I47" s="1">
        <v>-1.6663145597918E-16</v>
      </c>
      <c r="J47">
        <v>6.7431118686072002</v>
      </c>
      <c r="K47" s="1">
        <v>3.4856078504011998E-17</v>
      </c>
      <c r="L47">
        <v>5.1047101215193003</v>
      </c>
      <c r="N47" s="2">
        <f t="shared" si="6"/>
        <v>-1.8858116166420302E-5</v>
      </c>
      <c r="O47">
        <f t="shared" si="7"/>
        <v>10.293197986407629</v>
      </c>
      <c r="P47">
        <f t="shared" si="8"/>
        <v>-407.82530690795659</v>
      </c>
      <c r="Q47">
        <f t="shared" si="9"/>
        <v>0.44392789428684759</v>
      </c>
      <c r="R47">
        <f t="shared" si="10"/>
        <v>9.2954952165410969</v>
      </c>
      <c r="S47">
        <f t="shared" si="11"/>
        <v>4.4208249757989337</v>
      </c>
    </row>
    <row r="48" spans="3:19">
      <c r="C48">
        <v>43</v>
      </c>
      <c r="D48" s="1">
        <v>1.1760987514986001E-6</v>
      </c>
      <c r="E48">
        <v>9.7816144941120999</v>
      </c>
      <c r="F48">
        <v>-5.8698411783306002</v>
      </c>
      <c r="G48">
        <v>-3.9119584653074999</v>
      </c>
      <c r="H48" s="1">
        <v>2.1992922717216E-18</v>
      </c>
      <c r="I48" s="1">
        <v>-2.1417782301348E-19</v>
      </c>
      <c r="J48">
        <v>-5.8698411783306002</v>
      </c>
      <c r="K48" s="1">
        <v>4.8701045123211998E-17</v>
      </c>
      <c r="L48">
        <v>9.7816144941120999</v>
      </c>
      <c r="N48" s="2">
        <f t="shared" si="6"/>
        <v>-6.1716508666857336E-5</v>
      </c>
      <c r="O48">
        <f t="shared" si="7"/>
        <v>8.5275564082893549</v>
      </c>
      <c r="P48">
        <f t="shared" si="8"/>
        <v>224.60656736623022</v>
      </c>
      <c r="Q48">
        <f t="shared" si="9"/>
        <v>-0.40854772045723164</v>
      </c>
      <c r="R48">
        <f t="shared" si="10"/>
        <v>7.8257278362213496</v>
      </c>
      <c r="S48">
        <f t="shared" si="11"/>
        <v>-3.387801961441542</v>
      </c>
    </row>
    <row r="49" spans="3:19">
      <c r="C49">
        <v>44</v>
      </c>
      <c r="D49" s="1">
        <v>1.4709537697444E-5</v>
      </c>
      <c r="E49">
        <v>6.1119355187814</v>
      </c>
      <c r="F49">
        <v>-12.111068042485</v>
      </c>
      <c r="G49">
        <v>5.9991322143195998</v>
      </c>
      <c r="H49" s="1">
        <v>-6.5608005860864003E-18</v>
      </c>
      <c r="I49" s="1">
        <v>5.5860290651013003E-17</v>
      </c>
      <c r="J49">
        <v>6.1119355187814</v>
      </c>
      <c r="K49" s="1">
        <v>-1.1596420171549001E-16</v>
      </c>
      <c r="L49">
        <v>-12.111068042485</v>
      </c>
      <c r="N49" s="2">
        <f t="shared" si="6"/>
        <v>-1.0312800036160752E-7</v>
      </c>
      <c r="O49">
        <f t="shared" si="7"/>
        <v>10.488644150707236</v>
      </c>
      <c r="P49">
        <f t="shared" si="8"/>
        <v>-444.06817769101292</v>
      </c>
      <c r="Q49">
        <f t="shared" si="9"/>
        <v>0.51822134804459685</v>
      </c>
      <c r="R49">
        <f t="shared" si="10"/>
        <v>9.1115017806331871</v>
      </c>
      <c r="S49">
        <f t="shared" si="11"/>
        <v>5.1954009875738549</v>
      </c>
    </row>
    <row r="50" spans="3:19">
      <c r="C50">
        <v>45</v>
      </c>
      <c r="D50" s="1">
        <v>3.306376907819E-6</v>
      </c>
      <c r="E50">
        <v>6.0759110474079003</v>
      </c>
      <c r="F50">
        <v>-12.112262174415999</v>
      </c>
      <c r="G50">
        <v>6.0361682685586997</v>
      </c>
      <c r="H50" s="1">
        <v>-1.0274507526878E-18</v>
      </c>
      <c r="I50" s="1">
        <v>3.0488471729290003E-17</v>
      </c>
      <c r="J50">
        <v>6.0759110474079003</v>
      </c>
      <c r="K50" s="1">
        <v>1.8744294206350999E-17</v>
      </c>
      <c r="L50">
        <v>-12.112262174415999</v>
      </c>
      <c r="N50" s="2">
        <f t="shared" si="6"/>
        <v>-6.0952816466416003E-5</v>
      </c>
      <c r="O50">
        <f t="shared" si="7"/>
        <v>10.489492775940388</v>
      </c>
      <c r="P50">
        <f t="shared" si="8"/>
        <v>-444.22660431785539</v>
      </c>
      <c r="Q50">
        <f t="shared" si="9"/>
        <v>0.52170436547428012</v>
      </c>
      <c r="R50">
        <f t="shared" si="10"/>
        <v>9.0940866109120755</v>
      </c>
      <c r="S50">
        <f t="shared" si="11"/>
        <v>5.2275278487766377</v>
      </c>
    </row>
    <row r="51" spans="3:19">
      <c r="C51">
        <v>46</v>
      </c>
      <c r="D51" s="1">
        <v>7.8449727670016007E-5</v>
      </c>
      <c r="E51">
        <v>6.9740928249795999</v>
      </c>
      <c r="F51">
        <v>-11.569223122971</v>
      </c>
      <c r="G51">
        <v>4.5950727156499003</v>
      </c>
      <c r="H51" s="1">
        <v>3.6382789453348E-18</v>
      </c>
      <c r="I51" s="1">
        <v>2.5018008862106E-18</v>
      </c>
      <c r="J51">
        <v>-11.569223122971</v>
      </c>
      <c r="K51" s="1">
        <v>-5.2110947269478E-17</v>
      </c>
      <c r="L51">
        <v>6.9740928249795999</v>
      </c>
      <c r="N51" s="2">
        <f t="shared" si="6"/>
        <v>-1.9194113833146769E-5</v>
      </c>
      <c r="O51">
        <f t="shared" si="7"/>
        <v>10.089588387578646</v>
      </c>
      <c r="P51">
        <f t="shared" si="8"/>
        <v>-370.75464230075397</v>
      </c>
      <c r="Q51">
        <f t="shared" si="9"/>
        <v>0.40542914127701635</v>
      </c>
      <c r="R51">
        <f t="shared" si="10"/>
        <v>9.2716579739752998</v>
      </c>
      <c r="S51">
        <f t="shared" si="11"/>
        <v>3.9794663265797459</v>
      </c>
    </row>
    <row r="52" spans="3:19">
      <c r="C52">
        <v>47</v>
      </c>
      <c r="D52" s="1">
        <v>1.9842339549213999E-7</v>
      </c>
      <c r="E52">
        <v>6.5150512450792997</v>
      </c>
      <c r="F52">
        <v>-12.008214471037</v>
      </c>
      <c r="G52">
        <v>-12.008214471037</v>
      </c>
      <c r="H52" s="1">
        <v>-2.7300265266013002E-18</v>
      </c>
      <c r="I52" s="1">
        <v>-3.9653119549689001E-17</v>
      </c>
      <c r="J52">
        <v>5.4931594504205998</v>
      </c>
      <c r="K52" s="1">
        <v>-7.0694761567281993E-18</v>
      </c>
      <c r="L52">
        <v>6.5150512450792997</v>
      </c>
      <c r="N52" s="2">
        <f t="shared" si="6"/>
        <v>-1.2585123669121383E-6</v>
      </c>
      <c r="O52">
        <f t="shared" si="7"/>
        <v>10.411962069086021</v>
      </c>
      <c r="P52">
        <f t="shared" si="8"/>
        <v>-429.75270149477819</v>
      </c>
      <c r="Q52">
        <f t="shared" si="9"/>
        <v>0.47450608880000139</v>
      </c>
      <c r="R52">
        <f t="shared" si="10"/>
        <v>9.261632858058146</v>
      </c>
      <c r="S52">
        <f t="shared" si="11"/>
        <v>4.7572167210064933</v>
      </c>
    </row>
    <row r="53" spans="3:19">
      <c r="C53">
        <v>48</v>
      </c>
      <c r="D53" s="1">
        <v>1.1389870602229999E-7</v>
      </c>
      <c r="E53">
        <v>9.7708491957553001</v>
      </c>
      <c r="F53">
        <v>-5.8963621992690998</v>
      </c>
      <c r="G53">
        <v>-5.8963621992690998</v>
      </c>
      <c r="H53" s="1">
        <v>3.5397597011998998E-18</v>
      </c>
      <c r="I53" s="1">
        <v>-1.4496914730945001E-17</v>
      </c>
      <c r="J53">
        <v>9.7708491957553001</v>
      </c>
      <c r="K53" s="1">
        <v>1.7361675440714999E-16</v>
      </c>
      <c r="L53">
        <v>-3.8745513317014</v>
      </c>
      <c r="N53" s="2">
        <f t="shared" si="6"/>
        <v>-2.1445071733220782E-5</v>
      </c>
      <c r="O53">
        <f t="shared" si="7"/>
        <v>8.521992994944636</v>
      </c>
      <c r="P53">
        <f t="shared" si="8"/>
        <v>223.22089885712464</v>
      </c>
      <c r="Q53">
        <f t="shared" si="9"/>
        <v>-0.40469567505412618</v>
      </c>
      <c r="R53">
        <f t="shared" si="10"/>
        <v>7.8336056975121968</v>
      </c>
      <c r="S53">
        <f t="shared" si="11"/>
        <v>-3.3554413095433357</v>
      </c>
    </row>
    <row r="54" spans="3:19">
      <c r="C54">
        <v>49</v>
      </c>
      <c r="D54" s="1">
        <v>3.2443718667173998E-7</v>
      </c>
      <c r="E54">
        <v>9.8558155890891008</v>
      </c>
      <c r="F54">
        <v>-5.6615123931821998</v>
      </c>
      <c r="G54">
        <v>-4.1944461961817003</v>
      </c>
      <c r="H54" s="1">
        <v>5.7060117478012E-18</v>
      </c>
      <c r="I54" s="1">
        <v>-4.9567162124765001E-17</v>
      </c>
      <c r="J54">
        <v>-5.6615123931821998</v>
      </c>
      <c r="K54" s="1">
        <v>-5.8857659302336998E-17</v>
      </c>
      <c r="L54">
        <v>9.8558155890891008</v>
      </c>
      <c r="N54" s="2">
        <f t="shared" si="6"/>
        <v>-4.7666758266728948E-5</v>
      </c>
      <c r="O54">
        <f t="shared" si="7"/>
        <v>8.5668898204113191</v>
      </c>
      <c r="P54">
        <f t="shared" si="8"/>
        <v>234.04165877973173</v>
      </c>
      <c r="Q54">
        <f t="shared" si="9"/>
        <v>-0.43786960191189134</v>
      </c>
      <c r="R54">
        <f t="shared" si="10"/>
        <v>7.7586639911356512</v>
      </c>
      <c r="S54">
        <f t="shared" si="11"/>
        <v>-3.6324556800767844</v>
      </c>
    </row>
    <row r="55" spans="3:19">
      <c r="C55">
        <v>50</v>
      </c>
      <c r="D55" s="1">
        <v>1.1256754639533E-8</v>
      </c>
      <c r="E55">
        <v>9.4837326786077991</v>
      </c>
      <c r="F55">
        <v>-6.5029092439792002</v>
      </c>
      <c r="G55">
        <v>9.4837326786077991</v>
      </c>
      <c r="H55" s="1">
        <v>2.0441185960328E-17</v>
      </c>
      <c r="I55" s="1">
        <v>1.867497937636E-16</v>
      </c>
      <c r="J55">
        <v>-2.9808602642299</v>
      </c>
      <c r="K55" s="1">
        <v>-1.0818834343393E-16</v>
      </c>
      <c r="L55">
        <v>-6.5029092439792002</v>
      </c>
      <c r="N55" s="2">
        <f t="shared" si="6"/>
        <v>-1.2276533767045331E-5</v>
      </c>
      <c r="O55">
        <f t="shared" si="7"/>
        <v>8.3998375600107948</v>
      </c>
      <c r="P55">
        <f t="shared" si="8"/>
        <v>183.83430954169978</v>
      </c>
      <c r="Q55">
        <f t="shared" si="9"/>
        <v>-0.31238196170372784</v>
      </c>
      <c r="R55">
        <f t="shared" si="10"/>
        <v>7.9933209612935006</v>
      </c>
      <c r="S55">
        <f t="shared" si="11"/>
        <v>-2.5814900821645743</v>
      </c>
    </row>
    <row r="56" spans="3:19">
      <c r="C56">
        <v>51</v>
      </c>
      <c r="D56" s="1">
        <v>7.3618181052781002E-5</v>
      </c>
      <c r="E56">
        <v>6.1874350783195</v>
      </c>
      <c r="F56">
        <v>-12.105220710716001</v>
      </c>
      <c r="G56">
        <v>5.9176170148775</v>
      </c>
      <c r="H56" s="1">
        <v>-3.4247794381569E-18</v>
      </c>
      <c r="I56" s="1">
        <v>5.4999887226153003E-17</v>
      </c>
      <c r="J56">
        <v>6.1874350783195</v>
      </c>
      <c r="K56" s="1">
        <v>-2.4528289115673999E-17</v>
      </c>
      <c r="L56">
        <v>-12.105220710716001</v>
      </c>
      <c r="N56" s="2">
        <f t="shared" si="6"/>
        <v>-5.6205839667219003E-5</v>
      </c>
      <c r="O56">
        <f t="shared" si="7"/>
        <v>10.484248004240852</v>
      </c>
      <c r="P56">
        <f t="shared" si="8"/>
        <v>-443.23727404998971</v>
      </c>
      <c r="Q56">
        <f t="shared" si="9"/>
        <v>0.51073063713190614</v>
      </c>
      <c r="R56">
        <f t="shared" si="10"/>
        <v>9.1463278945177393</v>
      </c>
      <c r="S56">
        <f t="shared" si="11"/>
        <v>5.1248553404359605</v>
      </c>
    </row>
    <row r="57" spans="3:19">
      <c r="C57">
        <v>52</v>
      </c>
      <c r="D57" s="1">
        <v>4.0148688942309998E-6</v>
      </c>
      <c r="E57">
        <v>6.350395074323</v>
      </c>
      <c r="F57">
        <v>-12.072877204675001</v>
      </c>
      <c r="G57">
        <v>5.7224211854361</v>
      </c>
      <c r="H57" s="1">
        <v>8.1152920617430995E-18</v>
      </c>
      <c r="I57" s="1">
        <v>2.7104539646182E-17</v>
      </c>
      <c r="J57">
        <v>-12.072877204675001</v>
      </c>
      <c r="K57" s="1">
        <v>-8.1258151577392006E-18</v>
      </c>
      <c r="L57">
        <v>6.350395074323</v>
      </c>
      <c r="N57" s="2">
        <f t="shared" si="6"/>
        <v>-2.0314971966861606E-5</v>
      </c>
      <c r="O57">
        <f t="shared" si="7"/>
        <v>10.460114383252147</v>
      </c>
      <c r="P57">
        <f t="shared" si="8"/>
        <v>-438.72617749278174</v>
      </c>
      <c r="Q57">
        <f t="shared" si="9"/>
        <v>0.49357672180319551</v>
      </c>
      <c r="R57">
        <f t="shared" si="10"/>
        <v>9.2116361394990012</v>
      </c>
      <c r="S57">
        <f t="shared" si="11"/>
        <v>4.9557797110237241</v>
      </c>
    </row>
    <row r="58" spans="3:19">
      <c r="C58">
        <v>53</v>
      </c>
      <c r="D58" s="1">
        <v>2.430411257377E-4</v>
      </c>
      <c r="E58">
        <v>9.9431500876421008</v>
      </c>
      <c r="F58">
        <v>-5.2494368035162999</v>
      </c>
      <c r="G58">
        <v>-4.6937452907671</v>
      </c>
      <c r="H58" s="1">
        <v>3.2381070267550001E-18</v>
      </c>
      <c r="I58" s="1">
        <v>-7.8810588899785997E-17</v>
      </c>
      <c r="J58">
        <v>-5.2494368035162999</v>
      </c>
      <c r="K58" s="1">
        <v>-2.0214654597389001E-17</v>
      </c>
      <c r="L58">
        <v>9.9431500876421008</v>
      </c>
      <c r="N58" s="2">
        <f t="shared" si="6"/>
        <v>-1.0668880433328809E-5</v>
      </c>
      <c r="O58">
        <f t="shared" si="7"/>
        <v>8.6155111651528085</v>
      </c>
      <c r="P58">
        <f t="shared" si="8"/>
        <v>244.9936463261418</v>
      </c>
      <c r="Q58">
        <f t="shared" si="9"/>
        <v>-0.49134370275650069</v>
      </c>
      <c r="R58">
        <f t="shared" si="10"/>
        <v>7.5962934455792022</v>
      </c>
      <c r="S58">
        <f t="shared" si="11"/>
        <v>-4.0648934211763974</v>
      </c>
    </row>
    <row r="59" spans="3:19">
      <c r="C59">
        <v>54</v>
      </c>
      <c r="D59" s="1">
        <v>1.3367479723136E-7</v>
      </c>
      <c r="E59">
        <v>9.9115375232724006</v>
      </c>
      <c r="F59">
        <v>-5.4452059048825001</v>
      </c>
      <c r="G59">
        <v>-5.4452059048825001</v>
      </c>
      <c r="H59" s="1">
        <v>5.9887149684660002E-18</v>
      </c>
      <c r="I59" s="1">
        <v>-1.4830802642121001E-17</v>
      </c>
      <c r="J59">
        <v>9.9115375232724006</v>
      </c>
      <c r="K59" s="1">
        <v>9.3498954008424997E-17</v>
      </c>
      <c r="L59">
        <v>-4.4663840988711998</v>
      </c>
      <c r="N59" s="2">
        <f t="shared" si="6"/>
        <v>-1.7493493766451707E-5</v>
      </c>
      <c r="O59">
        <f t="shared" si="7"/>
        <v>8.5975993841169256</v>
      </c>
      <c r="P59">
        <f t="shared" si="8"/>
        <v>241.05107644559305</v>
      </c>
      <c r="Q59">
        <f t="shared" si="9"/>
        <v>-0.46664385384685775</v>
      </c>
      <c r="R59">
        <f t="shared" si="10"/>
        <v>7.6783717140774508</v>
      </c>
      <c r="S59">
        <f t="shared" si="11"/>
        <v>-3.8679869428713247</v>
      </c>
    </row>
    <row r="60" spans="3:19">
      <c r="C60">
        <v>55</v>
      </c>
      <c r="D60" s="1">
        <v>4.9970375171070999E-7</v>
      </c>
      <c r="E60">
        <v>9.9543725954351991</v>
      </c>
      <c r="F60">
        <v>-5.1121122104675001</v>
      </c>
      <c r="G60">
        <v>-4.8423442536775996</v>
      </c>
      <c r="H60" s="1">
        <v>-8.6924502498572006E-19</v>
      </c>
      <c r="I60" s="1">
        <v>-6.9744147325478002E-17</v>
      </c>
      <c r="J60">
        <v>-5.1121122104675001</v>
      </c>
      <c r="K60" s="1">
        <v>1.9519925114625001E-17</v>
      </c>
      <c r="L60">
        <v>9.9543725954351991</v>
      </c>
      <c r="N60" s="2">
        <f t="shared" si="6"/>
        <v>-2.7956236633504734E-5</v>
      </c>
      <c r="O60">
        <f t="shared" si="7"/>
        <v>8.621818917430998</v>
      </c>
      <c r="P60">
        <f t="shared" si="8"/>
        <v>246.41450524004495</v>
      </c>
      <c r="Q60">
        <f t="shared" si="9"/>
        <v>-0.50795364521013553</v>
      </c>
      <c r="R60">
        <f t="shared" si="10"/>
        <v>7.5332424029513483</v>
      </c>
      <c r="S60">
        <f t="shared" si="11"/>
        <v>-4.1935689267432839</v>
      </c>
    </row>
    <row r="61" spans="3:19">
      <c r="C61">
        <v>56</v>
      </c>
      <c r="D61" s="1">
        <v>3.6267706526870999E-7</v>
      </c>
      <c r="E61">
        <v>6.4580336065147002</v>
      </c>
      <c r="F61">
        <v>-12.034798584919001</v>
      </c>
      <c r="G61">
        <v>5.5766425069235002</v>
      </c>
      <c r="H61" s="1">
        <v>6.5546895628786999E-18</v>
      </c>
      <c r="I61" s="1">
        <v>3.5549827671427E-17</v>
      </c>
      <c r="J61">
        <v>-12.034798584919001</v>
      </c>
      <c r="K61" s="1">
        <v>-1.3352692095734001E-16</v>
      </c>
      <c r="L61">
        <v>6.4580336065147002</v>
      </c>
      <c r="N61" s="2">
        <f t="shared" si="6"/>
        <v>-4.0823826933452288E-5</v>
      </c>
      <c r="O61">
        <f t="shared" si="7"/>
        <v>10.431718858545507</v>
      </c>
      <c r="P61">
        <f t="shared" si="8"/>
        <v>-433.42742040793644</v>
      </c>
      <c r="Q61">
        <f t="shared" si="9"/>
        <v>0.48134047222940701</v>
      </c>
      <c r="R61">
        <f t="shared" si="10"/>
        <v>9.2464160957168549</v>
      </c>
      <c r="S61">
        <f t="shared" si="11"/>
        <v>4.8295494332910875</v>
      </c>
    </row>
    <row r="62" spans="3:19">
      <c r="C62">
        <v>57</v>
      </c>
      <c r="D62" s="1">
        <v>9.3820077040618E-8</v>
      </c>
      <c r="E62">
        <v>6.2049393861522999</v>
      </c>
      <c r="F62">
        <v>-12.10291168282</v>
      </c>
      <c r="G62">
        <v>5.8978801823991001</v>
      </c>
      <c r="H62" s="1">
        <v>-2.5694029938566002E-18</v>
      </c>
      <c r="I62" s="1">
        <v>2.5346954119681E-17</v>
      </c>
      <c r="J62">
        <v>6.2049393861522999</v>
      </c>
      <c r="K62" s="1">
        <v>-6.6106385597786999E-17</v>
      </c>
      <c r="L62">
        <v>-12.10291168282</v>
      </c>
      <c r="N62" s="2">
        <f t="shared" si="6"/>
        <v>-3.0704756200113557E-5</v>
      </c>
      <c r="O62">
        <f t="shared" si="7"/>
        <v>10.482526761975679</v>
      </c>
      <c r="P62">
        <f t="shared" si="8"/>
        <v>-442.92139722132924</v>
      </c>
      <c r="Q62">
        <f t="shared" si="9"/>
        <v>0.50895201199903117</v>
      </c>
      <c r="R62">
        <f t="shared" si="10"/>
        <v>9.1539255344861559</v>
      </c>
      <c r="S62">
        <f t="shared" si="11"/>
        <v>5.107740657533296</v>
      </c>
    </row>
    <row r="63" spans="3:19">
      <c r="C63">
        <v>58</v>
      </c>
      <c r="D63" s="1">
        <v>2.0839722843412999E-4</v>
      </c>
      <c r="E63">
        <v>9.9528280156487998</v>
      </c>
      <c r="F63">
        <v>-5.1420383410327997</v>
      </c>
      <c r="G63">
        <v>9.9528280156487998</v>
      </c>
      <c r="H63" s="1">
        <v>-2.5062964200310999E-17</v>
      </c>
      <c r="I63" s="1">
        <v>8.4406229485304005E-17</v>
      </c>
      <c r="J63">
        <v>-5.1420383410327997</v>
      </c>
      <c r="K63" s="1">
        <v>7.5327240334964999E-18</v>
      </c>
      <c r="L63">
        <v>-4.8108920330798997</v>
      </c>
      <c r="N63" s="2">
        <f t="shared" si="6"/>
        <v>-3.4119487966499662E-5</v>
      </c>
      <c r="O63">
        <f t="shared" si="7"/>
        <v>8.6210215740419702</v>
      </c>
      <c r="P63">
        <f t="shared" si="8"/>
        <v>246.20844635408108</v>
      </c>
      <c r="Q63">
        <f t="shared" si="9"/>
        <v>-0.50439184830447181</v>
      </c>
      <c r="R63">
        <f t="shared" si="10"/>
        <v>7.5474331783407944</v>
      </c>
      <c r="S63">
        <f t="shared" si="11"/>
        <v>-4.1663251671680248</v>
      </c>
    </row>
    <row r="64" spans="3:19">
      <c r="C64">
        <v>59</v>
      </c>
      <c r="D64" s="1">
        <v>2.3099932300319E-7</v>
      </c>
      <c r="E64">
        <v>9.6791793864094</v>
      </c>
      <c r="F64">
        <v>-6.1023242966710001</v>
      </c>
      <c r="G64">
        <v>-3.5769148598374998</v>
      </c>
      <c r="H64" s="1">
        <v>3.9877844441088E-18</v>
      </c>
      <c r="I64" s="1">
        <v>1.7910527793201999E-17</v>
      </c>
      <c r="J64">
        <v>-6.1023242966710001</v>
      </c>
      <c r="K64" s="1">
        <v>6.6875414665500002E-17</v>
      </c>
      <c r="L64">
        <v>9.6791793864094</v>
      </c>
      <c r="N64" s="2">
        <f t="shared" si="6"/>
        <v>-1.9923366366469963E-5</v>
      </c>
      <c r="O64">
        <f t="shared" si="7"/>
        <v>8.4770040500571131</v>
      </c>
      <c r="P64">
        <f t="shared" si="8"/>
        <v>211.27080271338923</v>
      </c>
      <c r="Q64">
        <f t="shared" si="9"/>
        <v>-0.37408587594296616</v>
      </c>
      <c r="R64">
        <f t="shared" si="10"/>
        <v>7.8907518415402009</v>
      </c>
      <c r="S64">
        <f t="shared" si="11"/>
        <v>-3.0976818816519271</v>
      </c>
    </row>
    <row r="65" spans="3:19">
      <c r="C65">
        <v>60</v>
      </c>
      <c r="D65" s="1">
        <v>1.6526452897069999E-5</v>
      </c>
      <c r="E65">
        <v>9.8960986263683992</v>
      </c>
      <c r="F65">
        <v>-5.5147357426576997</v>
      </c>
      <c r="G65">
        <v>-5.5147357426576997</v>
      </c>
      <c r="H65" s="1">
        <v>4.8647067575632003E-18</v>
      </c>
      <c r="I65" s="1">
        <v>-1.4140187179431999E-17</v>
      </c>
      <c r="J65">
        <v>9.8960986263683992</v>
      </c>
      <c r="K65" s="1">
        <v>9.5033465132888999E-17</v>
      </c>
      <c r="L65">
        <v>-4.3813833470464996</v>
      </c>
      <c r="N65" s="2">
        <f t="shared" si="6"/>
        <v>-6.821111933360176E-6</v>
      </c>
      <c r="O65">
        <f t="shared" si="7"/>
        <v>8.5889929085950953</v>
      </c>
      <c r="P65">
        <f t="shared" si="8"/>
        <v>239.11072747075025</v>
      </c>
      <c r="Q65">
        <f t="shared" si="9"/>
        <v>-0.45757379085434341</v>
      </c>
      <c r="R65">
        <f t="shared" si="10"/>
        <v>7.7054171845130481</v>
      </c>
      <c r="S65">
        <f t="shared" si="11"/>
        <v>-3.7943833750041458</v>
      </c>
    </row>
    <row r="66" spans="3:19">
      <c r="C66">
        <v>61</v>
      </c>
      <c r="D66" s="1">
        <v>5.9182364533505E-6</v>
      </c>
      <c r="E66">
        <v>6.9239561139383996</v>
      </c>
      <c r="F66">
        <v>-11.641513622651001</v>
      </c>
      <c r="G66">
        <v>-11.641513622651001</v>
      </c>
      <c r="H66" s="1">
        <v>4.5020997267978999E-17</v>
      </c>
      <c r="I66" s="1">
        <v>4.7975739816659999E-18</v>
      </c>
      <c r="J66">
        <v>4.7175012880685996</v>
      </c>
      <c r="K66" s="1">
        <v>-1.0892522944645999E-20</v>
      </c>
      <c r="L66">
        <v>6.9239561139383996</v>
      </c>
      <c r="N66" s="2">
        <f t="shared" si="6"/>
        <v>-1.8740214667190003E-5</v>
      </c>
      <c r="O66">
        <f t="shared" si="7"/>
        <v>10.142012278043966</v>
      </c>
      <c r="P66">
        <f t="shared" si="8"/>
        <v>-380.25767300466083</v>
      </c>
      <c r="Q66">
        <f t="shared" si="9"/>
        <v>0.4146051427046038</v>
      </c>
      <c r="R66">
        <f t="shared" si="10"/>
        <v>9.2827348682947015</v>
      </c>
      <c r="S66">
        <f t="shared" si="11"/>
        <v>4.0854921873551922</v>
      </c>
    </row>
    <row r="67" spans="3:19">
      <c r="C67">
        <v>62</v>
      </c>
      <c r="D67" s="1">
        <v>1.3695421063886001E-7</v>
      </c>
      <c r="E67">
        <v>9.3465489391694003</v>
      </c>
      <c r="F67">
        <v>-6.7827158364355</v>
      </c>
      <c r="G67">
        <v>-2.5640152080366998</v>
      </c>
      <c r="H67" s="1">
        <v>-1.0177749752341E-16</v>
      </c>
      <c r="I67" s="1">
        <v>9.2672472720656002E-17</v>
      </c>
      <c r="J67">
        <v>-6.7827158364355</v>
      </c>
      <c r="K67" s="1">
        <v>7.4769431203704006E-17</v>
      </c>
      <c r="L67">
        <v>9.3465489391694003</v>
      </c>
      <c r="N67" s="2">
        <f t="shared" si="6"/>
        <v>-6.0701767599979917E-5</v>
      </c>
      <c r="O67">
        <f t="shared" si="7"/>
        <v>8.3647290800751861</v>
      </c>
      <c r="P67">
        <f t="shared" si="8"/>
        <v>162.5414597266255</v>
      </c>
      <c r="Q67">
        <f t="shared" si="9"/>
        <v>-0.26867465480957214</v>
      </c>
      <c r="R67">
        <f t="shared" si="10"/>
        <v>8.0646323878024511</v>
      </c>
      <c r="S67">
        <f t="shared" si="11"/>
        <v>-2.2204497365766271</v>
      </c>
    </row>
    <row r="68" spans="3:19">
      <c r="C68">
        <v>63</v>
      </c>
      <c r="D68" s="1">
        <v>1.0729946012566E-4</v>
      </c>
      <c r="E68">
        <v>6.2672308466512003</v>
      </c>
      <c r="F68">
        <v>-12.092957289308</v>
      </c>
      <c r="G68">
        <v>5.8257108769626003</v>
      </c>
      <c r="H68" s="1">
        <v>2.7676732380205002E-19</v>
      </c>
      <c r="I68" s="1">
        <v>-8.2125653969014999E-18</v>
      </c>
      <c r="J68">
        <v>6.2672308466512003</v>
      </c>
      <c r="K68" s="1">
        <v>-1.1609642414775001E-16</v>
      </c>
      <c r="L68">
        <v>-12.092957289308</v>
      </c>
      <c r="N68" s="2">
        <f t="shared" si="6"/>
        <v>-5.188564732823882E-6</v>
      </c>
      <c r="O68">
        <f t="shared" si="7"/>
        <v>10.475130207021852</v>
      </c>
      <c r="P68">
        <f t="shared" si="8"/>
        <v>-441.5274388274384</v>
      </c>
      <c r="Q68">
        <f t="shared" si="9"/>
        <v>0.50252253833806593</v>
      </c>
      <c r="R68">
        <f t="shared" si="10"/>
        <v>9.1800940679795939</v>
      </c>
      <c r="S68">
        <f t="shared" si="11"/>
        <v>5.0452181079818095</v>
      </c>
    </row>
    <row r="69" spans="3:19">
      <c r="C69">
        <v>64</v>
      </c>
      <c r="D69" s="1">
        <v>6.1347038722380995E-4</v>
      </c>
      <c r="E69">
        <v>6.3921963087854996</v>
      </c>
      <c r="F69">
        <v>-12.061002852592001</v>
      </c>
      <c r="G69">
        <v>6.3921963087854996</v>
      </c>
      <c r="H69" s="1">
        <v>-6.5080551751668002E-18</v>
      </c>
      <c r="I69" s="1">
        <v>1.0593145869964001E-17</v>
      </c>
      <c r="J69">
        <v>5.6686439795302004</v>
      </c>
      <c r="K69" s="1">
        <v>-8.9256769064301004E-17</v>
      </c>
      <c r="L69">
        <v>-12.061002852592001</v>
      </c>
      <c r="N69" s="2">
        <f t="shared" si="6"/>
        <v>-5.418809210055997E-5</v>
      </c>
      <c r="O69">
        <f t="shared" si="7"/>
        <v>10.451351300624678</v>
      </c>
      <c r="P69">
        <f t="shared" si="8"/>
        <v>-437.03738402322358</v>
      </c>
      <c r="Q69">
        <f t="shared" si="9"/>
        <v>0.4889766065743984</v>
      </c>
      <c r="R69">
        <f t="shared" si="10"/>
        <v>9.2265995806887471</v>
      </c>
      <c r="S69">
        <f t="shared" si="11"/>
        <v>4.9092366195472161</v>
      </c>
    </row>
    <row r="70" spans="3:19">
      <c r="C70">
        <v>65</v>
      </c>
      <c r="D70" s="1">
        <v>1.4293236105800001E-7</v>
      </c>
      <c r="E70">
        <v>7.6265210087697</v>
      </c>
      <c r="F70">
        <v>-10.290892042991</v>
      </c>
      <c r="G70">
        <v>2.6643084714019998</v>
      </c>
      <c r="H70" s="1">
        <v>1.3762754227335999E-16</v>
      </c>
      <c r="I70" s="1">
        <v>1.9897036352484E-17</v>
      </c>
      <c r="J70">
        <v>-10.290892042991</v>
      </c>
      <c r="K70" s="1">
        <v>1.7119361090599E-16</v>
      </c>
      <c r="L70">
        <v>7.6265210087697</v>
      </c>
      <c r="N70" s="2">
        <f t="shared" si="6"/>
        <v>-2.0854273100094172E-5</v>
      </c>
      <c r="O70">
        <f t="shared" si="7"/>
        <v>9.2510761905623955</v>
      </c>
      <c r="P70">
        <f t="shared" si="8"/>
        <v>-209.10658316524973</v>
      </c>
      <c r="Q70">
        <f t="shared" si="9"/>
        <v>0.25207831714094553</v>
      </c>
      <c r="R70">
        <f t="shared" si="10"/>
        <v>8.958706525880352</v>
      </c>
      <c r="S70">
        <f t="shared" si="11"/>
        <v>2.307376880082499</v>
      </c>
    </row>
    <row r="71" spans="3:19">
      <c r="C71">
        <v>66</v>
      </c>
      <c r="D71" s="1">
        <v>3.4612732013883003E-8</v>
      </c>
      <c r="E71">
        <v>7.7022659370469997</v>
      </c>
      <c r="F71">
        <v>-10.136399547709001</v>
      </c>
      <c r="G71">
        <v>-10.136399547709001</v>
      </c>
      <c r="H71" s="1">
        <v>1.2661396904699001E-16</v>
      </c>
      <c r="I71" s="1">
        <v>-3.0804689012335999E-17</v>
      </c>
      <c r="J71">
        <v>7.7022659370469997</v>
      </c>
      <c r="K71" s="1">
        <v>7.0236301715292998E-17</v>
      </c>
      <c r="L71">
        <v>2.4341332524618</v>
      </c>
      <c r="N71" s="2">
        <f t="shared" si="6"/>
        <v>-1.1940006701867864E-7</v>
      </c>
      <c r="O71">
        <f t="shared" si="7"/>
        <v>9.1650559476341975</v>
      </c>
      <c r="P71">
        <f t="shared" si="8"/>
        <v>-190.04069171563182</v>
      </c>
      <c r="Q71">
        <f t="shared" si="9"/>
        <v>0.23208423808745729</v>
      </c>
      <c r="R71">
        <f t="shared" si="10"/>
        <v>8.9193327423779998</v>
      </c>
      <c r="S71">
        <f t="shared" si="11"/>
        <v>2.1080213362318507</v>
      </c>
    </row>
    <row r="72" spans="3:19">
      <c r="C72">
        <v>67</v>
      </c>
      <c r="D72" s="1">
        <v>8.1693988018827001E-8</v>
      </c>
      <c r="E72">
        <v>7.7532060804571001</v>
      </c>
      <c r="F72">
        <v>-10.032504052302</v>
      </c>
      <c r="G72">
        <v>-10.032504052302</v>
      </c>
      <c r="H72" s="1">
        <v>7.8547355056215004E-16</v>
      </c>
      <c r="I72" s="1">
        <v>-1.5497522832691999E-16</v>
      </c>
      <c r="J72">
        <v>7.7532060804571001</v>
      </c>
      <c r="K72" s="1">
        <v>9.5114613694585E-17</v>
      </c>
      <c r="L72">
        <v>2.2792370638533002</v>
      </c>
      <c r="N72" s="2">
        <f t="shared" si="6"/>
        <v>-2.0302663866692921E-5</v>
      </c>
      <c r="O72">
        <f t="shared" si="7"/>
        <v>9.1092882180085581</v>
      </c>
      <c r="P72">
        <f t="shared" si="8"/>
        <v>-177.29002325647932</v>
      </c>
      <c r="Q72">
        <f t="shared" si="9"/>
        <v>0.21842297963661486</v>
      </c>
      <c r="R72">
        <f t="shared" si="10"/>
        <v>8.8928550663795516</v>
      </c>
      <c r="S72">
        <f t="shared" si="11"/>
        <v>1.9738947811666849</v>
      </c>
    </row>
    <row r="73" spans="3:19">
      <c r="C73">
        <v>68</v>
      </c>
      <c r="D73" s="1">
        <v>3.0184976584469001E-5</v>
      </c>
      <c r="E73">
        <v>9.8270621740043005</v>
      </c>
      <c r="F73">
        <v>-5.7489466076845996</v>
      </c>
      <c r="G73">
        <v>-4.0782870388854002</v>
      </c>
      <c r="H73" s="1">
        <v>2.3523906004299999E-17</v>
      </c>
      <c r="I73" s="1">
        <v>1.8436072941373999E-17</v>
      </c>
      <c r="J73">
        <v>-5.7489466076845996</v>
      </c>
      <c r="K73" s="1">
        <v>-3.6363705725333997E-17</v>
      </c>
      <c r="L73">
        <v>9.8270621740043005</v>
      </c>
      <c r="N73" s="2">
        <f t="shared" si="6"/>
        <v>-5.7157521900090082E-5</v>
      </c>
      <c r="O73">
        <f t="shared" si="7"/>
        <v>8.5514315535907226</v>
      </c>
      <c r="P73">
        <f t="shared" si="8"/>
        <v>230.39968952158048</v>
      </c>
      <c r="Q73">
        <f t="shared" si="9"/>
        <v>-0.42575972194566108</v>
      </c>
      <c r="R73">
        <f t="shared" si="10"/>
        <v>7.7880043908444501</v>
      </c>
      <c r="S73">
        <f t="shared" si="11"/>
        <v>-3.531850679733588</v>
      </c>
    </row>
    <row r="74" spans="3:19">
      <c r="C74">
        <v>69</v>
      </c>
      <c r="D74" s="1">
        <v>5.7391102317171999E-6</v>
      </c>
      <c r="E74">
        <v>6.4072091159123996</v>
      </c>
      <c r="F74">
        <v>-12.054599559638</v>
      </c>
      <c r="G74">
        <v>6.4072091159123996</v>
      </c>
      <c r="H74" s="1">
        <v>1.3290364471236E-18</v>
      </c>
      <c r="I74" s="1">
        <v>7.2836647507352002E-17</v>
      </c>
      <c r="J74">
        <v>5.6473829242231997</v>
      </c>
      <c r="K74" s="1">
        <v>7.4824362243233995E-18</v>
      </c>
      <c r="L74">
        <v>-12.054599559638</v>
      </c>
      <c r="N74" s="2">
        <f t="shared" si="6"/>
        <v>-2.5065008000998055E-6</v>
      </c>
      <c r="O74">
        <f t="shared" si="7"/>
        <v>10.446497812449982</v>
      </c>
      <c r="P74">
        <f t="shared" si="8"/>
        <v>-436.18346223532853</v>
      </c>
      <c r="Q74">
        <f t="shared" si="9"/>
        <v>0.48722324594387706</v>
      </c>
      <c r="R74">
        <f t="shared" si="10"/>
        <v>9.2309043377752005</v>
      </c>
      <c r="S74">
        <f t="shared" si="11"/>
        <v>4.8907792479691059</v>
      </c>
    </row>
    <row r="75" spans="3:19">
      <c r="C75">
        <v>70</v>
      </c>
      <c r="D75" s="1">
        <v>7.6866188333468997E-5</v>
      </c>
      <c r="E75">
        <v>6.2226022342050999</v>
      </c>
      <c r="F75">
        <v>-12.100616585939999</v>
      </c>
      <c r="G75">
        <v>5.8778286555298997</v>
      </c>
      <c r="H75" s="1">
        <v>-4.9780332068151998E-18</v>
      </c>
      <c r="I75" s="1">
        <v>5.0749604845884E-17</v>
      </c>
      <c r="J75">
        <v>6.2226022342050999</v>
      </c>
      <c r="K75" s="1">
        <v>-4.1051713948927001E-17</v>
      </c>
      <c r="L75">
        <v>-12.100616585939999</v>
      </c>
      <c r="N75" s="2">
        <f t="shared" si="6"/>
        <v>-6.1898734999843441E-5</v>
      </c>
      <c r="O75">
        <f t="shared" si="7"/>
        <v>10.480805551514983</v>
      </c>
      <c r="P75">
        <f t="shared" si="8"/>
        <v>-442.59156694155774</v>
      </c>
      <c r="Q75">
        <f t="shared" si="9"/>
        <v>0.50715017705050902</v>
      </c>
      <c r="R75">
        <f t="shared" si="10"/>
        <v>9.1616094100725451</v>
      </c>
      <c r="S75">
        <f t="shared" si="11"/>
        <v>5.0904025406580073</v>
      </c>
    </row>
    <row r="76" spans="3:19">
      <c r="C76">
        <v>71</v>
      </c>
      <c r="D76" s="1">
        <v>3.8802652215342002E-5</v>
      </c>
      <c r="E76">
        <v>6.7564971588668001</v>
      </c>
      <c r="F76">
        <v>-11.835396945433001</v>
      </c>
      <c r="G76">
        <v>5.0788442695259999</v>
      </c>
      <c r="H76" s="1">
        <v>2.8038533186269E-18</v>
      </c>
      <c r="I76" s="1">
        <v>-1.0834705705183E-17</v>
      </c>
      <c r="J76">
        <v>-11.835396945433001</v>
      </c>
      <c r="K76" s="1">
        <v>-1.3783485984399E-17</v>
      </c>
      <c r="L76">
        <v>6.7564971588668001</v>
      </c>
      <c r="N76" s="2">
        <f t="shared" si="6"/>
        <v>-1.8505680066856673E-5</v>
      </c>
      <c r="O76">
        <f t="shared" si="7"/>
        <v>10.284005392521184</v>
      </c>
      <c r="P76">
        <f t="shared" si="8"/>
        <v>-406.13593347938365</v>
      </c>
      <c r="Q76">
        <f t="shared" si="9"/>
        <v>0.44194193746904281</v>
      </c>
      <c r="R76">
        <f t="shared" si="10"/>
        <v>9.2959470521498968</v>
      </c>
      <c r="S76">
        <f t="shared" si="11"/>
        <v>4.3984241856635933</v>
      </c>
    </row>
    <row r="77" spans="3:19">
      <c r="C77">
        <v>72</v>
      </c>
      <c r="D77" s="1">
        <v>8.1858242451104999E-7</v>
      </c>
      <c r="E77">
        <v>9.8659387257473998</v>
      </c>
      <c r="F77">
        <v>-5.6279315592188004</v>
      </c>
      <c r="G77">
        <v>-5.6279315592188004</v>
      </c>
      <c r="H77" s="1">
        <v>1.4008603433639999E-17</v>
      </c>
      <c r="I77" s="1">
        <v>3.0351778136041997E-17</v>
      </c>
      <c r="J77">
        <v>-4.2380218714330002</v>
      </c>
      <c r="K77" s="1">
        <v>1.4781811436813999E-16</v>
      </c>
      <c r="L77">
        <v>9.8659387257473998</v>
      </c>
      <c r="N77" s="2">
        <f t="shared" si="6"/>
        <v>-4.9016347999734462E-6</v>
      </c>
      <c r="O77">
        <f t="shared" si="7"/>
        <v>8.5723739406924366</v>
      </c>
      <c r="P77">
        <f t="shared" si="8"/>
        <v>235.31507491581152</v>
      </c>
      <c r="Q77">
        <f t="shared" si="9"/>
        <v>-0.44244058772823491</v>
      </c>
      <c r="R77">
        <f t="shared" si="10"/>
        <v>7.7469351424830997</v>
      </c>
      <c r="S77">
        <f t="shared" si="11"/>
        <v>-3.6702303575147894</v>
      </c>
    </row>
    <row r="78" spans="3:19">
      <c r="C78">
        <v>73</v>
      </c>
      <c r="D78" s="1">
        <v>1.6081130267409001E-6</v>
      </c>
      <c r="E78">
        <v>9.8670062583441993</v>
      </c>
      <c r="F78">
        <v>-5.6242739968236002</v>
      </c>
      <c r="G78">
        <v>-5.6242739968236002</v>
      </c>
      <c r="H78" s="1">
        <v>-1.8366205099333001E-17</v>
      </c>
      <c r="I78" s="1">
        <v>-1.2886921443268E-17</v>
      </c>
      <c r="J78">
        <v>9.8670062583441993</v>
      </c>
      <c r="K78" s="1">
        <v>2.3059225145658001E-17</v>
      </c>
      <c r="L78">
        <v>-4.2427946230623999</v>
      </c>
      <c r="N78" s="2">
        <f t="shared" si="6"/>
        <v>-2.0787180600242056E-5</v>
      </c>
      <c r="O78">
        <f t="shared" si="7"/>
        <v>8.5729684679736398</v>
      </c>
      <c r="P78">
        <f t="shared" si="8"/>
        <v>235.45128524409103</v>
      </c>
      <c r="Q78">
        <f t="shared" si="9"/>
        <v>-0.44293952196246189</v>
      </c>
      <c r="R78">
        <f t="shared" si="10"/>
        <v>7.7456401275838971</v>
      </c>
      <c r="S78">
        <f t="shared" si="11"/>
        <v>-3.674349924385591</v>
      </c>
    </row>
    <row r="79" spans="3:19">
      <c r="C79">
        <v>74</v>
      </c>
      <c r="D79" s="1">
        <v>6.3977243391911E-7</v>
      </c>
      <c r="E79">
        <v>9.9098089213083007</v>
      </c>
      <c r="F79">
        <v>-5.4534995888535001</v>
      </c>
      <c r="G79">
        <v>-4.4564230299167003</v>
      </c>
      <c r="H79" s="1">
        <v>6.3810998870574999E-18</v>
      </c>
      <c r="I79" s="1">
        <v>-1.010556510442E-16</v>
      </c>
      <c r="J79">
        <v>-5.4534995888535001</v>
      </c>
      <c r="K79" s="1">
        <v>3.4538547224198998E-17</v>
      </c>
      <c r="L79">
        <v>9.9098089213083007</v>
      </c>
      <c r="N79" s="2">
        <f t="shared" si="6"/>
        <v>-3.7899153966236554E-5</v>
      </c>
      <c r="O79">
        <f t="shared" si="7"/>
        <v>8.5966469288824978</v>
      </c>
      <c r="P79">
        <f t="shared" si="8"/>
        <v>240.83628786867686</v>
      </c>
      <c r="Q79">
        <f t="shared" si="9"/>
        <v>-0.46557404272829489</v>
      </c>
      <c r="R79">
        <f t="shared" si="10"/>
        <v>7.6816542550808977</v>
      </c>
      <c r="S79">
        <f t="shared" si="11"/>
        <v>-3.8593427322877689</v>
      </c>
    </row>
    <row r="80" spans="3:19">
      <c r="C80">
        <v>75</v>
      </c>
      <c r="D80" s="1">
        <v>5.6083626631675998E-9</v>
      </c>
      <c r="E80">
        <v>8.1487362475065996</v>
      </c>
      <c r="F80">
        <v>-9.2257783314841006</v>
      </c>
      <c r="G80">
        <v>8.1487362475065996</v>
      </c>
      <c r="H80" s="1">
        <v>-3.0911439093449001E-16</v>
      </c>
      <c r="I80" s="1">
        <v>2.4783921465422998E-16</v>
      </c>
      <c r="J80">
        <v>-9.2257783314841006</v>
      </c>
      <c r="K80" s="1">
        <v>-4.8529790201544E-17</v>
      </c>
      <c r="L80">
        <v>1.0769667623251999</v>
      </c>
      <c r="N80" s="2">
        <f t="shared" si="6"/>
        <v>-2.5107217433687861E-5</v>
      </c>
      <c r="O80">
        <f t="shared" si="7"/>
        <v>8.73718334643298</v>
      </c>
      <c r="P80">
        <f t="shared" si="8"/>
        <v>-80.966591630193676</v>
      </c>
      <c r="Q80">
        <f t="shared" si="9"/>
        <v>0.10695471332092162</v>
      </c>
      <c r="R80">
        <f t="shared" si="10"/>
        <v>8.687257289495351</v>
      </c>
      <c r="S80">
        <f t="shared" si="11"/>
        <v>0.93270231869321674</v>
      </c>
    </row>
    <row r="81" spans="3:19">
      <c r="C81">
        <v>76</v>
      </c>
      <c r="D81" s="1">
        <v>3.3013508371481998E-8</v>
      </c>
      <c r="E81">
        <v>6.1899672184475998</v>
      </c>
      <c r="F81">
        <v>-12.104790361694</v>
      </c>
      <c r="G81">
        <v>5.9146853197995002</v>
      </c>
      <c r="H81" s="1">
        <v>-1.0154778473829E-17</v>
      </c>
      <c r="I81" s="1">
        <v>6.3851584876279003E-17</v>
      </c>
      <c r="J81">
        <v>6.1899672184475998</v>
      </c>
      <c r="K81" s="1">
        <v>-6.9992836279875E-17</v>
      </c>
      <c r="L81">
        <v>-12.104790361694</v>
      </c>
      <c r="N81" s="2">
        <f t="shared" si="6"/>
        <v>-4.5941148966832657E-5</v>
      </c>
      <c r="O81">
        <f t="shared" si="7"/>
        <v>10.483919741488291</v>
      </c>
      <c r="P81">
        <f t="shared" si="8"/>
        <v>-443.1821025021917</v>
      </c>
      <c r="Q81">
        <f t="shared" si="9"/>
        <v>0.51046963047941185</v>
      </c>
      <c r="R81">
        <f t="shared" si="10"/>
        <v>9.1473787900707997</v>
      </c>
      <c r="S81">
        <f t="shared" si="11"/>
        <v>5.1223075285393396</v>
      </c>
    </row>
    <row r="82" spans="3:19">
      <c r="C82">
        <v>77</v>
      </c>
      <c r="D82" s="1">
        <v>1.8209554148996001E-6</v>
      </c>
      <c r="E82">
        <v>6.6418541360703998</v>
      </c>
      <c r="F82">
        <v>-11.930876644725</v>
      </c>
      <c r="G82">
        <v>6.6418541360703998</v>
      </c>
      <c r="H82" s="1">
        <v>6.1386087027946002E-18</v>
      </c>
      <c r="I82" s="1">
        <v>-1.9814044689399002E-18</v>
      </c>
      <c r="J82">
        <v>-11.930876644725</v>
      </c>
      <c r="K82" s="1">
        <v>-7.0305242138338E-17</v>
      </c>
      <c r="L82">
        <v>5.2889470011590998</v>
      </c>
      <c r="N82" s="2">
        <f t="shared" si="6"/>
        <v>-2.5169165166853229E-5</v>
      </c>
      <c r="O82">
        <f t="shared" si="7"/>
        <v>10.354540169791447</v>
      </c>
      <c r="P82">
        <f t="shared" si="8"/>
        <v>-419.11547885434408</v>
      </c>
      <c r="Q82">
        <f t="shared" si="9"/>
        <v>0.45822304131638797</v>
      </c>
      <c r="R82">
        <f t="shared" si="10"/>
        <v>9.2863653903976999</v>
      </c>
      <c r="S82">
        <f t="shared" si="11"/>
        <v>4.5803842594097324</v>
      </c>
    </row>
    <row r="83" spans="3:19">
      <c r="C83">
        <v>78</v>
      </c>
      <c r="D83" s="1">
        <v>1.7084291759061999E-7</v>
      </c>
      <c r="E83">
        <v>9.8665812788916991</v>
      </c>
      <c r="F83">
        <v>-5.6257260605569996</v>
      </c>
      <c r="G83">
        <v>-4.2409025290100004</v>
      </c>
      <c r="H83" s="1">
        <v>-2.0712737275464999E-18</v>
      </c>
      <c r="I83" s="1">
        <v>-2.1981495584132001E-17</v>
      </c>
      <c r="J83">
        <v>-5.6257260605569996</v>
      </c>
      <c r="K83" s="1">
        <v>5.8598943901028997E-17</v>
      </c>
      <c r="L83">
        <v>9.8665812788916991</v>
      </c>
      <c r="N83" s="2">
        <f t="shared" si="6"/>
        <v>-1.5770225100316299E-5</v>
      </c>
      <c r="O83">
        <f t="shared" si="7"/>
        <v>8.5727321812017347</v>
      </c>
      <c r="P83">
        <f t="shared" si="8"/>
        <v>235.39727515089049</v>
      </c>
      <c r="Q83">
        <f t="shared" si="9"/>
        <v>-0.44274160995738315</v>
      </c>
      <c r="R83">
        <f t="shared" si="10"/>
        <v>7.7461536697243529</v>
      </c>
      <c r="S83">
        <f t="shared" si="11"/>
        <v>-3.6727156676807682</v>
      </c>
    </row>
    <row r="84" spans="3:19">
      <c r="C84">
        <v>79</v>
      </c>
      <c r="D84" s="1">
        <v>1.7137399277445001E-8</v>
      </c>
      <c r="E84">
        <v>9.9170197736620995</v>
      </c>
      <c r="F84">
        <v>-5.4176973250989997</v>
      </c>
      <c r="G84">
        <v>-5.4176973250989997</v>
      </c>
      <c r="H84" s="1">
        <v>3.3521251603322001E-18</v>
      </c>
      <c r="I84" s="1">
        <v>-1.0489476641884999E-17</v>
      </c>
      <c r="J84">
        <v>9.9170197736620995</v>
      </c>
      <c r="K84" s="1">
        <v>7.5414878064625996E-18</v>
      </c>
      <c r="L84">
        <v>-4.4993608616934004</v>
      </c>
      <c r="N84" s="2">
        <f t="shared" si="6"/>
        <v>-1.2804376766872849E-5</v>
      </c>
      <c r="O84">
        <f t="shared" si="7"/>
        <v>8.6006678130490677</v>
      </c>
      <c r="P84">
        <f t="shared" si="8"/>
        <v>241.7380653476618</v>
      </c>
      <c r="Q84">
        <f t="shared" si="9"/>
        <v>-0.47018587276986629</v>
      </c>
      <c r="R84">
        <f t="shared" si="10"/>
        <v>7.6673585493805483</v>
      </c>
      <c r="S84">
        <f t="shared" si="11"/>
        <v>-3.8965497181043696</v>
      </c>
    </row>
    <row r="85" spans="3:19">
      <c r="C85">
        <v>80</v>
      </c>
      <c r="D85" s="1">
        <v>1.5159123809561001E-6</v>
      </c>
      <c r="E85">
        <v>9.9179074240087992</v>
      </c>
      <c r="F85">
        <v>-5.4130604084426999</v>
      </c>
      <c r="G85">
        <v>-5.4130604084426999</v>
      </c>
      <c r="H85" s="1">
        <v>3.1086774492812001E-18</v>
      </c>
      <c r="I85" s="1">
        <v>-6.3948742003447005E-17</v>
      </c>
      <c r="J85">
        <v>-4.5049126781720004</v>
      </c>
      <c r="K85" s="1">
        <v>8.2025449695409999E-17</v>
      </c>
      <c r="L85">
        <v>9.9179074240087992</v>
      </c>
      <c r="N85" s="2">
        <f t="shared" si="6"/>
        <v>-2.1887535300635363E-5</v>
      </c>
      <c r="O85">
        <f t="shared" si="7"/>
        <v>8.6011728529653535</v>
      </c>
      <c r="P85">
        <f t="shared" si="8"/>
        <v>241.85016798821891</v>
      </c>
      <c r="Q85">
        <f t="shared" si="9"/>
        <v>-0.47078213587829815</v>
      </c>
      <c r="R85">
        <f t="shared" si="10"/>
        <v>7.6654839162257504</v>
      </c>
      <c r="S85">
        <f t="shared" si="11"/>
        <v>-3.9013498659659449</v>
      </c>
    </row>
    <row r="86" spans="3:19">
      <c r="C86">
        <v>81</v>
      </c>
      <c r="D86" s="1">
        <v>2.4283197781472E-6</v>
      </c>
      <c r="E86">
        <v>6.8957410514864996</v>
      </c>
      <c r="F86">
        <v>-11.67925125717</v>
      </c>
      <c r="G86">
        <v>4.7833523283602002</v>
      </c>
      <c r="H86" s="1">
        <v>7.4667042730017006E-18</v>
      </c>
      <c r="I86" s="1">
        <v>1.6010514251267999E-17</v>
      </c>
      <c r="J86">
        <v>-11.67925125717</v>
      </c>
      <c r="K86" s="1">
        <v>4.1612043384110999E-17</v>
      </c>
      <c r="L86">
        <v>6.8957410514864996</v>
      </c>
      <c r="N86" s="2">
        <f t="shared" si="6"/>
        <v>-5.2625774433323613E-5</v>
      </c>
      <c r="O86">
        <f t="shared" si="7"/>
        <v>10.169479191831401</v>
      </c>
      <c r="P86">
        <f t="shared" si="8"/>
        <v>-385.24273065484329</v>
      </c>
      <c r="Q86">
        <f t="shared" si="9"/>
        <v>0.4195519081003114</v>
      </c>
      <c r="R86">
        <f t="shared" si="10"/>
        <v>9.2874961543282506</v>
      </c>
      <c r="S86">
        <f t="shared" si="11"/>
        <v>4.1425502068689291</v>
      </c>
    </row>
    <row r="87" spans="3:19">
      <c r="C87">
        <v>82</v>
      </c>
      <c r="D87" s="1">
        <v>2.6184841843024001E-5</v>
      </c>
      <c r="E87">
        <v>6.1813312962545996</v>
      </c>
      <c r="F87">
        <v>-12.105765654853</v>
      </c>
      <c r="G87">
        <v>5.9243830508907998</v>
      </c>
      <c r="H87" s="1">
        <v>-2.5066885277139002E-18</v>
      </c>
      <c r="I87" s="1">
        <v>1.7440456868931999E-17</v>
      </c>
      <c r="J87">
        <v>6.1813312962545996</v>
      </c>
      <c r="K87" s="1">
        <v>-3.0977919805372001E-18</v>
      </c>
      <c r="L87">
        <v>-12.105765654853</v>
      </c>
      <c r="N87" s="2">
        <f t="shared" si="6"/>
        <v>-1.7102569200252066E-5</v>
      </c>
      <c r="O87">
        <f t="shared" si="7"/>
        <v>10.484672937604676</v>
      </c>
      <c r="P87">
        <f t="shared" si="8"/>
        <v>-443.32197144780179</v>
      </c>
      <c r="Q87">
        <f t="shared" si="9"/>
        <v>0.51134495149709913</v>
      </c>
      <c r="R87">
        <f t="shared" si="10"/>
        <v>9.1435484755538017</v>
      </c>
      <c r="S87">
        <f t="shared" si="11"/>
        <v>5.1306810350807819</v>
      </c>
    </row>
    <row r="88" spans="3:19">
      <c r="C88">
        <v>83</v>
      </c>
      <c r="D88" s="1">
        <v>4.5501237444512003E-8</v>
      </c>
      <c r="E88">
        <v>7.9385858170640997</v>
      </c>
      <c r="F88">
        <v>-9.6544047399112998</v>
      </c>
      <c r="G88">
        <v>7.9385858170640997</v>
      </c>
      <c r="H88" s="1">
        <v>5.0905985925878004E-16</v>
      </c>
      <c r="I88" s="1">
        <v>8.1155641151546996E-17</v>
      </c>
      <c r="J88">
        <v>1.7156875359823001</v>
      </c>
      <c r="K88" s="1">
        <v>-2.951509412907E-16</v>
      </c>
      <c r="L88">
        <v>-9.6544047399112998</v>
      </c>
      <c r="N88" s="2">
        <f t="shared" si="6"/>
        <v>-4.379562163355407E-5</v>
      </c>
      <c r="O88">
        <f t="shared" si="7"/>
        <v>8.9211058555619616</v>
      </c>
      <c r="P88">
        <f t="shared" si="8"/>
        <v>-131.49775960404395</v>
      </c>
      <c r="Q88">
        <f t="shared" si="9"/>
        <v>0.16733620898526566</v>
      </c>
      <c r="R88">
        <f t="shared" si="10"/>
        <v>8.7964952784876989</v>
      </c>
      <c r="S88">
        <f t="shared" si="11"/>
        <v>1.4858669192379097</v>
      </c>
    </row>
    <row r="89" spans="3:19">
      <c r="C89">
        <v>84</v>
      </c>
      <c r="D89" s="1">
        <v>1.4260270320143E-7</v>
      </c>
      <c r="E89">
        <v>8.9861280138577992</v>
      </c>
      <c r="F89">
        <v>-7.5178285091008998</v>
      </c>
      <c r="G89">
        <v>-1.4683638192548001</v>
      </c>
      <c r="H89" s="1">
        <v>6.8874691294857001E-17</v>
      </c>
      <c r="I89" s="1">
        <v>-1.4621729665959E-16</v>
      </c>
      <c r="J89">
        <v>-7.5178285091008998</v>
      </c>
      <c r="K89" s="1">
        <v>8.5098407869247001E-17</v>
      </c>
      <c r="L89">
        <v>8.9861280138577992</v>
      </c>
      <c r="N89" s="2">
        <f t="shared" si="6"/>
        <v>-2.1438165966595573E-5</v>
      </c>
      <c r="O89">
        <f t="shared" si="7"/>
        <v>8.3493812488713175</v>
      </c>
      <c r="P89">
        <f t="shared" si="8"/>
        <v>99.195540367893088</v>
      </c>
      <c r="Q89">
        <f t="shared" si="9"/>
        <v>-0.15289634331356725</v>
      </c>
      <c r="R89">
        <f t="shared" si="10"/>
        <v>8.2519782614793495</v>
      </c>
      <c r="S89">
        <f t="shared" si="11"/>
        <v>-1.2716218034762607</v>
      </c>
    </row>
    <row r="90" spans="3:19">
      <c r="C90">
        <v>85</v>
      </c>
      <c r="D90" s="1">
        <v>1.0678938810126999E-5</v>
      </c>
      <c r="E90">
        <v>9.8220313548620997</v>
      </c>
      <c r="F90">
        <v>-5.7631511850784003</v>
      </c>
      <c r="G90">
        <v>-5.7631511850784003</v>
      </c>
      <c r="H90" s="1">
        <v>3.6129342522888999E-17</v>
      </c>
      <c r="I90" s="1">
        <v>-1.158026830041E-17</v>
      </c>
      <c r="J90">
        <v>9.8220313548620997</v>
      </c>
      <c r="K90" s="1">
        <v>2.7064118579702001E-18</v>
      </c>
      <c r="L90">
        <v>-4.0588876390308002</v>
      </c>
      <c r="N90" s="2">
        <f t="shared" si="6"/>
        <v>-2.4897490336073247E-6</v>
      </c>
      <c r="O90">
        <f t="shared" si="7"/>
        <v>8.5487069309990744</v>
      </c>
      <c r="P90">
        <f t="shared" si="8"/>
        <v>229.75660957733547</v>
      </c>
      <c r="Q90">
        <f t="shared" si="9"/>
        <v>-0.42375335328148767</v>
      </c>
      <c r="R90">
        <f t="shared" si="10"/>
        <v>7.7925912699702504</v>
      </c>
      <c r="S90">
        <f t="shared" si="11"/>
        <v>-3.5150976503214046</v>
      </c>
    </row>
    <row r="91" spans="3:19">
      <c r="C91">
        <v>86</v>
      </c>
      <c r="D91" s="1">
        <v>3.3005384857686998E-4</v>
      </c>
      <c r="E91">
        <v>6.6040820576385997</v>
      </c>
      <c r="F91">
        <v>-11.957469249680999</v>
      </c>
      <c r="G91">
        <v>-11.957469249680999</v>
      </c>
      <c r="H91" s="1">
        <v>1.3440177819139001E-17</v>
      </c>
      <c r="I91" s="1">
        <v>-5.1475695228905E-17</v>
      </c>
      <c r="J91">
        <v>6.6040820576385997</v>
      </c>
      <c r="K91" s="1">
        <v>3.1681032902798002E-17</v>
      </c>
      <c r="L91">
        <v>5.3533308856854998</v>
      </c>
      <c r="N91" s="2">
        <f t="shared" si="6"/>
        <v>-1.8768785633227481E-5</v>
      </c>
      <c r="O91">
        <f t="shared" si="7"/>
        <v>10.374322200791438</v>
      </c>
      <c r="P91">
        <f t="shared" si="8"/>
        <v>-422.74443223804622</v>
      </c>
      <c r="Q91">
        <f t="shared" si="9"/>
        <v>0.46328110432948316</v>
      </c>
      <c r="R91">
        <f t="shared" si="10"/>
        <v>9.280775653659795</v>
      </c>
      <c r="S91">
        <f t="shared" si="11"/>
        <v>4.6361367961126554</v>
      </c>
    </row>
    <row r="92" spans="3:19">
      <c r="C92">
        <v>87</v>
      </c>
      <c r="D92" s="1">
        <v>2.1878929712393001E-7</v>
      </c>
      <c r="E92">
        <v>9.7721848262860007</v>
      </c>
      <c r="F92">
        <v>-5.8931037100447003</v>
      </c>
      <c r="G92">
        <v>-3.8792671456954002</v>
      </c>
      <c r="H92" s="1">
        <v>4.4230803416658999E-18</v>
      </c>
      <c r="I92" s="1">
        <v>2.3759308805939E-17</v>
      </c>
      <c r="J92">
        <v>-5.8931037100447003</v>
      </c>
      <c r="K92" s="1">
        <v>4.8817759418651002E-17</v>
      </c>
      <c r="L92">
        <v>9.7721848262860007</v>
      </c>
      <c r="N92" s="2">
        <f t="shared" si="6"/>
        <v>-6.2009818032985706E-5</v>
      </c>
      <c r="O92">
        <f t="shared" si="7"/>
        <v>8.5227044179818012</v>
      </c>
      <c r="P92">
        <f t="shared" si="8"/>
        <v>223.39666662681182</v>
      </c>
      <c r="Q92">
        <f t="shared" si="9"/>
        <v>-0.40517678728186657</v>
      </c>
      <c r="R92">
        <f t="shared" si="10"/>
        <v>7.8326442681653479</v>
      </c>
      <c r="S92">
        <f t="shared" si="11"/>
        <v>-3.3594901941608684</v>
      </c>
    </row>
    <row r="93" spans="3:19">
      <c r="C93">
        <v>88</v>
      </c>
      <c r="D93" s="1">
        <v>3.1034052150325001E-7</v>
      </c>
      <c r="E93">
        <v>6.1438141470180003</v>
      </c>
      <c r="F93">
        <v>-12.109125357163</v>
      </c>
      <c r="G93">
        <v>5.9653102344729998</v>
      </c>
      <c r="H93" s="1">
        <v>-3.5408123056132003E-18</v>
      </c>
      <c r="I93" s="1">
        <v>9.5152860267434998E-18</v>
      </c>
      <c r="J93">
        <v>6.1438141470180003</v>
      </c>
      <c r="K93" s="1">
        <v>-1.1677448390031E-16</v>
      </c>
      <c r="L93">
        <v>-12.109125357163</v>
      </c>
      <c r="N93" s="2">
        <f t="shared" si="6"/>
        <v>-3.2522400002695423E-7</v>
      </c>
      <c r="O93">
        <f t="shared" si="7"/>
        <v>10.487189694624925</v>
      </c>
      <c r="P93">
        <f t="shared" si="8"/>
        <v>-443.79654255467989</v>
      </c>
      <c r="Q93">
        <f t="shared" si="9"/>
        <v>0.51508810340456912</v>
      </c>
      <c r="R93">
        <f t="shared" si="10"/>
        <v>9.1264697520905091</v>
      </c>
      <c r="S93">
        <f t="shared" si="11"/>
        <v>5.1661104861611555</v>
      </c>
    </row>
    <row r="94" spans="3:19">
      <c r="C94">
        <v>89</v>
      </c>
      <c r="D94" s="1">
        <v>3.8069002524343999E-5</v>
      </c>
      <c r="E94">
        <v>6.065925388188</v>
      </c>
      <c r="F94">
        <v>-12.112436157687</v>
      </c>
      <c r="G94">
        <v>6.065925388188</v>
      </c>
      <c r="H94" s="1">
        <v>-3.128654616386E-18</v>
      </c>
      <c r="I94" s="1">
        <v>2.5805805554523999E-17</v>
      </c>
      <c r="J94">
        <v>6.0463293197965999</v>
      </c>
      <c r="K94" s="1">
        <v>-7.1251888442113007E-18</v>
      </c>
      <c r="L94">
        <v>-12.112436157687</v>
      </c>
      <c r="N94" s="2">
        <f t="shared" si="6"/>
        <v>-6.048323413310186E-5</v>
      </c>
      <c r="O94">
        <f t="shared" si="7"/>
        <v>10.489629610276154</v>
      </c>
      <c r="P94">
        <f t="shared" si="8"/>
        <v>-444.24941944308216</v>
      </c>
      <c r="Q94">
        <f t="shared" si="9"/>
        <v>0.5226647068099286</v>
      </c>
      <c r="R94">
        <f t="shared" si="10"/>
        <v>9.0891807729375262</v>
      </c>
      <c r="S94">
        <f t="shared" si="11"/>
        <v>5.2363271706077592</v>
      </c>
    </row>
    <row r="95" spans="3:19">
      <c r="C95">
        <v>90</v>
      </c>
      <c r="D95" s="1">
        <v>9.1692610570736998E-5</v>
      </c>
      <c r="E95">
        <v>7.0018327059768</v>
      </c>
      <c r="F95">
        <v>-11.526099338698</v>
      </c>
      <c r="G95">
        <v>4.5242083765023002</v>
      </c>
      <c r="H95" s="1">
        <v>1.0881280208077999E-17</v>
      </c>
      <c r="I95" s="1">
        <v>1.4713385416423001E-17</v>
      </c>
      <c r="J95">
        <v>-11.526099338698</v>
      </c>
      <c r="K95" s="1">
        <v>-6.4325775561174002E-17</v>
      </c>
      <c r="L95">
        <v>7.0018327059768</v>
      </c>
      <c r="N95" s="2">
        <f t="shared" ref="N95:N105" si="12">(G95+J95+L95)/3</f>
        <v>-1.9418739633181303E-5</v>
      </c>
      <c r="O95">
        <f t="shared" ref="O95:O105" si="13">SQRT(0.5*((G95-N95)^2+2*H95^2+2*I95^2+(J95-N95)^2+2*K95^2+(L95-N95)^2))</f>
        <v>10.058456358728787</v>
      </c>
      <c r="P95">
        <f t="shared" ref="P95:P105" si="14">(G95-N95)*(J95-N95)*(L95-N95)</f>
        <v>-365.12286003576708</v>
      </c>
      <c r="Q95">
        <f t="shared" ref="Q95:Q105" si="15">ASIN(-1.5*SQRT(3)*P95/POWER(O95,3))/3</f>
        <v>0.40012400430472966</v>
      </c>
      <c r="R95">
        <f t="shared" ref="R95:R105" si="16">O95*COS(Q95)</f>
        <v>9.2639660223373976</v>
      </c>
      <c r="S95">
        <f t="shared" ref="S95:S105" si="17">O95*SIN(Q95)</f>
        <v>3.9180962031871789</v>
      </c>
    </row>
    <row r="96" spans="3:19">
      <c r="C96">
        <v>91</v>
      </c>
      <c r="D96" s="1">
        <v>4.0546581647760001E-7</v>
      </c>
      <c r="E96">
        <v>6.2488415859042998</v>
      </c>
      <c r="F96">
        <v>-12.096158690092</v>
      </c>
      <c r="G96">
        <v>-12.096158690092</v>
      </c>
      <c r="H96" s="1">
        <v>1.6862676640985001E-17</v>
      </c>
      <c r="I96" s="1">
        <v>-1.5923448407668E-16</v>
      </c>
      <c r="J96">
        <v>5.8473141650066998</v>
      </c>
      <c r="K96" s="1">
        <v>2.4420457143409001E-17</v>
      </c>
      <c r="L96">
        <v>6.2488415859042998</v>
      </c>
      <c r="N96" s="2">
        <f t="shared" si="12"/>
        <v>-9.7972700026834514E-7</v>
      </c>
      <c r="O96">
        <f t="shared" si="13"/>
        <v>10.477503499543683</v>
      </c>
      <c r="P96">
        <f t="shared" si="14"/>
        <v>-441.98092319431333</v>
      </c>
      <c r="Q96">
        <f t="shared" si="15"/>
        <v>0.50443619570772558</v>
      </c>
      <c r="R96">
        <f t="shared" si="16"/>
        <v>9.1725001379981439</v>
      </c>
      <c r="S96">
        <f t="shared" si="17"/>
        <v>5.0639234592728775</v>
      </c>
    </row>
    <row r="97" spans="3:19">
      <c r="C97">
        <v>92</v>
      </c>
      <c r="D97" s="1">
        <v>8.3383895177479992E-6</v>
      </c>
      <c r="E97">
        <v>9.7416528669584999</v>
      </c>
      <c r="F97">
        <v>-5.9653047066346998</v>
      </c>
      <c r="G97">
        <v>-5.9653047066346998</v>
      </c>
      <c r="H97" s="1">
        <v>3.8223074333187004E-18</v>
      </c>
      <c r="I97" s="1">
        <v>-2.6734568611917E-17</v>
      </c>
      <c r="J97">
        <v>9.7416528669584999</v>
      </c>
      <c r="K97" s="1">
        <v>3.4533540473305998E-18</v>
      </c>
      <c r="L97">
        <v>-3.7764124480804</v>
      </c>
      <c r="N97" s="2">
        <f t="shared" si="12"/>
        <v>-2.1429252199981857E-5</v>
      </c>
      <c r="O97">
        <f t="shared" si="13"/>
        <v>8.5072308009115929</v>
      </c>
      <c r="P97">
        <f t="shared" si="14"/>
        <v>219.45305624067223</v>
      </c>
      <c r="Q97">
        <f t="shared" si="15"/>
        <v>-0.39459230917746829</v>
      </c>
      <c r="R97">
        <f t="shared" si="16"/>
        <v>7.8534787867965985</v>
      </c>
      <c r="S97">
        <f t="shared" si="17"/>
        <v>-3.2704505569286213</v>
      </c>
    </row>
    <row r="98" spans="3:19">
      <c r="C98">
        <v>93</v>
      </c>
      <c r="D98" s="1">
        <v>2.1451042120368E-7</v>
      </c>
      <c r="E98">
        <v>9.8480817325140997</v>
      </c>
      <c r="F98">
        <v>-5.6860749794921004</v>
      </c>
      <c r="G98">
        <v>-4.1621536506143997</v>
      </c>
      <c r="H98" s="1">
        <v>5.7202797386002001E-18</v>
      </c>
      <c r="I98" s="1">
        <v>-1.0630846462974E-17</v>
      </c>
      <c r="J98">
        <v>-5.6860749794921004</v>
      </c>
      <c r="K98" s="1">
        <v>-1.7827937990469001E-17</v>
      </c>
      <c r="L98">
        <v>9.8480817325140997</v>
      </c>
      <c r="N98" s="2">
        <f t="shared" si="12"/>
        <v>-4.8965864133757954E-5</v>
      </c>
      <c r="O98">
        <f t="shared" si="13"/>
        <v>8.5627006687964347</v>
      </c>
      <c r="P98">
        <f t="shared" si="14"/>
        <v>233.06424117829113</v>
      </c>
      <c r="Q98">
        <f t="shared" si="15"/>
        <v>-0.43449489432026761</v>
      </c>
      <c r="R98">
        <f t="shared" si="16"/>
        <v>7.7670783560031014</v>
      </c>
      <c r="S98">
        <f t="shared" si="17"/>
        <v>-3.6044883902039508</v>
      </c>
    </row>
    <row r="99" spans="3:19">
      <c r="C99">
        <v>94</v>
      </c>
      <c r="D99" s="1">
        <v>1.4579131013548001E-8</v>
      </c>
      <c r="E99">
        <v>8.7090280740377004</v>
      </c>
      <c r="F99">
        <v>-8.0830018236397994</v>
      </c>
      <c r="G99">
        <v>8.7090280740377004</v>
      </c>
      <c r="H99" s="1">
        <v>-1.1624944008889E-16</v>
      </c>
      <c r="I99" s="1">
        <v>7.5337576711036E-17</v>
      </c>
      <c r="J99">
        <v>-0.62605879505373996</v>
      </c>
      <c r="K99" s="1">
        <v>1.0854880558351999E-16</v>
      </c>
      <c r="L99">
        <v>-8.0830018236397994</v>
      </c>
      <c r="N99" s="2">
        <f t="shared" si="12"/>
        <v>-1.0848218613190852E-5</v>
      </c>
      <c r="O99">
        <f t="shared" si="13"/>
        <v>8.4135021866596151</v>
      </c>
      <c r="P99">
        <f t="shared" si="14"/>
        <v>44.070697187695679</v>
      </c>
      <c r="Q99">
        <f t="shared" si="15"/>
        <v>-6.4485556364121496E-2</v>
      </c>
      <c r="R99">
        <f t="shared" si="16"/>
        <v>8.3960149488387508</v>
      </c>
      <c r="S99">
        <f t="shared" si="17"/>
        <v>-0.54217342594630924</v>
      </c>
    </row>
    <row r="100" spans="3:19">
      <c r="C100">
        <v>95</v>
      </c>
      <c r="D100" s="1">
        <v>7.4795725746313002E-7</v>
      </c>
      <c r="E100">
        <v>6.2137558866134999</v>
      </c>
      <c r="F100">
        <v>-12.101756418716</v>
      </c>
      <c r="G100">
        <v>5.8878286820254999</v>
      </c>
      <c r="H100" s="1">
        <v>-2.44619750102E-18</v>
      </c>
      <c r="I100" s="1">
        <v>4.5738834653169E-17</v>
      </c>
      <c r="J100">
        <v>6.2137558866134999</v>
      </c>
      <c r="K100" s="1">
        <v>5.7091492681413003E-18</v>
      </c>
      <c r="L100">
        <v>-12.101756418716</v>
      </c>
      <c r="N100" s="2">
        <f t="shared" si="12"/>
        <v>-5.728335900023751E-5</v>
      </c>
      <c r="O100">
        <f t="shared" si="13"/>
        <v>10.481645796710453</v>
      </c>
      <c r="P100">
        <f t="shared" si="14"/>
        <v>-442.75546754121126</v>
      </c>
      <c r="Q100">
        <f t="shared" si="15"/>
        <v>0.50805062871604378</v>
      </c>
      <c r="R100">
        <f t="shared" si="16"/>
        <v>9.1577561526647457</v>
      </c>
      <c r="S100">
        <f t="shared" si="17"/>
        <v>5.0990588206088496</v>
      </c>
    </row>
    <row r="101" spans="3:19">
      <c r="C101">
        <v>96</v>
      </c>
      <c r="D101" s="1">
        <v>9.9685517613856994E-6</v>
      </c>
      <c r="E101">
        <v>6.4184459228649002</v>
      </c>
      <c r="F101">
        <v>-12.050538383888</v>
      </c>
      <c r="G101">
        <v>5.6320326119038002</v>
      </c>
      <c r="H101" s="1">
        <v>-4.0673093104577002E-17</v>
      </c>
      <c r="I101" s="1">
        <v>1.4807466270274999E-17</v>
      </c>
      <c r="J101">
        <v>-12.050538383888</v>
      </c>
      <c r="K101" s="1">
        <v>-9.2792336499078996E-17</v>
      </c>
      <c r="L101">
        <v>6.4184459228649002</v>
      </c>
      <c r="N101" s="2">
        <f t="shared" si="12"/>
        <v>-1.9949706433190311E-5</v>
      </c>
      <c r="O101">
        <f t="shared" si="13"/>
        <v>10.443460028808772</v>
      </c>
      <c r="P101">
        <f t="shared" si="14"/>
        <v>-435.61584371697757</v>
      </c>
      <c r="Q101">
        <f t="shared" si="15"/>
        <v>0.48593887982012679</v>
      </c>
      <c r="R101">
        <f t="shared" si="16"/>
        <v>9.2344921533764488</v>
      </c>
      <c r="S101">
        <f t="shared" si="17"/>
        <v>4.8775005938036857</v>
      </c>
    </row>
    <row r="102" spans="3:19">
      <c r="C102">
        <v>97</v>
      </c>
      <c r="D102" s="1">
        <v>1.9423865310952E-4</v>
      </c>
      <c r="E102">
        <v>9.9498373445830008</v>
      </c>
      <c r="F102">
        <v>-5.1814452956019998</v>
      </c>
      <c r="G102">
        <v>-4.7684220174577998</v>
      </c>
      <c r="H102" s="1">
        <v>2.8808753373774998E-18</v>
      </c>
      <c r="I102" s="1">
        <v>-7.3835367617291997E-17</v>
      </c>
      <c r="J102">
        <v>-5.1814452956019998</v>
      </c>
      <c r="K102" s="1">
        <v>8.6254845495015998E-17</v>
      </c>
      <c r="L102">
        <v>9.9498373445830008</v>
      </c>
      <c r="N102" s="2">
        <f t="shared" si="12"/>
        <v>-9.989492266271327E-6</v>
      </c>
      <c r="O102">
        <f t="shared" si="13"/>
        <v>8.6192948398129285</v>
      </c>
      <c r="P102">
        <f t="shared" si="14"/>
        <v>245.83305148565029</v>
      </c>
      <c r="Q102">
        <f t="shared" si="15"/>
        <v>-0.49963725602746467</v>
      </c>
      <c r="R102">
        <f t="shared" si="16"/>
        <v>7.5656413200925003</v>
      </c>
      <c r="S102">
        <f t="shared" si="17"/>
        <v>-4.1295659519294254</v>
      </c>
    </row>
    <row r="103" spans="3:19">
      <c r="C103">
        <v>98</v>
      </c>
      <c r="D103" s="1">
        <v>5.2442265643648999E-4</v>
      </c>
      <c r="E103">
        <v>9.9097240140769998</v>
      </c>
      <c r="F103">
        <v>-5.4575050127083999</v>
      </c>
      <c r="G103">
        <v>-5.4575050127083999</v>
      </c>
      <c r="H103" s="1">
        <v>9.5484624800724001E-18</v>
      </c>
      <c r="I103" s="1">
        <v>-1.4461466066838999E-17</v>
      </c>
      <c r="J103">
        <v>9.9097240140769998</v>
      </c>
      <c r="K103" s="1">
        <v>5.6561789011002999E-17</v>
      </c>
      <c r="L103">
        <v>-4.4522731284350003</v>
      </c>
      <c r="N103" s="2">
        <f t="shared" si="12"/>
        <v>-1.8042355466837041E-5</v>
      </c>
      <c r="O103">
        <f t="shared" si="13"/>
        <v>8.596793792109926</v>
      </c>
      <c r="P103">
        <f t="shared" si="14"/>
        <v>240.78814249395921</v>
      </c>
      <c r="Q103">
        <f t="shared" si="15"/>
        <v>-0.46509990528840084</v>
      </c>
      <c r="R103">
        <f t="shared" si="16"/>
        <v>7.683614513392703</v>
      </c>
      <c r="S103">
        <f t="shared" si="17"/>
        <v>-3.8557660086733452</v>
      </c>
    </row>
    <row r="104" spans="3:19">
      <c r="C104">
        <v>99</v>
      </c>
      <c r="D104" s="1">
        <v>8.6112687629479993E-6</v>
      </c>
      <c r="E104">
        <v>9.9510450846980998</v>
      </c>
      <c r="F104">
        <v>-5.1631857206190004</v>
      </c>
      <c r="G104">
        <v>-4.7879464032358996</v>
      </c>
      <c r="H104" s="1">
        <v>-3.8327150309371002E-18</v>
      </c>
      <c r="I104" s="1">
        <v>3.2557768545798998E-17</v>
      </c>
      <c r="J104">
        <v>-5.1631857206190004</v>
      </c>
      <c r="K104" s="1">
        <v>-2.4554814201883998E-17</v>
      </c>
      <c r="L104">
        <v>9.9510450846980998</v>
      </c>
      <c r="N104" s="2">
        <f t="shared" si="12"/>
        <v>-2.90130522670277E-5</v>
      </c>
      <c r="O104">
        <f t="shared" si="13"/>
        <v>8.6199250524883464</v>
      </c>
      <c r="P104">
        <f t="shared" si="14"/>
        <v>245.99819201566902</v>
      </c>
      <c r="Q104">
        <f t="shared" si="15"/>
        <v>-0.501831245734636</v>
      </c>
      <c r="R104">
        <f t="shared" si="16"/>
        <v>7.5571154026585461</v>
      </c>
      <c r="S104">
        <f t="shared" si="17"/>
        <v>-4.146458091120321</v>
      </c>
    </row>
    <row r="105" spans="3:19">
      <c r="C105">
        <v>100</v>
      </c>
      <c r="D105" s="1">
        <v>8.8740789228048004E-7</v>
      </c>
      <c r="E105">
        <v>6.3565166335161001</v>
      </c>
      <c r="F105">
        <v>-12.071118265945</v>
      </c>
      <c r="G105">
        <v>5.7144844247386999</v>
      </c>
      <c r="H105" s="1">
        <v>3.1322747155088998E-17</v>
      </c>
      <c r="I105" s="1">
        <v>-1.3587561642199E-17</v>
      </c>
      <c r="J105">
        <v>-12.071118265945</v>
      </c>
      <c r="K105" s="1">
        <v>1.4468718295033999E-16</v>
      </c>
      <c r="L105">
        <v>6.3565166335161001</v>
      </c>
      <c r="N105" s="2">
        <f t="shared" si="12"/>
        <v>-3.906923006654258E-5</v>
      </c>
      <c r="O105">
        <f t="shared" si="13"/>
        <v>10.458788938940298</v>
      </c>
      <c r="P105">
        <f t="shared" si="14"/>
        <v>-438.47817241483159</v>
      </c>
      <c r="Q105">
        <f t="shared" si="15"/>
        <v>0.49290052441386561</v>
      </c>
      <c r="R105">
        <f t="shared" si="16"/>
        <v>9.2138174497305521</v>
      </c>
      <c r="S105">
        <f t="shared" si="17"/>
        <v>4.9489225162999571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69"/>
  <sheetViews>
    <sheetView workbookViewId="0">
      <selection activeCell="K5" sqref="K5"/>
    </sheetView>
  </sheetViews>
  <sheetFormatPr defaultRowHeight="14.4"/>
  <sheetData>
    <row r="2" spans="2:11">
      <c r="C2" t="s">
        <v>17</v>
      </c>
      <c r="D2">
        <v>10</v>
      </c>
      <c r="G2" t="s">
        <v>23</v>
      </c>
      <c r="H2">
        <f>(-COS(3*D5)*(COS(D5)-SIN(D3)*SIN(D5)/SQRT(3))-3*SIN(3*D5)*(SIN(D5)+SIN(D3)*COS(D5)/SQRT(3)))/18/POWER(COS(3*D5), 3)</f>
        <v>-0.80300570662222781</v>
      </c>
      <c r="J2" t="s">
        <v>24</v>
      </c>
      <c r="K2">
        <f>(-COS(3*D5)*(COS(D5)+SIN(D3)*SIN(D5)/SQRT(3))+3*SIN(3*D5)*(-SIN(D5)+SIN(D3)*COS(D5)/SQRT(3)))/18/POWER(COS(3*D5), 3)</f>
        <v>-0.40449714544090548</v>
      </c>
    </row>
    <row r="3" spans="2:11">
      <c r="C3" t="s">
        <v>20</v>
      </c>
      <c r="D3">
        <f>E3*PI()/180</f>
        <v>0.3490658503988659</v>
      </c>
      <c r="E3">
        <v>20</v>
      </c>
      <c r="G3" t="s">
        <v>25</v>
      </c>
      <c r="H3">
        <f>(SIN(6*D5)*(COS(D5)-SIN(D3)*SIN(D5)/SQRT(3))-6*COS(6*D5)*(SIN(D5)+SIN(D3)*COS(D5)/SQRT(3)))/18/POWER(COS(3*D5), 3)</f>
        <v>1.0391287205922408</v>
      </c>
      <c r="J3" t="s">
        <v>27</v>
      </c>
      <c r="K3">
        <f>(-SIN(6*D5)*(COS(D5)+SIN(D3)*SIN(D5)/SQRT(3))-6*COS(6*D5)*(-SIN(D5)+SIN(D3)*COS(D5)/SQRT(3)))/18/POWER(COS(3*D5), 3)</f>
        <v>-0.59630071169787335</v>
      </c>
    </row>
    <row r="4" spans="2:11">
      <c r="C4" t="s">
        <v>18</v>
      </c>
      <c r="D4">
        <v>4</v>
      </c>
      <c r="G4" t="s">
        <v>26</v>
      </c>
      <c r="H4">
        <f>-SIN(D3)*SIN(D5)/SQRT(3)-H3*SIN(3*D5)-H2*POWER(SIN(3*D5),2)+COS(D5)</f>
        <v>0.57449787904584337</v>
      </c>
      <c r="J4" t="s">
        <v>28</v>
      </c>
      <c r="K4">
        <f>SIN(D3)*SIN(D5)/SQRT(3)+K3*SIN(3*D5)-K2*POWER(SIN(3*D5),2)+COS(D5)</f>
        <v>0.7941910671133221</v>
      </c>
    </row>
    <row r="5" spans="2:11">
      <c r="C5" t="s">
        <v>19</v>
      </c>
      <c r="D5">
        <f>E5*PI()/180</f>
        <v>0.3490658503988659</v>
      </c>
      <c r="E5">
        <v>20</v>
      </c>
    </row>
    <row r="8" spans="2:11">
      <c r="B8" t="s">
        <v>21</v>
      </c>
      <c r="C8" t="s">
        <v>21</v>
      </c>
      <c r="D8" t="s">
        <v>22</v>
      </c>
      <c r="E8" t="s">
        <v>11</v>
      </c>
      <c r="F8" t="s">
        <v>14</v>
      </c>
      <c r="G8" t="s">
        <v>15</v>
      </c>
    </row>
    <row r="9" spans="2:11">
      <c r="B9">
        <v>-30</v>
      </c>
      <c r="C9">
        <f>B9*PI()/180</f>
        <v>-0.52359877559829882</v>
      </c>
      <c r="D9">
        <f>IF(ABS(C9)&gt;$D$5,IF(C9&gt;0,$H$4+$H$3*SIN(3*C9)+$H$2*POWER(SIN(3*C9),2),$K$4+$K$3*SIN(3*C9)+$K$2*POWER(SIN(3*C9),2)),COS(C9)-SIN($D$3)*SIN(C9)/SQRT(3))</f>
        <v>0.98599463337029003</v>
      </c>
      <c r="E9">
        <f>SQRT(POWER($D$2*COS($D$3),2)-$D$4*$D$4)/D9</f>
        <v>8.6238515392044039</v>
      </c>
      <c r="F9">
        <f>E9*COS(C9)</f>
        <v>7.4684745114165469</v>
      </c>
      <c r="G9">
        <f>E9*SIN(C9)</f>
        <v>-4.3119257696022011</v>
      </c>
    </row>
    <row r="10" spans="2:11">
      <c r="B10">
        <f>B9+1</f>
        <v>-29</v>
      </c>
      <c r="C10">
        <f t="shared" ref="C10:C69" si="0">B10*PI()/180</f>
        <v>-0.50614548307835561</v>
      </c>
      <c r="D10">
        <f t="shared" ref="D10:D69" si="1">IF(ABS(C10)&gt;$D$5,IF(C10&gt;0,$H$4+$H$3*SIN(3*C10)+$H$2*POWER(SIN(3*C10),2),$K$4+$K$3*SIN(3*C10)+$K$2*POWER(SIN(3*C10),2)),COS(C10)-SIN($D$3)*SIN(C10)/SQRT(3))</f>
        <v>0.98628536281206514</v>
      </c>
      <c r="E10">
        <f t="shared" ref="E10:E69" si="2">SQRT(POWER($D$2*COS($D$3),2)-$D$4*$D$4)/D10</f>
        <v>8.6213094680772464</v>
      </c>
      <c r="F10">
        <f t="shared" ref="F10:F69" si="3">E10*COS(C10)</f>
        <v>7.5403671621278212</v>
      </c>
      <c r="G10">
        <f t="shared" ref="G10:G69" si="4">E10*SIN(C10)</f>
        <v>-4.1796937692446798</v>
      </c>
    </row>
    <row r="11" spans="2:11" ht="15" customHeight="1">
      <c r="B11">
        <f t="shared" ref="B11:B71" si="5">B10+1</f>
        <v>-28</v>
      </c>
      <c r="C11">
        <f t="shared" si="0"/>
        <v>-0.48869219055841229</v>
      </c>
      <c r="D11">
        <f t="shared" si="1"/>
        <v>0.98714765224174128</v>
      </c>
      <c r="E11">
        <f t="shared" si="2"/>
        <v>8.6137786149091227</v>
      </c>
      <c r="F11">
        <f t="shared" si="3"/>
        <v>7.6055150934537119</v>
      </c>
      <c r="G11">
        <f t="shared" si="4"/>
        <v>-4.0439241078330719</v>
      </c>
    </row>
    <row r="12" spans="2:11">
      <c r="B12">
        <f t="shared" si="5"/>
        <v>-27</v>
      </c>
      <c r="C12">
        <f t="shared" si="0"/>
        <v>-0.47123889803846897</v>
      </c>
      <c r="D12">
        <f t="shared" si="1"/>
        <v>0.98855193182826073</v>
      </c>
      <c r="E12">
        <f t="shared" si="2"/>
        <v>8.6015423801881568</v>
      </c>
      <c r="F12">
        <f t="shared" si="3"/>
        <v>7.6640303788303905</v>
      </c>
      <c r="G12">
        <f t="shared" si="4"/>
        <v>-3.9050185237125117</v>
      </c>
    </row>
    <row r="13" spans="2:11">
      <c r="B13">
        <f t="shared" si="5"/>
        <v>-26</v>
      </c>
      <c r="C13">
        <f t="shared" si="0"/>
        <v>-0.4537856055185257</v>
      </c>
      <c r="D13">
        <f t="shared" si="1"/>
        <v>0.99044933993253614</v>
      </c>
      <c r="E13">
        <f t="shared" si="2"/>
        <v>8.5850643680744341</v>
      </c>
      <c r="F13">
        <f t="shared" si="3"/>
        <v>7.7162047411204222</v>
      </c>
      <c r="G13">
        <f t="shared" si="4"/>
        <v>-3.7634445122908358</v>
      </c>
    </row>
    <row r="14" spans="2:11">
      <c r="B14">
        <f t="shared" si="5"/>
        <v>-25</v>
      </c>
      <c r="C14">
        <f t="shared" si="0"/>
        <v>-0.43633231299858238</v>
      </c>
      <c r="D14">
        <f t="shared" si="1"/>
        <v>0.99277235020134069</v>
      </c>
      <c r="E14">
        <f t="shared" si="2"/>
        <v>8.5649759835809096</v>
      </c>
      <c r="F14">
        <f t="shared" si="3"/>
        <v>7.7625044297012682</v>
      </c>
      <c r="G14">
        <f t="shared" si="4"/>
        <v>-3.6197152620318014</v>
      </c>
    </row>
    <row r="15" spans="2:11">
      <c r="B15">
        <f t="shared" si="5"/>
        <v>-24</v>
      </c>
      <c r="C15">
        <f t="shared" si="0"/>
        <v>-0.41887902047863906</v>
      </c>
      <c r="D15">
        <f t="shared" si="1"/>
        <v>0.99543563950564584</v>
      </c>
      <c r="E15">
        <f t="shared" si="2"/>
        <v>8.5420603795745773</v>
      </c>
      <c r="F15">
        <f t="shared" si="3"/>
        <v>7.8035604586691862</v>
      </c>
      <c r="G15">
        <f t="shared" si="4"/>
        <v>-3.474368963738959</v>
      </c>
    </row>
    <row r="16" spans="2:11">
      <c r="B16">
        <f t="shared" si="5"/>
        <v>-23</v>
      </c>
      <c r="C16">
        <f t="shared" si="0"/>
        <v>-0.40142572795869574</v>
      </c>
      <c r="D16">
        <f t="shared" si="1"/>
        <v>0.99833718686296202</v>
      </c>
      <c r="E16">
        <f t="shared" si="2"/>
        <v>8.5172339050662274</v>
      </c>
      <c r="F16">
        <f t="shared" si="3"/>
        <v>7.8401551476031441</v>
      </c>
      <c r="G16">
        <f t="shared" si="4"/>
        <v>-3.3279484153336307</v>
      </c>
    </row>
    <row r="17" spans="2:7">
      <c r="B17">
        <f t="shared" si="5"/>
        <v>-22</v>
      </c>
      <c r="C17">
        <f t="shared" si="0"/>
        <v>-0.38397243543875248</v>
      </c>
      <c r="D17">
        <f t="shared" si="1"/>
        <v>1.0013595908538617</v>
      </c>
      <c r="E17">
        <f t="shared" si="2"/>
        <v>8.4915263350971344</v>
      </c>
      <c r="F17">
        <f t="shared" si="3"/>
        <v>7.8732061185307467</v>
      </c>
      <c r="G17">
        <f t="shared" si="4"/>
        <v>-3.1809817532922415</v>
      </c>
    </row>
    <row r="18" spans="2:7">
      <c r="B18">
        <f t="shared" si="5"/>
        <v>-21</v>
      </c>
      <c r="C18">
        <f t="shared" si="0"/>
        <v>-0.36651914291880922</v>
      </c>
      <c r="D18">
        <f t="shared" si="1"/>
        <v>1.0043715905515576</v>
      </c>
      <c r="E18">
        <f t="shared" si="2"/>
        <v>8.4660611835587058</v>
      </c>
      <c r="F18">
        <f t="shared" si="3"/>
        <v>7.9037490104981414</v>
      </c>
      <c r="G18">
        <f t="shared" si="4"/>
        <v>-3.0339649870769914</v>
      </c>
    </row>
    <row r="19" spans="2:7">
      <c r="B19">
        <f t="shared" si="5"/>
        <v>-20</v>
      </c>
      <c r="C19">
        <f t="shared" si="0"/>
        <v>-0.3490658503988659</v>
      </c>
      <c r="D19">
        <f t="shared" si="1"/>
        <v>1.0072297726577419</v>
      </c>
      <c r="E19">
        <f t="shared" si="2"/>
        <v>8.4420373260024881</v>
      </c>
      <c r="F19">
        <f t="shared" si="3"/>
        <v>7.9329201796437401</v>
      </c>
      <c r="G19">
        <f t="shared" si="4"/>
        <v>-2.887346816200016</v>
      </c>
    </row>
    <row r="20" spans="2:7">
      <c r="B20">
        <f t="shared" si="5"/>
        <v>-19</v>
      </c>
      <c r="C20">
        <f t="shared" si="0"/>
        <v>-0.33161255787892258</v>
      </c>
      <c r="D20">
        <f t="shared" si="1"/>
        <v>1.0098070285494951</v>
      </c>
      <c r="E20">
        <f t="shared" si="2"/>
        <v>8.4204913376881745</v>
      </c>
      <c r="F20">
        <f t="shared" si="3"/>
        <v>7.9617309754573089</v>
      </c>
      <c r="G20">
        <f t="shared" si="4"/>
        <v>-2.7414438244336132</v>
      </c>
    </row>
    <row r="21" spans="2:7">
      <c r="B21">
        <f t="shared" si="5"/>
        <v>-18</v>
      </c>
      <c r="C21">
        <f t="shared" si="0"/>
        <v>-0.31415926535897931</v>
      </c>
      <c r="D21">
        <f t="shared" si="1"/>
        <v>1.012076687438132</v>
      </c>
      <c r="E21">
        <f t="shared" si="2"/>
        <v>8.4016077459124858</v>
      </c>
      <c r="F21">
        <f t="shared" si="3"/>
        <v>7.9904037941059061</v>
      </c>
      <c r="G21">
        <f t="shared" si="4"/>
        <v>-2.5962395735591532</v>
      </c>
    </row>
    <row r="22" spans="2:7">
      <c r="B22">
        <f t="shared" si="5"/>
        <v>-17</v>
      </c>
      <c r="C22">
        <f t="shared" si="0"/>
        <v>-0.29670597283903605</v>
      </c>
      <c r="D22">
        <f t="shared" si="1"/>
        <v>1.0140380579635682</v>
      </c>
      <c r="E22">
        <f t="shared" si="2"/>
        <v>8.3853572061327437</v>
      </c>
      <c r="F22">
        <f t="shared" si="3"/>
        <v>8.0189569766736533</v>
      </c>
      <c r="G22">
        <f t="shared" si="4"/>
        <v>-2.4516411810661154</v>
      </c>
    </row>
    <row r="23" spans="2:7">
      <c r="B23">
        <f t="shared" si="5"/>
        <v>-16</v>
      </c>
      <c r="C23">
        <f t="shared" si="0"/>
        <v>-0.27925268031909273</v>
      </c>
      <c r="D23">
        <f t="shared" si="1"/>
        <v>1.0156905426733414</v>
      </c>
      <c r="E23">
        <f t="shared" si="2"/>
        <v>8.3717145915892921</v>
      </c>
      <c r="F23">
        <f t="shared" si="3"/>
        <v>8.0474085662226944</v>
      </c>
      <c r="G23">
        <f t="shared" si="4"/>
        <v>-2.3075572736802616</v>
      </c>
    </row>
    <row r="24" spans="2:7">
      <c r="B24">
        <f t="shared" si="5"/>
        <v>-15</v>
      </c>
      <c r="C24">
        <f t="shared" si="0"/>
        <v>-0.26179938779914941</v>
      </c>
      <c r="D24">
        <f t="shared" si="1"/>
        <v>1.017033638204601</v>
      </c>
      <c r="E24">
        <f t="shared" si="2"/>
        <v>8.3606588978201124</v>
      </c>
      <c r="F24">
        <f t="shared" si="3"/>
        <v>8.0757763541979433</v>
      </c>
      <c r="G24">
        <f t="shared" si="4"/>
        <v>-2.1638977523616951</v>
      </c>
    </row>
    <row r="25" spans="2:7">
      <c r="B25">
        <f t="shared" si="5"/>
        <v>-14</v>
      </c>
      <c r="C25">
        <f t="shared" si="0"/>
        <v>-0.24434609527920614</v>
      </c>
      <c r="D25">
        <f t="shared" si="1"/>
        <v>1.0180669354374376</v>
      </c>
      <c r="E25">
        <f t="shared" si="2"/>
        <v>8.3521731633334149</v>
      </c>
      <c r="F25">
        <f t="shared" si="3"/>
        <v>8.1040779254994835</v>
      </c>
      <c r="G25">
        <f t="shared" si="4"/>
        <v>-2.0205735640502929</v>
      </c>
    </row>
    <row r="26" spans="2:7">
      <c r="B26">
        <f t="shared" si="5"/>
        <v>-13</v>
      </c>
      <c r="C26">
        <f t="shared" si="0"/>
        <v>-0.22689280275926285</v>
      </c>
      <c r="D26">
        <f t="shared" si="1"/>
        <v>1.0187901196195039</v>
      </c>
      <c r="E26">
        <f t="shared" si="2"/>
        <v>8.3462444058776022</v>
      </c>
      <c r="F26">
        <f t="shared" si="3"/>
        <v>8.1323307024683658</v>
      </c>
      <c r="G26">
        <f t="shared" si="4"/>
        <v>-1.8774964789137518</v>
      </c>
    </row>
    <row r="27" spans="2:7">
      <c r="B27">
        <f t="shared" si="5"/>
        <v>-12</v>
      </c>
      <c r="C27">
        <f t="shared" si="0"/>
        <v>-0.20943951023931953</v>
      </c>
      <c r="D27">
        <f t="shared" si="1"/>
        <v>1.0192029704618928</v>
      </c>
      <c r="E27">
        <f t="shared" si="2"/>
        <v>8.3428635738611998</v>
      </c>
      <c r="F27">
        <f t="shared" si="3"/>
        <v>8.1605519880217958</v>
      </c>
      <c r="G27">
        <f t="shared" si="4"/>
        <v>-1.7345788719033763</v>
      </c>
    </row>
    <row r="28" spans="2:7">
      <c r="B28">
        <f t="shared" si="5"/>
        <v>-11</v>
      </c>
      <c r="C28">
        <f t="shared" si="0"/>
        <v>-0.19198621771937624</v>
      </c>
      <c r="D28">
        <f t="shared" si="1"/>
        <v>1.019305362206238</v>
      </c>
      <c r="E28">
        <f t="shared" si="2"/>
        <v>8.3420255125835538</v>
      </c>
      <c r="F28">
        <f t="shared" si="3"/>
        <v>8.1887590081659489</v>
      </c>
      <c r="G28">
        <f t="shared" si="4"/>
        <v>-1.5917335074615742</v>
      </c>
    </row>
    <row r="29" spans="2:7">
      <c r="B29">
        <f t="shared" si="5"/>
        <v>-10</v>
      </c>
      <c r="C29">
        <f t="shared" si="0"/>
        <v>-0.17453292519943295</v>
      </c>
      <c r="D29">
        <f t="shared" si="1"/>
        <v>1.0190972636630224</v>
      </c>
      <c r="E29">
        <f t="shared" si="2"/>
        <v>8.3437289450414109</v>
      </c>
      <c r="F29">
        <f t="shared" si="3"/>
        <v>8.2169689541091522</v>
      </c>
      <c r="G29">
        <f t="shared" si="4"/>
        <v>-1.44887332625326</v>
      </c>
    </row>
    <row r="30" spans="2:7">
      <c r="B30">
        <f t="shared" si="5"/>
        <v>-9</v>
      </c>
      <c r="C30">
        <f t="shared" si="0"/>
        <v>-0.15707963267948966</v>
      </c>
      <c r="D30">
        <f t="shared" si="1"/>
        <v>1.0185787382210783</v>
      </c>
      <c r="E30">
        <f t="shared" si="2"/>
        <v>8.3479764671782331</v>
      </c>
      <c r="F30">
        <f t="shared" si="3"/>
        <v>8.2451990241945303</v>
      </c>
      <c r="G30">
        <f t="shared" si="4"/>
        <v>-1.3059112328114633</v>
      </c>
    </row>
    <row r="31" spans="2:7">
      <c r="B31">
        <f t="shared" si="5"/>
        <v>-8</v>
      </c>
      <c r="C31">
        <f t="shared" si="0"/>
        <v>-0.13962634015954636</v>
      </c>
      <c r="D31">
        <f t="shared" si="1"/>
        <v>1.0177499438282782</v>
      </c>
      <c r="E31">
        <f t="shared" si="2"/>
        <v>8.3547745575433368</v>
      </c>
      <c r="F31">
        <f t="shared" si="3"/>
        <v>8.2734664658696477</v>
      </c>
      <c r="G31">
        <f t="shared" si="4"/>
        <v>-1.1627598829955648</v>
      </c>
    </row>
    <row r="32" spans="2:7">
      <c r="B32">
        <f t="shared" si="5"/>
        <v>-7</v>
      </c>
      <c r="C32">
        <f t="shared" si="0"/>
        <v>-0.12217304763960307</v>
      </c>
      <c r="D32">
        <f t="shared" si="1"/>
        <v>1.0166111329434229</v>
      </c>
      <c r="E32">
        <f t="shared" si="2"/>
        <v>8.3641336014277918</v>
      </c>
      <c r="F32">
        <f t="shared" si="3"/>
        <v>8.3017886179110256</v>
      </c>
      <c r="G32">
        <f t="shared" si="4"/>
        <v>-1.0193314701589364</v>
      </c>
    </row>
    <row r="33" spans="2:7">
      <c r="B33">
        <f t="shared" si="5"/>
        <v>-6</v>
      </c>
      <c r="C33">
        <f t="shared" si="0"/>
        <v>-0.10471975511965977</v>
      </c>
      <c r="D33">
        <f t="shared" si="1"/>
        <v>1.0151626524593398</v>
      </c>
      <c r="E33">
        <f t="shared" si="2"/>
        <v>8.3760679296446359</v>
      </c>
      <c r="F33">
        <f t="shared" si="3"/>
        <v>8.3301829531235914</v>
      </c>
      <c r="G33">
        <f t="shared" si="4"/>
        <v>-0.8755375089112295</v>
      </c>
    </row>
    <row r="34" spans="2:7">
      <c r="B34">
        <f t="shared" si="5"/>
        <v>-5</v>
      </c>
      <c r="C34">
        <f t="shared" si="0"/>
        <v>-8.7266462599716474E-2</v>
      </c>
      <c r="D34">
        <f t="shared" si="1"/>
        <v>1.0134049435972163</v>
      </c>
      <c r="E34">
        <f t="shared" si="2"/>
        <v>8.3905958722234661</v>
      </c>
      <c r="F34">
        <f t="shared" si="3"/>
        <v>8.3586671217395025</v>
      </c>
      <c r="G34">
        <f t="shared" si="4"/>
        <v>-0.73128861533907086</v>
      </c>
    </row>
    <row r="35" spans="2:7">
      <c r="B35">
        <f t="shared" si="5"/>
        <v>-4</v>
      </c>
      <c r="C35">
        <f t="shared" si="0"/>
        <v>-6.9813170079773182E-2</v>
      </c>
      <c r="D35">
        <f t="shared" si="1"/>
        <v>1.0113385417721987</v>
      </c>
      <c r="E35">
        <f t="shared" si="2"/>
        <v>8.4077398273949626</v>
      </c>
      <c r="F35">
        <f t="shared" si="3"/>
        <v>8.3872589957469543</v>
      </c>
      <c r="G35">
        <f t="shared" si="4"/>
        <v>-0.58649428251711333</v>
      </c>
    </row>
    <row r="36" spans="2:7">
      <c r="B36">
        <f t="shared" si="5"/>
        <v>-3</v>
      </c>
      <c r="C36">
        <f t="shared" si="0"/>
        <v>-5.2359877559829883E-2</v>
      </c>
      <c r="D36">
        <f t="shared" si="1"/>
        <v>1.0089640764303012</v>
      </c>
      <c r="E36">
        <f t="shared" si="2"/>
        <v>8.4275263463505947</v>
      </c>
      <c r="F36">
        <f t="shared" si="3"/>
        <v>8.4159767143880071</v>
      </c>
      <c r="G36">
        <f t="shared" si="4"/>
        <v>-0.44106265009886098</v>
      </c>
    </row>
    <row r="37" spans="2:7">
      <c r="B37">
        <f t="shared" si="5"/>
        <v>-2</v>
      </c>
      <c r="C37">
        <f t="shared" si="0"/>
        <v>-3.4906585039886591E-2</v>
      </c>
      <c r="D37">
        <f t="shared" si="1"/>
        <v>1.0062822708566683</v>
      </c>
      <c r="E37">
        <f t="shared" si="2"/>
        <v>8.4499862343781764</v>
      </c>
      <c r="F37">
        <f t="shared" si="3"/>
        <v>8.4448387310751798</v>
      </c>
      <c r="G37">
        <f t="shared" si="4"/>
        <v>-0.29490026672285974</v>
      </c>
    </row>
    <row r="38" spans="2:7">
      <c r="B38">
        <f t="shared" si="5"/>
        <v>-1</v>
      </c>
      <c r="C38">
        <f t="shared" si="0"/>
        <v>-1.7453292519943295E-2</v>
      </c>
      <c r="D38">
        <f t="shared" si="1"/>
        <v>1.0032939419552573</v>
      </c>
      <c r="E38">
        <f t="shared" si="2"/>
        <v>8.4751546690958293</v>
      </c>
      <c r="F38">
        <f t="shared" si="3"/>
        <v>8.4738638619893933</v>
      </c>
      <c r="G38">
        <f t="shared" si="4"/>
        <v>-0.14791184390390147</v>
      </c>
    </row>
    <row r="39" spans="2:7">
      <c r="B39">
        <f t="shared" si="5"/>
        <v>0</v>
      </c>
      <c r="C39">
        <f t="shared" si="0"/>
        <v>0</v>
      </c>
      <c r="D39">
        <f t="shared" si="1"/>
        <v>1</v>
      </c>
      <c r="E39">
        <f t="shared" si="2"/>
        <v>8.5030713366376585</v>
      </c>
      <c r="F39">
        <f t="shared" si="3"/>
        <v>8.5030713366376585</v>
      </c>
      <c r="G39">
        <f t="shared" si="4"/>
        <v>0</v>
      </c>
    </row>
    <row r="40" spans="2:7">
      <c r="B40">
        <f t="shared" si="5"/>
        <v>1</v>
      </c>
      <c r="C40">
        <f t="shared" si="0"/>
        <v>1.7453292519943295E-2</v>
      </c>
      <c r="D40">
        <f t="shared" si="1"/>
        <v>0.99640144835752531</v>
      </c>
      <c r="E40">
        <f t="shared" si="2"/>
        <v>8.5337805867847507</v>
      </c>
      <c r="F40">
        <f t="shared" si="3"/>
        <v>8.5324808506670884</v>
      </c>
      <c r="G40">
        <f t="shared" si="4"/>
        <v>0.14893500724716724</v>
      </c>
    </row>
    <row r="41" spans="2:7">
      <c r="B41">
        <f t="shared" si="5"/>
        <v>2</v>
      </c>
      <c r="C41">
        <f t="shared" si="0"/>
        <v>3.4906585039886591E-2</v>
      </c>
      <c r="D41">
        <f t="shared" si="1"/>
        <v>0.9924993831815232</v>
      </c>
      <c r="E41">
        <f t="shared" si="2"/>
        <v>8.5673316081874979</v>
      </c>
      <c r="F41">
        <f t="shared" si="3"/>
        <v>8.5621126212533429</v>
      </c>
      <c r="G41">
        <f t="shared" si="4"/>
        <v>0.29899556120917192</v>
      </c>
    </row>
    <row r="42" spans="2:7">
      <c r="B42">
        <f t="shared" si="5"/>
        <v>3</v>
      </c>
      <c r="C42">
        <f t="shared" si="0"/>
        <v>5.2359877559829883E-2</v>
      </c>
      <c r="D42">
        <f t="shared" si="1"/>
        <v>0.98829499307884661</v>
      </c>
      <c r="E42">
        <f t="shared" si="2"/>
        <v>8.6037786249912536</v>
      </c>
      <c r="F42">
        <f t="shared" si="3"/>
        <v>8.5919874454063621</v>
      </c>
      <c r="G42">
        <f t="shared" si="4"/>
        <v>0.45028698164151765</v>
      </c>
    </row>
    <row r="43" spans="2:7">
      <c r="B43">
        <f t="shared" si="5"/>
        <v>4</v>
      </c>
      <c r="C43">
        <f t="shared" si="0"/>
        <v>6.9813170079773182E-2</v>
      </c>
      <c r="D43">
        <f t="shared" si="1"/>
        <v>0.98378955874744967</v>
      </c>
      <c r="E43">
        <f t="shared" si="2"/>
        <v>8.6431811163595569</v>
      </c>
      <c r="F43">
        <f t="shared" si="3"/>
        <v>8.6221267615648678</v>
      </c>
      <c r="G43">
        <f t="shared" si="4"/>
        <v>0.60291783660905507</v>
      </c>
    </row>
    <row r="44" spans="2:7">
      <c r="B44">
        <f t="shared" si="5"/>
        <v>5</v>
      </c>
      <c r="C44">
        <f t="shared" si="0"/>
        <v>8.7266462599716474E-2</v>
      </c>
      <c r="D44">
        <f t="shared" si="1"/>
        <v>0.97898445258627487</v>
      </c>
      <c r="E44">
        <f t="shared" si="2"/>
        <v>8.6856040605898279</v>
      </c>
      <c r="F44">
        <f t="shared" si="3"/>
        <v>8.652552714883722</v>
      </c>
      <c r="G44">
        <f t="shared" si="4"/>
        <v>0.75700027311278217</v>
      </c>
    </row>
    <row r="45" spans="2:7">
      <c r="B45">
        <f t="shared" si="5"/>
        <v>6</v>
      </c>
      <c r="C45">
        <f t="shared" si="0"/>
        <v>0.10471975511965977</v>
      </c>
      <c r="D45">
        <f t="shared" si="1"/>
        <v>0.97388113827720679</v>
      </c>
      <c r="E45">
        <f t="shared" si="2"/>
        <v>8.73111820573871</v>
      </c>
      <c r="F45">
        <f t="shared" si="3"/>
        <v>8.6832882266556997</v>
      </c>
      <c r="G45">
        <f t="shared" si="4"/>
        <v>0.9126503686540991</v>
      </c>
    </row>
    <row r="46" spans="2:7">
      <c r="B46">
        <f t="shared" si="5"/>
        <v>7</v>
      </c>
      <c r="C46">
        <f t="shared" si="0"/>
        <v>0.12217304763960307</v>
      </c>
      <c r="D46">
        <f t="shared" si="1"/>
        <v>0.9684811703392211</v>
      </c>
      <c r="E46">
        <f t="shared" si="2"/>
        <v>8.7798003689213342</v>
      </c>
      <c r="F46">
        <f t="shared" si="3"/>
        <v>8.71435706835193</v>
      </c>
      <c r="G46">
        <f t="shared" si="4"/>
        <v>1.0699885061887147</v>
      </c>
    </row>
    <row r="47" spans="2:7">
      <c r="B47">
        <f t="shared" si="5"/>
        <v>8</v>
      </c>
      <c r="C47">
        <f t="shared" si="0"/>
        <v>0.13962634015954636</v>
      </c>
      <c r="D47">
        <f t="shared" si="1"/>
        <v>0.96278619365486251</v>
      </c>
      <c r="E47">
        <f t="shared" si="2"/>
        <v>8.8317337667243496</v>
      </c>
      <c r="F47">
        <f t="shared" si="3"/>
        <v>8.7457839408138369</v>
      </c>
      <c r="G47">
        <f t="shared" si="4"/>
        <v>1.229139775168747</v>
      </c>
    </row>
    <row r="48" spans="2:7">
      <c r="B48">
        <f t="shared" si="5"/>
        <v>9</v>
      </c>
      <c r="C48">
        <f t="shared" si="0"/>
        <v>0.15707963267948966</v>
      </c>
      <c r="D48">
        <f t="shared" si="1"/>
        <v>0.95679794296919718</v>
      </c>
      <c r="E48">
        <f t="shared" si="2"/>
        <v>8.8870083794812285</v>
      </c>
      <c r="F48">
        <f t="shared" si="3"/>
        <v>8.7775945591848998</v>
      </c>
      <c r="G48">
        <f t="shared" si="4"/>
        <v>1.390234401652195</v>
      </c>
    </row>
    <row r="49" spans="2:7">
      <c r="B49">
        <f t="shared" si="5"/>
        <v>10</v>
      </c>
      <c r="C49">
        <f t="shared" si="0"/>
        <v>0.17453292519943295</v>
      </c>
      <c r="D49">
        <f t="shared" si="1"/>
        <v>0.95051824236139359</v>
      </c>
      <c r="E49">
        <f t="shared" si="2"/>
        <v>8.9457213525048083</v>
      </c>
      <c r="F49">
        <f t="shared" si="3"/>
        <v>8.8098157442335907</v>
      </c>
      <c r="G49">
        <f t="shared" si="4"/>
        <v>1.5534082107786071</v>
      </c>
    </row>
    <row r="50" spans="2:7">
      <c r="B50">
        <f t="shared" si="5"/>
        <v>11</v>
      </c>
      <c r="C50">
        <f t="shared" si="0"/>
        <v>0.19198621771937624</v>
      </c>
      <c r="D50">
        <f t="shared" si="1"/>
        <v>0.94394900468908993</v>
      </c>
      <c r="E50">
        <f t="shared" si="2"/>
        <v>9.0079774377624666</v>
      </c>
      <c r="F50">
        <f t="shared" si="3"/>
        <v>8.8424755207908756</v>
      </c>
      <c r="G50">
        <f t="shared" si="4"/>
        <v>1.7188031252740383</v>
      </c>
    </row>
    <row r="51" spans="2:7">
      <c r="B51">
        <f t="shared" si="5"/>
        <v>12</v>
      </c>
      <c r="C51">
        <f t="shared" si="0"/>
        <v>0.20943951023931953</v>
      </c>
      <c r="D51">
        <f t="shared" si="1"/>
        <v>0.93709223100571859</v>
      </c>
      <c r="E51">
        <f t="shared" si="2"/>
        <v>9.0738894799201137</v>
      </c>
      <c r="F51">
        <f t="shared" si="3"/>
        <v>8.8756032241075786</v>
      </c>
      <c r="G51">
        <f t="shared" si="4"/>
        <v>1.8865677040636695</v>
      </c>
    </row>
    <row r="52" spans="2:7">
      <c r="B52">
        <f t="shared" si="5"/>
        <v>13</v>
      </c>
      <c r="C52">
        <f t="shared" si="0"/>
        <v>0.22689280275926285</v>
      </c>
      <c r="D52">
        <f t="shared" si="1"/>
        <v>0.92995000995096655</v>
      </c>
      <c r="E52">
        <f t="shared" si="2"/>
        <v>9.1435789511803964</v>
      </c>
      <c r="F52">
        <f t="shared" si="3"/>
        <v>8.9092296150305561</v>
      </c>
      <c r="G52">
        <f t="shared" si="4"/>
        <v>2.0568577255444014</v>
      </c>
    </row>
    <row r="53" spans="2:7">
      <c r="B53">
        <f t="shared" si="5"/>
        <v>14</v>
      </c>
      <c r="C53">
        <f t="shared" si="0"/>
        <v>0.24434609527920614</v>
      </c>
      <c r="D53">
        <f t="shared" si="1"/>
        <v>0.92252451711455541</v>
      </c>
      <c r="E53">
        <f t="shared" si="2"/>
        <v>9.2171765399073742</v>
      </c>
      <c r="F53">
        <f t="shared" si="3"/>
        <v>8.9433870050035011</v>
      </c>
      <c r="G53">
        <f t="shared" si="4"/>
        <v>2.2298368206111783</v>
      </c>
    </row>
    <row r="54" spans="2:7">
      <c r="B54">
        <f t="shared" si="5"/>
        <v>15</v>
      </c>
      <c r="C54">
        <f t="shared" si="0"/>
        <v>0.26179938779914941</v>
      </c>
      <c r="D54">
        <f t="shared" si="1"/>
        <v>0.91481801437353549</v>
      </c>
      <c r="E54">
        <f t="shared" si="2"/>
        <v>9.2948227986749199</v>
      </c>
      <c r="F54">
        <f t="shared" si="3"/>
        <v>8.9781093920205421</v>
      </c>
      <c r="G54">
        <f t="shared" si="4"/>
        <v>2.4056771611501819</v>
      </c>
    </row>
    <row r="55" spans="2:7">
      <c r="B55">
        <f t="shared" si="5"/>
        <v>16</v>
      </c>
      <c r="C55">
        <f t="shared" si="0"/>
        <v>0.27925268031909273</v>
      </c>
      <c r="D55">
        <f t="shared" si="1"/>
        <v>0.90683284920329643</v>
      </c>
      <c r="E55">
        <f t="shared" si="2"/>
        <v>9.3766688581121471</v>
      </c>
      <c r="F55">
        <f t="shared" si="3"/>
        <v>9.0134326088009029</v>
      </c>
      <c r="G55">
        <f t="shared" si="4"/>
        <v>2.5845602104216332</v>
      </c>
    </row>
    <row r="56" spans="2:7">
      <c r="B56">
        <f t="shared" si="5"/>
        <v>17</v>
      </c>
      <c r="C56">
        <f t="shared" si="0"/>
        <v>0.29670597283903605</v>
      </c>
      <c r="D56">
        <f t="shared" si="1"/>
        <v>0.89857145396250271</v>
      </c>
      <c r="E56">
        <f t="shared" si="2"/>
        <v>9.4628772137607768</v>
      </c>
      <c r="F56">
        <f t="shared" si="3"/>
        <v>9.0493944846136678</v>
      </c>
      <c r="G56">
        <f t="shared" si="4"/>
        <v>2.7666775425691799</v>
      </c>
    </row>
    <row r="57" spans="2:7">
      <c r="B57">
        <f t="shared" si="5"/>
        <v>18</v>
      </c>
      <c r="C57">
        <f t="shared" si="0"/>
        <v>0.31415926535897931</v>
      </c>
      <c r="D57">
        <f t="shared" si="1"/>
        <v>0.89003634515217511</v>
      </c>
      <c r="E57">
        <f t="shared" si="2"/>
        <v>9.5536225941243273</v>
      </c>
      <c r="F57">
        <f t="shared" si="3"/>
        <v>9.0860350223665503</v>
      </c>
      <c r="G57">
        <f t="shared" si="4"/>
        <v>2.9522317394288877</v>
      </c>
    </row>
    <row r="58" spans="2:7">
      <c r="B58">
        <f t="shared" si="5"/>
        <v>19</v>
      </c>
      <c r="C58">
        <f t="shared" si="0"/>
        <v>0.33161255787892258</v>
      </c>
      <c r="D58">
        <f t="shared" si="1"/>
        <v>0.88123012264913847</v>
      </c>
      <c r="E58">
        <f t="shared" si="2"/>
        <v>9.6490929191978534</v>
      </c>
      <c r="F58">
        <f t="shared" si="3"/>
        <v>9.1233965927854079</v>
      </c>
      <c r="G58">
        <f t="shared" si="4"/>
        <v>3.1414373738888632</v>
      </c>
    </row>
    <row r="59" spans="2:7">
      <c r="B59">
        <f t="shared" si="5"/>
        <v>20</v>
      </c>
      <c r="C59">
        <f t="shared" si="0"/>
        <v>0.3490658503988659</v>
      </c>
      <c r="D59">
        <f t="shared" si="1"/>
        <v>0.87215546891407503</v>
      </c>
      <c r="E59">
        <f t="shared" si="2"/>
        <v>9.7494903600442626</v>
      </c>
      <c r="F59">
        <f t="shared" si="3"/>
        <v>9.1615241477569427</v>
      </c>
      <c r="G59">
        <f t="shared" si="4"/>
        <v>3.334522090294564</v>
      </c>
    </row>
    <row r="60" spans="2:7">
      <c r="B60">
        <f t="shared" si="5"/>
        <v>21</v>
      </c>
      <c r="C60">
        <f t="shared" si="0"/>
        <v>0.36651914291880922</v>
      </c>
      <c r="D60">
        <f t="shared" si="1"/>
        <v>0.86286803932430667</v>
      </c>
      <c r="E60">
        <f t="shared" si="2"/>
        <v>9.8544284283564725</v>
      </c>
      <c r="F60">
        <f t="shared" si="3"/>
        <v>9.1999014950311846</v>
      </c>
      <c r="G60">
        <f t="shared" si="4"/>
        <v>3.5315113098110249</v>
      </c>
    </row>
    <row r="61" spans="2:7">
      <c r="B61">
        <f t="shared" si="5"/>
        <v>22</v>
      </c>
      <c r="C61">
        <f t="shared" si="0"/>
        <v>0.38397243543875248</v>
      </c>
      <c r="D61">
        <f t="shared" si="1"/>
        <v>0.85362850064686113</v>
      </c>
      <c r="E61">
        <f t="shared" si="2"/>
        <v>9.9610911891932101</v>
      </c>
      <c r="F61">
        <f t="shared" si="3"/>
        <v>9.2357629244874246</v>
      </c>
      <c r="G61">
        <f t="shared" si="4"/>
        <v>3.7314904370889246</v>
      </c>
    </row>
    <row r="62" spans="2:7">
      <c r="B62">
        <f t="shared" si="5"/>
        <v>23</v>
      </c>
      <c r="C62">
        <f t="shared" si="0"/>
        <v>0.40142572795869574</v>
      </c>
      <c r="D62">
        <f t="shared" si="1"/>
        <v>0.84473049203816175</v>
      </c>
      <c r="E62">
        <f t="shared" si="2"/>
        <v>10.066016814571814</v>
      </c>
      <c r="F62">
        <f t="shared" si="3"/>
        <v>9.2658173327472291</v>
      </c>
      <c r="G62">
        <f t="shared" si="4"/>
        <v>3.9331061093496493</v>
      </c>
    </row>
    <row r="63" spans="2:7">
      <c r="B63">
        <f t="shared" si="5"/>
        <v>24</v>
      </c>
      <c r="C63">
        <f t="shared" si="0"/>
        <v>0.41887902047863906</v>
      </c>
      <c r="D63">
        <f t="shared" si="1"/>
        <v>0.83644253510470334</v>
      </c>
      <c r="E63">
        <f t="shared" si="2"/>
        <v>10.165756737339128</v>
      </c>
      <c r="F63">
        <f t="shared" si="3"/>
        <v>9.2868808908958265</v>
      </c>
      <c r="G63">
        <f t="shared" si="4"/>
        <v>4.1347857696705157</v>
      </c>
    </row>
    <row r="64" spans="2:7">
      <c r="B64">
        <f t="shared" si="5"/>
        <v>25</v>
      </c>
      <c r="C64">
        <f t="shared" si="0"/>
        <v>0.43633231299858238</v>
      </c>
      <c r="D64">
        <f t="shared" si="1"/>
        <v>0.82900462313413048</v>
      </c>
      <c r="E64">
        <f t="shared" si="2"/>
        <v>10.256964918351109</v>
      </c>
      <c r="F64">
        <f t="shared" si="3"/>
        <v>9.2959671768633463</v>
      </c>
      <c r="G64">
        <f t="shared" si="4"/>
        <v>4.334780684528881</v>
      </c>
    </row>
    <row r="65" spans="2:7">
      <c r="B65">
        <f t="shared" si="5"/>
        <v>26</v>
      </c>
      <c r="C65">
        <f t="shared" si="0"/>
        <v>0.4537856055185257</v>
      </c>
      <c r="D65">
        <f t="shared" si="1"/>
        <v>0.82262518276270713</v>
      </c>
      <c r="E65">
        <f t="shared" si="2"/>
        <v>10.336507457844794</v>
      </c>
      <c r="F65">
        <f t="shared" si="3"/>
        <v>9.2903913626378394</v>
      </c>
      <c r="G65">
        <f t="shared" si="4"/>
        <v>4.5312266280892732</v>
      </c>
    </row>
    <row r="66" spans="2:7">
      <c r="B66">
        <f t="shared" si="5"/>
        <v>27</v>
      </c>
      <c r="C66">
        <f t="shared" si="0"/>
        <v>0.47123889803846897</v>
      </c>
      <c r="D66">
        <f t="shared" si="1"/>
        <v>0.81747844248859647</v>
      </c>
      <c r="E66">
        <f t="shared" si="2"/>
        <v>10.401584793786501</v>
      </c>
      <c r="F66">
        <f t="shared" si="3"/>
        <v>9.2678799131622913</v>
      </c>
      <c r="G66">
        <f t="shared" si="4"/>
        <v>4.7222206786144039</v>
      </c>
    </row>
    <row r="67" spans="2:7">
      <c r="B67">
        <f t="shared" si="5"/>
        <v>28</v>
      </c>
      <c r="C67">
        <f t="shared" si="0"/>
        <v>0.48869219055841229</v>
      </c>
      <c r="D67">
        <f t="shared" si="1"/>
        <v>0.8137022378156904</v>
      </c>
      <c r="E67">
        <f t="shared" si="2"/>
        <v>10.449856153109987</v>
      </c>
      <c r="F67">
        <f t="shared" si="3"/>
        <v>9.2266753361105103</v>
      </c>
      <c r="G67">
        <f t="shared" si="4"/>
        <v>4.905910299088303</v>
      </c>
    </row>
    <row r="68" spans="2:7">
      <c r="B68">
        <f t="shared" si="5"/>
        <v>29</v>
      </c>
      <c r="C68">
        <f t="shared" si="0"/>
        <v>0.50614548307835561</v>
      </c>
      <c r="D68">
        <f t="shared" si="1"/>
        <v>0.81139627785913582</v>
      </c>
      <c r="E68">
        <f t="shared" si="2"/>
        <v>10.479554280274691</v>
      </c>
      <c r="F68">
        <f t="shared" si="3"/>
        <v>9.1656246955652509</v>
      </c>
      <c r="G68">
        <f t="shared" si="4"/>
        <v>5.0805887309708488</v>
      </c>
    </row>
    <row r="69" spans="2:7">
      <c r="B69">
        <f t="shared" si="5"/>
        <v>30</v>
      </c>
      <c r="C69">
        <f t="shared" si="0"/>
        <v>0.52359877559829882</v>
      </c>
      <c r="D69">
        <f t="shared" si="1"/>
        <v>0.81062089301585627</v>
      </c>
      <c r="E69">
        <f t="shared" si="2"/>
        <v>10.489578309538258</v>
      </c>
      <c r="F69">
        <f t="shared" si="3"/>
        <v>9.084241291046359</v>
      </c>
      <c r="G69">
        <f t="shared" si="4"/>
        <v>5.2447891547691281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small_deform2</vt:lpstr>
      <vt:lpstr>expected</vt:lpstr>
      <vt:lpstr>Chart1</vt:lpstr>
      <vt:lpstr>small_deform2!small_deform2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Wilkins, Andy (Energy, Pullenvale)</cp:lastModifiedBy>
  <dcterms:created xsi:type="dcterms:W3CDTF">2014-08-11T01:47:35Z</dcterms:created>
  <dcterms:modified xsi:type="dcterms:W3CDTF">2014-08-11T03:13:47Z</dcterms:modified>
</cp:coreProperties>
</file>