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92" yWindow="300" windowWidth="19440" windowHeight="12288"/>
  </bookViews>
  <sheets>
    <sheet name="theis_comparison" sheetId="6" r:id="rId1"/>
    <sheet name="expected" sheetId="5" r:id="rId2"/>
    <sheet name="th01" sheetId="3" r:id="rId3"/>
  </sheets>
  <definedNames>
    <definedName name="th01_" localSheetId="2">'th01'!$C$3:$E$85</definedName>
  </definedNames>
  <calcPr calcId="125725"/>
</workbook>
</file>

<file path=xl/calcChain.xml><?xml version="1.0" encoding="utf-8"?>
<calcChain xmlns="http://schemas.openxmlformats.org/spreadsheetml/2006/main">
  <c r="G5" i="3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4"/>
  <c r="B22" i="5"/>
  <c r="B23" s="1"/>
  <c r="B24" s="1"/>
  <c r="B25" s="1"/>
  <c r="B21"/>
  <c r="B17"/>
  <c r="B18" s="1"/>
  <c r="B19" s="1"/>
  <c r="D13"/>
  <c r="D24" s="1"/>
  <c r="F24" s="1"/>
  <c r="H24" s="1"/>
  <c r="D9"/>
  <c r="D8"/>
  <c r="G12"/>
  <c r="D17" l="1"/>
  <c r="F17" s="1"/>
  <c r="H17" s="1"/>
  <c r="D18"/>
  <c r="F18" s="1"/>
  <c r="H18" s="1"/>
  <c r="D19"/>
  <c r="F19" s="1"/>
  <c r="H19" s="1"/>
  <c r="D20"/>
  <c r="F20" s="1"/>
  <c r="H20" s="1"/>
  <c r="D21"/>
  <c r="F21" s="1"/>
  <c r="H21" s="1"/>
  <c r="D22"/>
  <c r="F22" s="1"/>
  <c r="H22" s="1"/>
  <c r="D16"/>
  <c r="F16" s="1"/>
  <c r="H16" s="1"/>
  <c r="D23"/>
  <c r="F23" s="1"/>
  <c r="H23" s="1"/>
  <c r="D224"/>
  <c r="F224" s="1"/>
  <c r="H224" s="1"/>
  <c r="D222"/>
  <c r="F222" s="1"/>
  <c r="H222" s="1"/>
  <c r="D220"/>
  <c r="F220" s="1"/>
  <c r="H220" s="1"/>
  <c r="D218"/>
  <c r="F218" s="1"/>
  <c r="H218" s="1"/>
  <c r="D216"/>
  <c r="F216" s="1"/>
  <c r="H216" s="1"/>
  <c r="D214"/>
  <c r="F214" s="1"/>
  <c r="H214" s="1"/>
  <c r="D212"/>
  <c r="F212" s="1"/>
  <c r="H212" s="1"/>
  <c r="D210"/>
  <c r="F210" s="1"/>
  <c r="H210" s="1"/>
  <c r="D208"/>
  <c r="F208" s="1"/>
  <c r="H208" s="1"/>
  <c r="D206"/>
  <c r="F206" s="1"/>
  <c r="H206" s="1"/>
  <c r="D204"/>
  <c r="F204" s="1"/>
  <c r="H204" s="1"/>
  <c r="D202"/>
  <c r="F202" s="1"/>
  <c r="H202" s="1"/>
  <c r="D200"/>
  <c r="F200" s="1"/>
  <c r="D198"/>
  <c r="F198" s="1"/>
  <c r="D196"/>
  <c r="F196" s="1"/>
  <c r="D194"/>
  <c r="F194" s="1"/>
  <c r="H194" s="1"/>
  <c r="D192"/>
  <c r="F192" s="1"/>
  <c r="H192" s="1"/>
  <c r="D190"/>
  <c r="F190" s="1"/>
  <c r="D188"/>
  <c r="F188" s="1"/>
  <c r="D186"/>
  <c r="F186" s="1"/>
  <c r="D184"/>
  <c r="F184" s="1"/>
  <c r="D182"/>
  <c r="F182" s="1"/>
  <c r="H182" s="1"/>
  <c r="D180"/>
  <c r="F180" s="1"/>
  <c r="D178"/>
  <c r="F178" s="1"/>
  <c r="H178" s="1"/>
  <c r="D176"/>
  <c r="F176" s="1"/>
  <c r="H176" s="1"/>
  <c r="D174"/>
  <c r="F174" s="1"/>
  <c r="H174" s="1"/>
  <c r="D172"/>
  <c r="F172" s="1"/>
  <c r="H172" s="1"/>
  <c r="D170"/>
  <c r="F170" s="1"/>
  <c r="H170" s="1"/>
  <c r="D168"/>
  <c r="F168" s="1"/>
  <c r="H168" s="1"/>
  <c r="D166"/>
  <c r="F166" s="1"/>
  <c r="D164"/>
  <c r="F164" s="1"/>
  <c r="H164" s="1"/>
  <c r="D162"/>
  <c r="F162" s="1"/>
  <c r="D160"/>
  <c r="F160" s="1"/>
  <c r="D158"/>
  <c r="F158" s="1"/>
  <c r="H158" s="1"/>
  <c r="D156"/>
  <c r="F156" s="1"/>
  <c r="D154"/>
  <c r="F154" s="1"/>
  <c r="D152"/>
  <c r="F152" s="1"/>
  <c r="D150"/>
  <c r="F150" s="1"/>
  <c r="D148"/>
  <c r="F148" s="1"/>
  <c r="D146"/>
  <c r="F146" s="1"/>
  <c r="D144"/>
  <c r="F144" s="1"/>
  <c r="H144" s="1"/>
  <c r="D142"/>
  <c r="F142" s="1"/>
  <c r="H142" s="1"/>
  <c r="D140"/>
  <c r="F140" s="1"/>
  <c r="H140" s="1"/>
  <c r="D138"/>
  <c r="F138" s="1"/>
  <c r="H138" s="1"/>
  <c r="D136"/>
  <c r="F136" s="1"/>
  <c r="H136" s="1"/>
  <c r="D134"/>
  <c r="F134" s="1"/>
  <c r="H134" s="1"/>
  <c r="D132"/>
  <c r="F132" s="1"/>
  <c r="H132" s="1"/>
  <c r="D130"/>
  <c r="F130" s="1"/>
  <c r="H130" s="1"/>
  <c r="D128"/>
  <c r="F128" s="1"/>
  <c r="H128" s="1"/>
  <c r="D126"/>
  <c r="F126" s="1"/>
  <c r="H126" s="1"/>
  <c r="D124"/>
  <c r="F124" s="1"/>
  <c r="H124" s="1"/>
  <c r="D122"/>
  <c r="F122" s="1"/>
  <c r="H122" s="1"/>
  <c r="D120"/>
  <c r="F120" s="1"/>
  <c r="H120" s="1"/>
  <c r="D118"/>
  <c r="F118" s="1"/>
  <c r="D116"/>
  <c r="F116" s="1"/>
  <c r="D114"/>
  <c r="F114" s="1"/>
  <c r="D112"/>
  <c r="F112" s="1"/>
  <c r="D110"/>
  <c r="F110" s="1"/>
  <c r="D108"/>
  <c r="F108" s="1"/>
  <c r="D106"/>
  <c r="F106" s="1"/>
  <c r="D104"/>
  <c r="F104" s="1"/>
  <c r="D102"/>
  <c r="F102" s="1"/>
  <c r="D100"/>
  <c r="F100" s="1"/>
  <c r="D98"/>
  <c r="F98" s="1"/>
  <c r="D96"/>
  <c r="F96" s="1"/>
  <c r="H96" s="1"/>
  <c r="D94"/>
  <c r="F94" s="1"/>
  <c r="H94" s="1"/>
  <c r="D92"/>
  <c r="F92" s="1"/>
  <c r="H92" s="1"/>
  <c r="D90"/>
  <c r="F90" s="1"/>
  <c r="H90" s="1"/>
  <c r="D88"/>
  <c r="F88" s="1"/>
  <c r="H88" s="1"/>
  <c r="D86"/>
  <c r="F86" s="1"/>
  <c r="H86" s="1"/>
  <c r="D84"/>
  <c r="F84" s="1"/>
  <c r="H84" s="1"/>
  <c r="D82"/>
  <c r="F82" s="1"/>
  <c r="H82" s="1"/>
  <c r="D80"/>
  <c r="F80" s="1"/>
  <c r="H80" s="1"/>
  <c r="D78"/>
  <c r="F78" s="1"/>
  <c r="H78" s="1"/>
  <c r="D76"/>
  <c r="F76" s="1"/>
  <c r="H76" s="1"/>
  <c r="D74"/>
  <c r="F74" s="1"/>
  <c r="H74" s="1"/>
  <c r="D72"/>
  <c r="F72" s="1"/>
  <c r="H72" s="1"/>
  <c r="D70"/>
  <c r="F70" s="1"/>
  <c r="H70" s="1"/>
  <c r="D68"/>
  <c r="F68" s="1"/>
  <c r="H68" s="1"/>
  <c r="D66"/>
  <c r="F66" s="1"/>
  <c r="H66" s="1"/>
  <c r="D64"/>
  <c r="F64" s="1"/>
  <c r="H64" s="1"/>
  <c r="D62"/>
  <c r="F62" s="1"/>
  <c r="H62" s="1"/>
  <c r="D60"/>
  <c r="F60" s="1"/>
  <c r="D58"/>
  <c r="F58" s="1"/>
  <c r="H58" s="1"/>
  <c r="D56"/>
  <c r="F56" s="1"/>
  <c r="D225"/>
  <c r="F225" s="1"/>
  <c r="D223"/>
  <c r="F223" s="1"/>
  <c r="D221"/>
  <c r="F221" s="1"/>
  <c r="D219"/>
  <c r="F219" s="1"/>
  <c r="H219" s="1"/>
  <c r="D217"/>
  <c r="F217" s="1"/>
  <c r="H217" s="1"/>
  <c r="D215"/>
  <c r="F215" s="1"/>
  <c r="H215" s="1"/>
  <c r="D213"/>
  <c r="F213" s="1"/>
  <c r="D211"/>
  <c r="F211" s="1"/>
  <c r="D209"/>
  <c r="F209" s="1"/>
  <c r="D207"/>
  <c r="F207" s="1"/>
  <c r="D205"/>
  <c r="F205" s="1"/>
  <c r="H205" s="1"/>
  <c r="D203"/>
  <c r="F203" s="1"/>
  <c r="H203" s="1"/>
  <c r="D201"/>
  <c r="F201" s="1"/>
  <c r="H201" s="1"/>
  <c r="D199"/>
  <c r="F199" s="1"/>
  <c r="H199" s="1"/>
  <c r="D197"/>
  <c r="F197" s="1"/>
  <c r="H197" s="1"/>
  <c r="D195"/>
  <c r="F195" s="1"/>
  <c r="H195" s="1"/>
  <c r="D193"/>
  <c r="F193" s="1"/>
  <c r="H193" s="1"/>
  <c r="D191"/>
  <c r="F191" s="1"/>
  <c r="H191" s="1"/>
  <c r="D189"/>
  <c r="F189" s="1"/>
  <c r="H189" s="1"/>
  <c r="D187"/>
  <c r="F187" s="1"/>
  <c r="H187" s="1"/>
  <c r="D185"/>
  <c r="F185" s="1"/>
  <c r="H185" s="1"/>
  <c r="D183"/>
  <c r="F183" s="1"/>
  <c r="H183" s="1"/>
  <c r="D181"/>
  <c r="F181" s="1"/>
  <c r="H181" s="1"/>
  <c r="D179"/>
  <c r="F179" s="1"/>
  <c r="H179" s="1"/>
  <c r="D177"/>
  <c r="F177" s="1"/>
  <c r="D175"/>
  <c r="F175" s="1"/>
  <c r="H175" s="1"/>
  <c r="D173"/>
  <c r="F173" s="1"/>
  <c r="H173" s="1"/>
  <c r="D171"/>
  <c r="F171" s="1"/>
  <c r="H171" s="1"/>
  <c r="D169"/>
  <c r="F169" s="1"/>
  <c r="H169" s="1"/>
  <c r="D167"/>
  <c r="F167" s="1"/>
  <c r="H167" s="1"/>
  <c r="D165"/>
  <c r="F165" s="1"/>
  <c r="H165" s="1"/>
  <c r="D163"/>
  <c r="F163" s="1"/>
  <c r="H163" s="1"/>
  <c r="D161"/>
  <c r="F161" s="1"/>
  <c r="H161" s="1"/>
  <c r="D159"/>
  <c r="F159" s="1"/>
  <c r="H159" s="1"/>
  <c r="D157"/>
  <c r="F157" s="1"/>
  <c r="H157" s="1"/>
  <c r="D155"/>
  <c r="F155" s="1"/>
  <c r="H155" s="1"/>
  <c r="D153"/>
  <c r="F153" s="1"/>
  <c r="H153" s="1"/>
  <c r="D151"/>
  <c r="F151" s="1"/>
  <c r="H151" s="1"/>
  <c r="D149"/>
  <c r="F149" s="1"/>
  <c r="H149" s="1"/>
  <c r="D147"/>
  <c r="F147" s="1"/>
  <c r="H147" s="1"/>
  <c r="D145"/>
  <c r="F145" s="1"/>
  <c r="H145" s="1"/>
  <c r="D143"/>
  <c r="F143" s="1"/>
  <c r="H143" s="1"/>
  <c r="D141"/>
  <c r="F141" s="1"/>
  <c r="H141" s="1"/>
  <c r="D139"/>
  <c r="F139" s="1"/>
  <c r="H139" s="1"/>
  <c r="D137"/>
  <c r="F137" s="1"/>
  <c r="H137" s="1"/>
  <c r="D135"/>
  <c r="F135" s="1"/>
  <c r="H135" s="1"/>
  <c r="D133"/>
  <c r="F133" s="1"/>
  <c r="H133" s="1"/>
  <c r="D131"/>
  <c r="F131" s="1"/>
  <c r="D129"/>
  <c r="F129" s="1"/>
  <c r="D127"/>
  <c r="F127" s="1"/>
  <c r="H127" s="1"/>
  <c r="D125"/>
  <c r="F125" s="1"/>
  <c r="H125" s="1"/>
  <c r="D123"/>
  <c r="F123" s="1"/>
  <c r="H123" s="1"/>
  <c r="D121"/>
  <c r="F121" s="1"/>
  <c r="H121" s="1"/>
  <c r="D119"/>
  <c r="F119" s="1"/>
  <c r="H119" s="1"/>
  <c r="D117"/>
  <c r="F117" s="1"/>
  <c r="H117" s="1"/>
  <c r="D115"/>
  <c r="F115" s="1"/>
  <c r="H115" s="1"/>
  <c r="D113"/>
  <c r="F113" s="1"/>
  <c r="H113" s="1"/>
  <c r="D111"/>
  <c r="F111" s="1"/>
  <c r="H111" s="1"/>
  <c r="D109"/>
  <c r="F109" s="1"/>
  <c r="H109" s="1"/>
  <c r="D107"/>
  <c r="F107" s="1"/>
  <c r="H107" s="1"/>
  <c r="D105"/>
  <c r="F105" s="1"/>
  <c r="H105" s="1"/>
  <c r="D103"/>
  <c r="F103" s="1"/>
  <c r="H103" s="1"/>
  <c r="D101"/>
  <c r="F101" s="1"/>
  <c r="H101" s="1"/>
  <c r="D99"/>
  <c r="F99" s="1"/>
  <c r="H99" s="1"/>
  <c r="D97"/>
  <c r="F97" s="1"/>
  <c r="H97" s="1"/>
  <c r="D95"/>
  <c r="F95" s="1"/>
  <c r="D93"/>
  <c r="F93" s="1"/>
  <c r="D91"/>
  <c r="F91" s="1"/>
  <c r="D89"/>
  <c r="F89" s="1"/>
  <c r="D87"/>
  <c r="F87" s="1"/>
  <c r="D85"/>
  <c r="F85" s="1"/>
  <c r="H85" s="1"/>
  <c r="D83"/>
  <c r="F83" s="1"/>
  <c r="D81"/>
  <c r="F81" s="1"/>
  <c r="D79"/>
  <c r="F79" s="1"/>
  <c r="D77"/>
  <c r="F77" s="1"/>
  <c r="D75"/>
  <c r="F75" s="1"/>
  <c r="H75" s="1"/>
  <c r="D73"/>
  <c r="F73" s="1"/>
  <c r="H73" s="1"/>
  <c r="D71"/>
  <c r="F71" s="1"/>
  <c r="H71" s="1"/>
  <c r="D69"/>
  <c r="F69" s="1"/>
  <c r="H69" s="1"/>
  <c r="D67"/>
  <c r="F67" s="1"/>
  <c r="H67" s="1"/>
  <c r="D65"/>
  <c r="F65" s="1"/>
  <c r="H65" s="1"/>
  <c r="D63"/>
  <c r="F63" s="1"/>
  <c r="H63" s="1"/>
  <c r="D61"/>
  <c r="F61" s="1"/>
  <c r="H61" s="1"/>
  <c r="D59"/>
  <c r="F59" s="1"/>
  <c r="H59" s="1"/>
  <c r="D57"/>
  <c r="F57" s="1"/>
  <c r="H57" s="1"/>
  <c r="D55"/>
  <c r="F55" s="1"/>
  <c r="H55" s="1"/>
  <c r="D53"/>
  <c r="F53" s="1"/>
  <c r="H53" s="1"/>
  <c r="D51"/>
  <c r="F51" s="1"/>
  <c r="H51" s="1"/>
  <c r="D49"/>
  <c r="F49" s="1"/>
  <c r="H49" s="1"/>
  <c r="D47"/>
  <c r="F47" s="1"/>
  <c r="H47" s="1"/>
  <c r="D45"/>
  <c r="F45" s="1"/>
  <c r="D43"/>
  <c r="F43" s="1"/>
  <c r="D41"/>
  <c r="F41" s="1"/>
  <c r="D39"/>
  <c r="F39" s="1"/>
  <c r="D37"/>
  <c r="F37" s="1"/>
  <c r="H37" s="1"/>
  <c r="D35"/>
  <c r="F35" s="1"/>
  <c r="H35" s="1"/>
  <c r="D33"/>
  <c r="F33" s="1"/>
  <c r="D31"/>
  <c r="F31" s="1"/>
  <c r="H31" s="1"/>
  <c r="D29"/>
  <c r="F29" s="1"/>
  <c r="H29" s="1"/>
  <c r="D27"/>
  <c r="F27" s="1"/>
  <c r="H27" s="1"/>
  <c r="D25"/>
  <c r="D54"/>
  <c r="F54" s="1"/>
  <c r="H54" s="1"/>
  <c r="D52"/>
  <c r="F52" s="1"/>
  <c r="H52" s="1"/>
  <c r="D50"/>
  <c r="F50" s="1"/>
  <c r="H50" s="1"/>
  <c r="D48"/>
  <c r="F48" s="1"/>
  <c r="H48" s="1"/>
  <c r="D46"/>
  <c r="F46" s="1"/>
  <c r="H46" s="1"/>
  <c r="D44"/>
  <c r="F44" s="1"/>
  <c r="H44" s="1"/>
  <c r="D42"/>
  <c r="F42" s="1"/>
  <c r="H42" s="1"/>
  <c r="D40"/>
  <c r="F40" s="1"/>
  <c r="H40" s="1"/>
  <c r="D38"/>
  <c r="F38" s="1"/>
  <c r="H38" s="1"/>
  <c r="D36"/>
  <c r="F36" s="1"/>
  <c r="H36" s="1"/>
  <c r="D34"/>
  <c r="F34" s="1"/>
  <c r="H34" s="1"/>
  <c r="D32"/>
  <c r="F32" s="1"/>
  <c r="H32" s="1"/>
  <c r="D30"/>
  <c r="F30" s="1"/>
  <c r="H30" s="1"/>
  <c r="D28"/>
  <c r="F28" s="1"/>
  <c r="H28" s="1"/>
  <c r="D26"/>
  <c r="F26" s="1"/>
  <c r="H26" s="1"/>
  <c r="H200"/>
  <c r="H198"/>
  <c r="H196"/>
  <c r="H190"/>
  <c r="H188"/>
  <c r="H186"/>
  <c r="H184"/>
  <c r="H180"/>
  <c r="H166"/>
  <c r="H162"/>
  <c r="H160"/>
  <c r="H156"/>
  <c r="H154"/>
  <c r="H152"/>
  <c r="H150"/>
  <c r="H148"/>
  <c r="H146"/>
  <c r="H118"/>
  <c r="H116"/>
  <c r="H114"/>
  <c r="H112"/>
  <c r="H110"/>
  <c r="H108"/>
  <c r="H106"/>
  <c r="H104"/>
  <c r="H102"/>
  <c r="H100"/>
  <c r="H98"/>
  <c r="H60"/>
  <c r="H56"/>
  <c r="H225"/>
  <c r="H223"/>
  <c r="H221"/>
  <c r="H213"/>
  <c r="H211"/>
  <c r="H209"/>
  <c r="H207"/>
  <c r="H177"/>
  <c r="H131"/>
  <c r="H129"/>
  <c r="H95"/>
  <c r="H93"/>
  <c r="H91"/>
  <c r="H89"/>
  <c r="H87"/>
  <c r="H83"/>
  <c r="H81"/>
  <c r="H79"/>
  <c r="H77"/>
  <c r="H33"/>
  <c r="H39"/>
  <c r="H41"/>
  <c r="H43"/>
  <c r="H45"/>
  <c r="F25" l="1"/>
  <c r="H25" s="1"/>
</calcChain>
</file>

<file path=xl/connections.xml><?xml version="1.0" encoding="utf-8"?>
<connections xmlns="http://schemas.openxmlformats.org/spreadsheetml/2006/main">
  <connection id="1" name="th01" type="6" refreshedVersion="3" background="1" saveData="1">
    <textPr codePage="850" sourceFile="L:\moose\project2\trunk\elk\tests\richards\theis\th01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<sst xmlns="http://schemas.openxmlformats.org/spreadsheetml/2006/main" count="30" uniqueCount="29">
  <si>
    <t>Perm=</t>
  </si>
  <si>
    <t>T(m2/day)</t>
  </si>
  <si>
    <t>S=</t>
  </si>
  <si>
    <t>S = Ss *b= Gammaw*porosity/bulkmodw*thickness</t>
  </si>
  <si>
    <t xml:space="preserve">n (porosity)  </t>
  </si>
  <si>
    <t>Thickness</t>
  </si>
  <si>
    <t>bulkmod</t>
  </si>
  <si>
    <t>Gammaw</t>
  </si>
  <si>
    <t>Viscosity</t>
  </si>
  <si>
    <t xml:space="preserve">Time </t>
  </si>
  <si>
    <t xml:space="preserve">r=  </t>
  </si>
  <si>
    <t>m2/s</t>
  </si>
  <si>
    <t>ut=</t>
  </si>
  <si>
    <t>u</t>
  </si>
  <si>
    <t>W(u)</t>
  </si>
  <si>
    <t xml:space="preserve">Flux(Q)  </t>
  </si>
  <si>
    <t>Draw_down</t>
  </si>
  <si>
    <t>m2</t>
  </si>
  <si>
    <t>Pa</t>
  </si>
  <si>
    <t>m</t>
  </si>
  <si>
    <t>m^3/s</t>
  </si>
  <si>
    <t>N/m^3</t>
  </si>
  <si>
    <t>Pa.S</t>
  </si>
  <si>
    <t>stiffness of aquifer skeleton (Ks)</t>
  </si>
  <si>
    <t>time</t>
  </si>
  <si>
    <t>flow_report</t>
  </si>
  <si>
    <t>p50</t>
  </si>
  <si>
    <t>drawdown (m)</t>
  </si>
  <si>
    <t>flow 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</si>
</sst>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Theis</a:t>
            </a:r>
            <a:r>
              <a:rPr lang="en-AU" baseline="0"/>
              <a:t> d</a:t>
            </a:r>
            <a:r>
              <a:rPr lang="en-AU"/>
              <a:t>rawdown at 50m</a:t>
            </a:r>
            <a:r>
              <a:rPr lang="en-AU" baseline="0"/>
              <a:t> from pumping point</a:t>
            </a:r>
            <a:endParaRPr lang="en-AU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2930796150481189"/>
          <c:y val="4.2908288637833344E-2"/>
          <c:w val="0.80551837270341198"/>
          <c:h val="0.74960995093004712"/>
        </c:manualLayout>
      </c:layout>
      <c:scatterChart>
        <c:scatterStyle val="lineMarker"/>
        <c:ser>
          <c:idx val="0"/>
          <c:order val="0"/>
          <c:tx>
            <c:v>expected</c:v>
          </c:tx>
          <c:marker>
            <c:symbol val="none"/>
          </c:marker>
          <c:xVal>
            <c:numRef>
              <c:f>expected!$B$15:$B$225</c:f>
              <c:numCache>
                <c:formatCode>General</c:formatCode>
                <c:ptCount val="2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  <c:pt idx="51">
                  <c:v>205</c:v>
                </c:pt>
                <c:pt idx="52">
                  <c:v>210</c:v>
                </c:pt>
                <c:pt idx="53">
                  <c:v>215</c:v>
                </c:pt>
                <c:pt idx="54">
                  <c:v>220</c:v>
                </c:pt>
                <c:pt idx="55">
                  <c:v>225</c:v>
                </c:pt>
                <c:pt idx="56">
                  <c:v>230</c:v>
                </c:pt>
                <c:pt idx="57">
                  <c:v>235</c:v>
                </c:pt>
                <c:pt idx="58">
                  <c:v>240</c:v>
                </c:pt>
                <c:pt idx="59">
                  <c:v>245</c:v>
                </c:pt>
                <c:pt idx="60">
                  <c:v>250</c:v>
                </c:pt>
                <c:pt idx="61">
                  <c:v>255</c:v>
                </c:pt>
                <c:pt idx="62">
                  <c:v>260</c:v>
                </c:pt>
                <c:pt idx="63">
                  <c:v>265</c:v>
                </c:pt>
                <c:pt idx="64">
                  <c:v>270</c:v>
                </c:pt>
                <c:pt idx="65">
                  <c:v>275</c:v>
                </c:pt>
                <c:pt idx="66">
                  <c:v>280</c:v>
                </c:pt>
                <c:pt idx="67">
                  <c:v>285</c:v>
                </c:pt>
                <c:pt idx="68">
                  <c:v>290</c:v>
                </c:pt>
                <c:pt idx="69">
                  <c:v>295</c:v>
                </c:pt>
                <c:pt idx="70">
                  <c:v>300</c:v>
                </c:pt>
                <c:pt idx="71">
                  <c:v>305</c:v>
                </c:pt>
                <c:pt idx="72">
                  <c:v>310</c:v>
                </c:pt>
                <c:pt idx="73">
                  <c:v>315</c:v>
                </c:pt>
                <c:pt idx="74">
                  <c:v>320</c:v>
                </c:pt>
                <c:pt idx="75">
                  <c:v>325</c:v>
                </c:pt>
                <c:pt idx="76">
                  <c:v>330</c:v>
                </c:pt>
                <c:pt idx="77">
                  <c:v>335</c:v>
                </c:pt>
                <c:pt idx="78">
                  <c:v>340</c:v>
                </c:pt>
                <c:pt idx="79">
                  <c:v>345</c:v>
                </c:pt>
                <c:pt idx="80">
                  <c:v>350</c:v>
                </c:pt>
                <c:pt idx="81">
                  <c:v>355</c:v>
                </c:pt>
                <c:pt idx="82">
                  <c:v>360</c:v>
                </c:pt>
                <c:pt idx="83">
                  <c:v>365</c:v>
                </c:pt>
                <c:pt idx="84">
                  <c:v>370</c:v>
                </c:pt>
                <c:pt idx="85">
                  <c:v>375</c:v>
                </c:pt>
                <c:pt idx="86">
                  <c:v>380</c:v>
                </c:pt>
                <c:pt idx="87">
                  <c:v>385</c:v>
                </c:pt>
                <c:pt idx="88">
                  <c:v>390</c:v>
                </c:pt>
                <c:pt idx="89">
                  <c:v>395</c:v>
                </c:pt>
                <c:pt idx="90">
                  <c:v>400</c:v>
                </c:pt>
                <c:pt idx="91">
                  <c:v>405</c:v>
                </c:pt>
                <c:pt idx="92">
                  <c:v>410</c:v>
                </c:pt>
                <c:pt idx="93">
                  <c:v>415</c:v>
                </c:pt>
                <c:pt idx="94">
                  <c:v>420</c:v>
                </c:pt>
                <c:pt idx="95">
                  <c:v>425</c:v>
                </c:pt>
                <c:pt idx="96">
                  <c:v>430</c:v>
                </c:pt>
                <c:pt idx="97">
                  <c:v>435</c:v>
                </c:pt>
                <c:pt idx="98">
                  <c:v>440</c:v>
                </c:pt>
                <c:pt idx="99">
                  <c:v>445</c:v>
                </c:pt>
                <c:pt idx="100">
                  <c:v>450</c:v>
                </c:pt>
                <c:pt idx="101">
                  <c:v>455</c:v>
                </c:pt>
                <c:pt idx="102">
                  <c:v>460</c:v>
                </c:pt>
                <c:pt idx="103">
                  <c:v>465</c:v>
                </c:pt>
                <c:pt idx="104">
                  <c:v>470</c:v>
                </c:pt>
                <c:pt idx="105">
                  <c:v>475</c:v>
                </c:pt>
                <c:pt idx="106">
                  <c:v>480</c:v>
                </c:pt>
                <c:pt idx="107">
                  <c:v>485</c:v>
                </c:pt>
                <c:pt idx="108">
                  <c:v>490</c:v>
                </c:pt>
                <c:pt idx="109">
                  <c:v>495</c:v>
                </c:pt>
                <c:pt idx="110">
                  <c:v>500</c:v>
                </c:pt>
                <c:pt idx="111">
                  <c:v>505</c:v>
                </c:pt>
                <c:pt idx="112">
                  <c:v>510</c:v>
                </c:pt>
                <c:pt idx="113">
                  <c:v>515</c:v>
                </c:pt>
                <c:pt idx="114">
                  <c:v>520</c:v>
                </c:pt>
                <c:pt idx="115">
                  <c:v>525</c:v>
                </c:pt>
                <c:pt idx="116">
                  <c:v>530</c:v>
                </c:pt>
                <c:pt idx="117">
                  <c:v>535</c:v>
                </c:pt>
                <c:pt idx="118">
                  <c:v>540</c:v>
                </c:pt>
                <c:pt idx="119">
                  <c:v>545</c:v>
                </c:pt>
                <c:pt idx="120">
                  <c:v>550</c:v>
                </c:pt>
                <c:pt idx="121">
                  <c:v>555</c:v>
                </c:pt>
                <c:pt idx="122">
                  <c:v>560</c:v>
                </c:pt>
                <c:pt idx="123">
                  <c:v>565</c:v>
                </c:pt>
                <c:pt idx="124">
                  <c:v>570</c:v>
                </c:pt>
                <c:pt idx="125">
                  <c:v>575</c:v>
                </c:pt>
                <c:pt idx="126">
                  <c:v>580</c:v>
                </c:pt>
                <c:pt idx="127">
                  <c:v>585</c:v>
                </c:pt>
                <c:pt idx="128">
                  <c:v>590</c:v>
                </c:pt>
                <c:pt idx="129">
                  <c:v>595</c:v>
                </c:pt>
                <c:pt idx="130">
                  <c:v>600</c:v>
                </c:pt>
                <c:pt idx="131">
                  <c:v>605</c:v>
                </c:pt>
                <c:pt idx="132">
                  <c:v>610</c:v>
                </c:pt>
                <c:pt idx="133">
                  <c:v>615</c:v>
                </c:pt>
                <c:pt idx="134">
                  <c:v>620</c:v>
                </c:pt>
                <c:pt idx="135">
                  <c:v>625</c:v>
                </c:pt>
                <c:pt idx="136">
                  <c:v>630</c:v>
                </c:pt>
                <c:pt idx="137">
                  <c:v>635</c:v>
                </c:pt>
                <c:pt idx="138">
                  <c:v>640</c:v>
                </c:pt>
                <c:pt idx="139">
                  <c:v>645</c:v>
                </c:pt>
                <c:pt idx="140">
                  <c:v>650</c:v>
                </c:pt>
                <c:pt idx="141">
                  <c:v>655</c:v>
                </c:pt>
                <c:pt idx="142">
                  <c:v>660</c:v>
                </c:pt>
                <c:pt idx="143">
                  <c:v>665</c:v>
                </c:pt>
                <c:pt idx="144">
                  <c:v>670</c:v>
                </c:pt>
                <c:pt idx="145">
                  <c:v>675</c:v>
                </c:pt>
                <c:pt idx="146">
                  <c:v>680</c:v>
                </c:pt>
                <c:pt idx="147">
                  <c:v>685</c:v>
                </c:pt>
                <c:pt idx="148">
                  <c:v>690</c:v>
                </c:pt>
                <c:pt idx="149">
                  <c:v>695</c:v>
                </c:pt>
                <c:pt idx="150">
                  <c:v>700</c:v>
                </c:pt>
                <c:pt idx="151">
                  <c:v>705</c:v>
                </c:pt>
                <c:pt idx="152">
                  <c:v>710</c:v>
                </c:pt>
                <c:pt idx="153">
                  <c:v>715</c:v>
                </c:pt>
                <c:pt idx="154">
                  <c:v>720</c:v>
                </c:pt>
                <c:pt idx="155">
                  <c:v>725</c:v>
                </c:pt>
                <c:pt idx="156">
                  <c:v>730</c:v>
                </c:pt>
                <c:pt idx="157">
                  <c:v>735</c:v>
                </c:pt>
                <c:pt idx="158">
                  <c:v>740</c:v>
                </c:pt>
                <c:pt idx="159">
                  <c:v>745</c:v>
                </c:pt>
                <c:pt idx="160">
                  <c:v>750</c:v>
                </c:pt>
                <c:pt idx="161">
                  <c:v>755</c:v>
                </c:pt>
                <c:pt idx="162">
                  <c:v>760</c:v>
                </c:pt>
                <c:pt idx="163">
                  <c:v>765</c:v>
                </c:pt>
                <c:pt idx="164">
                  <c:v>770</c:v>
                </c:pt>
                <c:pt idx="165">
                  <c:v>775</c:v>
                </c:pt>
                <c:pt idx="166">
                  <c:v>780</c:v>
                </c:pt>
                <c:pt idx="167">
                  <c:v>785</c:v>
                </c:pt>
                <c:pt idx="168">
                  <c:v>790</c:v>
                </c:pt>
                <c:pt idx="169">
                  <c:v>795</c:v>
                </c:pt>
                <c:pt idx="170">
                  <c:v>800</c:v>
                </c:pt>
                <c:pt idx="171">
                  <c:v>805</c:v>
                </c:pt>
                <c:pt idx="172">
                  <c:v>810</c:v>
                </c:pt>
                <c:pt idx="173">
                  <c:v>815</c:v>
                </c:pt>
                <c:pt idx="174">
                  <c:v>820</c:v>
                </c:pt>
                <c:pt idx="175">
                  <c:v>825</c:v>
                </c:pt>
                <c:pt idx="176">
                  <c:v>830</c:v>
                </c:pt>
                <c:pt idx="177">
                  <c:v>835</c:v>
                </c:pt>
                <c:pt idx="178">
                  <c:v>840</c:v>
                </c:pt>
                <c:pt idx="179">
                  <c:v>845</c:v>
                </c:pt>
                <c:pt idx="180">
                  <c:v>850</c:v>
                </c:pt>
                <c:pt idx="181">
                  <c:v>855</c:v>
                </c:pt>
                <c:pt idx="182">
                  <c:v>860</c:v>
                </c:pt>
                <c:pt idx="183">
                  <c:v>865</c:v>
                </c:pt>
                <c:pt idx="184">
                  <c:v>870</c:v>
                </c:pt>
                <c:pt idx="185">
                  <c:v>875</c:v>
                </c:pt>
                <c:pt idx="186">
                  <c:v>880</c:v>
                </c:pt>
                <c:pt idx="187">
                  <c:v>885</c:v>
                </c:pt>
                <c:pt idx="188">
                  <c:v>890</c:v>
                </c:pt>
                <c:pt idx="189">
                  <c:v>895</c:v>
                </c:pt>
                <c:pt idx="190">
                  <c:v>900</c:v>
                </c:pt>
                <c:pt idx="191">
                  <c:v>905</c:v>
                </c:pt>
                <c:pt idx="192">
                  <c:v>910</c:v>
                </c:pt>
                <c:pt idx="193">
                  <c:v>915</c:v>
                </c:pt>
                <c:pt idx="194">
                  <c:v>920</c:v>
                </c:pt>
                <c:pt idx="195">
                  <c:v>925</c:v>
                </c:pt>
                <c:pt idx="196">
                  <c:v>930</c:v>
                </c:pt>
                <c:pt idx="197">
                  <c:v>935</c:v>
                </c:pt>
                <c:pt idx="198">
                  <c:v>940</c:v>
                </c:pt>
                <c:pt idx="199">
                  <c:v>945</c:v>
                </c:pt>
                <c:pt idx="200">
                  <c:v>950</c:v>
                </c:pt>
                <c:pt idx="201">
                  <c:v>955</c:v>
                </c:pt>
                <c:pt idx="202">
                  <c:v>960</c:v>
                </c:pt>
                <c:pt idx="203">
                  <c:v>965</c:v>
                </c:pt>
                <c:pt idx="204">
                  <c:v>970</c:v>
                </c:pt>
                <c:pt idx="205">
                  <c:v>975</c:v>
                </c:pt>
                <c:pt idx="206">
                  <c:v>980</c:v>
                </c:pt>
                <c:pt idx="207">
                  <c:v>985</c:v>
                </c:pt>
                <c:pt idx="208">
                  <c:v>990</c:v>
                </c:pt>
                <c:pt idx="209">
                  <c:v>995</c:v>
                </c:pt>
                <c:pt idx="210">
                  <c:v>1000</c:v>
                </c:pt>
              </c:numCache>
            </c:numRef>
          </c:xVal>
          <c:yVal>
            <c:numRef>
              <c:f>expected!$H$15:$H$225</c:f>
              <c:numCache>
                <c:formatCode>General</c:formatCode>
                <c:ptCount val="211"/>
                <c:pt idx="0">
                  <c:v>0</c:v>
                </c:pt>
                <c:pt idx="1">
                  <c:v>7.2564779026437765E-2</c:v>
                </c:pt>
                <c:pt idx="2">
                  <c:v>0.25572514652005701</c:v>
                </c:pt>
                <c:pt idx="3">
                  <c:v>0.42595263258296967</c:v>
                </c:pt>
                <c:pt idx="4">
                  <c:v>0.57164675361702866</c:v>
                </c:pt>
                <c:pt idx="5">
                  <c:v>0.69679751899338727</c:v>
                </c:pt>
                <c:pt idx="6">
                  <c:v>1.1375077095301132</c:v>
                </c:pt>
                <c:pt idx="7">
                  <c:v>1.4213035198680453</c:v>
                </c:pt>
                <c:pt idx="8">
                  <c:v>1.6304265269550684</c:v>
                </c:pt>
                <c:pt idx="9">
                  <c:v>1.7959915674928324</c:v>
                </c:pt>
                <c:pt idx="10">
                  <c:v>1.933022104522423</c:v>
                </c:pt>
                <c:pt idx="11">
                  <c:v>2.1518231094790714</c:v>
                </c:pt>
                <c:pt idx="12">
                  <c:v>2.3232861239784173</c:v>
                </c:pt>
                <c:pt idx="13">
                  <c:v>2.6377626758042312</c:v>
                </c:pt>
                <c:pt idx="14">
                  <c:v>2.8625856819798678</c:v>
                </c:pt>
                <c:pt idx="15">
                  <c:v>3.0376882853233291</c:v>
                </c:pt>
                <c:pt idx="16">
                  <c:v>3.1811267682185704</c:v>
                </c:pt>
                <c:pt idx="17">
                  <c:v>3.3026175016768016</c:v>
                </c:pt>
                <c:pt idx="18">
                  <c:v>3.4079939729687361</c:v>
                </c:pt>
                <c:pt idx="19">
                  <c:v>3.5010345001661265</c:v>
                </c:pt>
                <c:pt idx="20">
                  <c:v>3.5843269320813413</c:v>
                </c:pt>
                <c:pt idx="21">
                  <c:v>3.6597215646178376</c:v>
                </c:pt>
                <c:pt idx="22">
                  <c:v>3.7285872550700154</c:v>
                </c:pt>
                <c:pt idx="23">
                  <c:v>3.7919651949909499</c:v>
                </c:pt>
                <c:pt idx="24">
                  <c:v>3.850665803630791</c:v>
                </c:pt>
                <c:pt idx="25">
                  <c:v>3.9053322588932566</c:v>
                </c:pt>
                <c:pt idx="26">
                  <c:v>3.9564835668701801</c:v>
                </c:pt>
                <c:pt idx="27">
                  <c:v>4.0045446015923218</c:v>
                </c:pt>
                <c:pt idx="28">
                  <c:v>4.0498675765501204</c:v>
                </c:pt>
                <c:pt idx="29">
                  <c:v>4.0927477230621712</c:v>
                </c:pt>
                <c:pt idx="30">
                  <c:v>4.133434955472886</c:v>
                </c:pt>
                <c:pt idx="31">
                  <c:v>4.1721426960660022</c:v>
                </c:pt>
                <c:pt idx="32">
                  <c:v>4.2090546511712388</c:v>
                </c:pt>
                <c:pt idx="33">
                  <c:v>4.2443300840093743</c:v>
                </c:pt>
                <c:pt idx="34">
                  <c:v>4.2781079675232911</c:v>
                </c:pt>
                <c:pt idx="35">
                  <c:v>4.3105102910828474</c:v>
                </c:pt>
                <c:pt idx="36">
                  <c:v>4.3416447198629742</c:v>
                </c:pt>
                <c:pt idx="37">
                  <c:v>4.3716067532486598</c:v>
                </c:pt>
                <c:pt idx="38">
                  <c:v>4.4004814914145305</c:v>
                </c:pt>
                <c:pt idx="39">
                  <c:v>4.428345092452691</c:v>
                </c:pt>
                <c:pt idx="40">
                  <c:v>4.4552659829008867</c:v>
                </c:pt>
                <c:pt idx="41">
                  <c:v>4.4813058701161026</c:v>
                </c:pt>
                <c:pt idx="42">
                  <c:v>4.506520594186493</c:v>
                </c:pt>
                <c:pt idx="43">
                  <c:v>4.5309608489660436</c:v>
                </c:pt>
                <c:pt idx="44">
                  <c:v>4.5546727956420803</c:v>
                </c:pt>
                <c:pt idx="45">
                  <c:v>4.577698587501529</c:v>
                </c:pt>
                <c:pt idx="46">
                  <c:v>4.600076820885608</c:v>
                </c:pt>
                <c:pt idx="47">
                  <c:v>4.6218429244512862</c:v>
                </c:pt>
                <c:pt idx="48">
                  <c:v>4.6430294965982855</c:v>
                </c:pt>
                <c:pt idx="49">
                  <c:v>4.6636665991300683</c:v>
                </c:pt>
                <c:pt idx="50">
                  <c:v>4.6837820137888464</c:v>
                </c:pt>
                <c:pt idx="51">
                  <c:v>4.7034014671584083</c:v>
                </c:pt>
                <c:pt idx="52">
                  <c:v>4.7225488285028083</c:v>
                </c:pt>
                <c:pt idx="53">
                  <c:v>4.7412462843574197</c:v>
                </c:pt>
                <c:pt idx="54">
                  <c:v>4.7595144930753737</c:v>
                </c:pt>
                <c:pt idx="55">
                  <c:v>4.7773727220290594</c:v>
                </c:pt>
                <c:pt idx="56">
                  <c:v>4.7948389697514537</c:v>
                </c:pt>
                <c:pt idx="57">
                  <c:v>4.8119300749585019</c:v>
                </c:pt>
                <c:pt idx="58">
                  <c:v>4.8286618141078907</c:v>
                </c:pt>
                <c:pt idx="59">
                  <c:v>4.8450489889109951</c:v>
                </c:pt>
                <c:pt idx="60">
                  <c:v>4.8611055050145193</c:v>
                </c:pt>
                <c:pt idx="61">
                  <c:v>4.876844442899932</c:v>
                </c:pt>
                <c:pt idx="62">
                  <c:v>4.8922781219064904</c:v>
                </c:pt>
                <c:pt idx="63">
                  <c:v>4.9074181581629457</c:v>
                </c:pt>
                <c:pt idx="64">
                  <c:v>4.9222755171104229</c:v>
                </c:pt>
                <c:pt idx="65">
                  <c:v>4.936860561211379</c:v>
                </c:pt>
                <c:pt idx="66">
                  <c:v>4.9511830933645786</c:v>
                </c:pt>
                <c:pt idx="67">
                  <c:v>4.9652523964816684</c:v>
                </c:pt>
                <c:pt idx="68">
                  <c:v>4.9790772696255239</c:v>
                </c:pt>
                <c:pt idx="69">
                  <c:v>4.9926660610626703</c:v>
                </c:pt>
                <c:pt idx="70">
                  <c:v>5.0060266985407269</c:v>
                </c:pt>
                <c:pt idx="71">
                  <c:v>5.0191667170657928</c:v>
                </c:pt>
                <c:pt idx="72">
                  <c:v>5.0320932844235173</c:v>
                </c:pt>
                <c:pt idx="73">
                  <c:v>5.0448132246602535</c:v>
                </c:pt>
                <c:pt idx="74">
                  <c:v>5.0573330397168856</c:v>
                </c:pt>
                <c:pt idx="75">
                  <c:v>5.0696589293870344</c:v>
                </c:pt>
                <c:pt idx="76">
                  <c:v>5.0817968097530102</c:v>
                </c:pt>
                <c:pt idx="77">
                  <c:v>5.0937523302367476</c:v>
                </c:pt>
                <c:pt idx="78">
                  <c:v>5.1055308893887315</c:v>
                </c:pt>
                <c:pt idx="79">
                  <c:v>5.1171376495253806</c:v>
                </c:pt>
                <c:pt idx="80">
                  <c:v>5.1285775503142093</c:v>
                </c:pt>
                <c:pt idx="81">
                  <c:v>5.1398553213962623</c:v>
                </c:pt>
                <c:pt idx="82">
                  <c:v>5.1509754941265502</c:v>
                </c:pt>
                <c:pt idx="83">
                  <c:v>5.161942412505411</c:v>
                </c:pt>
                <c:pt idx="84">
                  <c:v>5.1727602433668052</c:v>
                </c:pt>
                <c:pt idx="85">
                  <c:v>5.1834329858833508</c:v>
                </c:pt>
                <c:pt idx="86">
                  <c:v>5.1939644804423457</c:v>
                </c:pt>
                <c:pt idx="87">
                  <c:v>5.2043584169420791</c:v>
                </c:pt>
                <c:pt idx="88">
                  <c:v>5.2146183425532886</c:v>
                </c:pt>
                <c:pt idx="89">
                  <c:v>5.2247476689866064</c:v>
                </c:pt>
                <c:pt idx="90">
                  <c:v>5.2347496793032589</c:v>
                </c:pt>
                <c:pt idx="91">
                  <c:v>5.2446275343030315</c:v>
                </c:pt>
                <c:pt idx="92">
                  <c:v>5.2543842785206154</c:v>
                </c:pt>
                <c:pt idx="93">
                  <c:v>5.2640228458587712</c:v>
                </c:pt>
                <c:pt idx="94">
                  <c:v>5.2735460648844228</c:v>
                </c:pt>
                <c:pt idx="95">
                  <c:v>5.2829566638115679</c:v>
                </c:pt>
                <c:pt idx="96">
                  <c:v>5.2922572751929922</c:v>
                </c:pt>
                <c:pt idx="97">
                  <c:v>5.3014504403409628</c:v>
                </c:pt>
                <c:pt idx="98">
                  <c:v>5.3105386134954706</c:v>
                </c:pt>
                <c:pt idx="99">
                  <c:v>5.3195241657571293</c:v>
                </c:pt>
                <c:pt idx="100">
                  <c:v>5.3284093888005062</c:v>
                </c:pt>
                <c:pt idx="101">
                  <c:v>5.3371964983824185</c:v>
                </c:pt>
                <c:pt idx="102">
                  <c:v>5.3458876376586435</c:v>
                </c:pt>
                <c:pt idx="103">
                  <c:v>5.3544848803214506</c:v>
                </c:pt>
                <c:pt idx="104">
                  <c:v>5.3629902335694624</c:v>
                </c:pt>
                <c:pt idx="105">
                  <c:v>5.3714056409204689</c:v>
                </c:pt>
                <c:pt idx="106">
                  <c:v>5.3797329848770712</c:v>
                </c:pt>
                <c:pt idx="107">
                  <c:v>5.3879740894542687</c:v>
                </c:pt>
                <c:pt idx="108">
                  <c:v>5.3961307225775359</c:v>
                </c:pt>
                <c:pt idx="109">
                  <c:v>5.4042045983592111</c:v>
                </c:pt>
                <c:pt idx="110">
                  <c:v>5.4121973792605758</c:v>
                </c:pt>
                <c:pt idx="111">
                  <c:v>5.4201106781464201</c:v>
                </c:pt>
                <c:pt idx="112">
                  <c:v>5.4279460602384662</c:v>
                </c:pt>
                <c:pt idx="113">
                  <c:v>5.4357050449735462</c:v>
                </c:pt>
                <c:pt idx="114">
                  <c:v>5.4433891077720729</c:v>
                </c:pt>
                <c:pt idx="115">
                  <c:v>5.4509996817219246</c:v>
                </c:pt>
                <c:pt idx="116">
                  <c:v>5.4585381591825879</c:v>
                </c:pt>
                <c:pt idx="117">
                  <c:v>5.4660058933140219</c:v>
                </c:pt>
                <c:pt idx="118">
                  <c:v>5.4734041995344453</c:v>
                </c:pt>
                <c:pt idx="119">
                  <c:v>5.4807343569109879</c:v>
                </c:pt>
                <c:pt idx="120">
                  <c:v>5.4879976094868717</c:v>
                </c:pt>
                <c:pt idx="121">
                  <c:v>5.4951951675485713</c:v>
                </c:pt>
                <c:pt idx="122">
                  <c:v>5.5023282088361771</c:v>
                </c:pt>
                <c:pt idx="123">
                  <c:v>5.5093978797000025</c:v>
                </c:pt>
                <c:pt idx="124">
                  <c:v>5.5164052962062478</c:v>
                </c:pt>
                <c:pt idx="125">
                  <c:v>5.5233515451944299</c:v>
                </c:pt>
                <c:pt idx="126">
                  <c:v>5.5302376852890323</c:v>
                </c:pt>
                <c:pt idx="127">
                  <c:v>5.5370647478677819</c:v>
                </c:pt>
                <c:pt idx="128">
                  <c:v>5.5438337379887255</c:v>
                </c:pt>
                <c:pt idx="129">
                  <c:v>5.5505456352782216</c:v>
                </c:pt>
                <c:pt idx="130">
                  <c:v>5.5572013947817878</c:v>
                </c:pt>
                <c:pt idx="131">
                  <c:v>5.5638019477796581</c:v>
                </c:pt>
                <c:pt idx="132">
                  <c:v>5.5703482025688071</c:v>
                </c:pt>
                <c:pt idx="133">
                  <c:v>5.5768410452130528</c:v>
                </c:pt>
                <c:pt idx="134">
                  <c:v>5.5832813402628236</c:v>
                </c:pt>
                <c:pt idx="135">
                  <c:v>5.5896699314460134</c:v>
                </c:pt>
                <c:pt idx="136">
                  <c:v>5.596007642331343</c:v>
                </c:pt>
                <c:pt idx="137">
                  <c:v>5.6022952769655019</c:v>
                </c:pt>
                <c:pt idx="138">
                  <c:v>5.6085336204853196</c:v>
                </c:pt>
                <c:pt idx="139">
                  <c:v>5.6147234397061299</c:v>
                </c:pt>
                <c:pt idx="140">
                  <c:v>5.6208654836874237</c:v>
                </c:pt>
                <c:pt idx="141">
                  <c:v>5.6269604842768484</c:v>
                </c:pt>
                <c:pt idx="142">
                  <c:v>5.6330091566335154</c:v>
                </c:pt>
                <c:pt idx="143">
                  <c:v>5.6390121997315923</c:v>
                </c:pt>
                <c:pt idx="144">
                  <c:v>5.6449702968450151</c:v>
                </c:pt>
                <c:pt idx="145">
                  <c:v>5.6508841160142174</c:v>
                </c:pt>
                <c:pt idx="146">
                  <c:v>5.6567543104956188</c:v>
                </c:pt>
                <c:pt idx="147">
                  <c:v>5.6625815191946769</c:v>
                </c:pt>
                <c:pt idx="148">
                  <c:v>5.6683663670831814</c:v>
                </c:pt>
                <c:pt idx="149">
                  <c:v>5.6741094656015019</c:v>
                </c:pt>
                <c:pt idx="150">
                  <c:v>5.6798114130464192</c:v>
                </c:pt>
                <c:pt idx="151">
                  <c:v>5.6854727949451638</c:v>
                </c:pt>
                <c:pt idx="152">
                  <c:v>5.6910941844162348</c:v>
                </c:pt>
                <c:pt idx="153">
                  <c:v>5.6966761425175774</c:v>
                </c:pt>
                <c:pt idx="154">
                  <c:v>5.7022192185826155</c:v>
                </c:pt>
                <c:pt idx="155">
                  <c:v>5.7077239505446871</c:v>
                </c:pt>
                <c:pt idx="156">
                  <c:v>5.7131908652502998</c:v>
                </c:pt>
                <c:pt idx="157">
                  <c:v>5.7186204787617436</c:v>
                </c:pt>
                <c:pt idx="158">
                  <c:v>5.7240132966494039</c:v>
                </c:pt>
                <c:pt idx="159">
                  <c:v>5.7293698142742695</c:v>
                </c:pt>
                <c:pt idx="160">
                  <c:v>5.7346905170609892</c:v>
                </c:pt>
                <c:pt idx="161">
                  <c:v>5.7399758807618406</c:v>
                </c:pt>
                <c:pt idx="162">
                  <c:v>5.74522637171202</c:v>
                </c:pt>
                <c:pt idx="163">
                  <c:v>5.7504424470765443</c:v>
                </c:pt>
                <c:pt idx="164">
                  <c:v>5.7556245550891161</c:v>
                </c:pt>
                <c:pt idx="165">
                  <c:v>5.7607731352832801</c:v>
                </c:pt>
                <c:pt idx="166">
                  <c:v>5.7658886187161169</c:v>
                </c:pt>
                <c:pt idx="167">
                  <c:v>5.7709714281848266</c:v>
                </c:pt>
                <c:pt idx="168">
                  <c:v>5.7760219784364129</c:v>
                </c:pt>
                <c:pt idx="169">
                  <c:v>5.7810406763707709</c:v>
                </c:pt>
                <c:pt idx="170">
                  <c:v>5.7860279212374071</c:v>
                </c:pt>
                <c:pt idx="171">
                  <c:v>5.7909841048260287</c:v>
                </c:pt>
                <c:pt idx="172">
                  <c:v>5.7959096116512407</c:v>
                </c:pt>
                <c:pt idx="173">
                  <c:v>5.800804819131554</c:v>
                </c:pt>
                <c:pt idx="174">
                  <c:v>5.8056700977629356</c:v>
                </c:pt>
                <c:pt idx="175">
                  <c:v>5.8105058112870687</c:v>
                </c:pt>
                <c:pt idx="176">
                  <c:v>5.8153123168545413</c:v>
                </c:pt>
                <c:pt idx="177">
                  <c:v>5.8200899651831364</c:v>
                </c:pt>
                <c:pt idx="178">
                  <c:v>5.824839100711392</c:v>
                </c:pt>
                <c:pt idx="179">
                  <c:v>5.8295600617476104</c:v>
                </c:pt>
                <c:pt idx="180">
                  <c:v>5.8342531806144802</c:v>
                </c:pt>
                <c:pt idx="181">
                  <c:v>5.8389187837894436</c:v>
                </c:pt>
                <c:pt idx="182">
                  <c:v>5.8435571920409828</c:v>
                </c:pt>
                <c:pt idx="183">
                  <c:v>5.8481687205609587</c:v>
                </c:pt>
                <c:pt idx="184">
                  <c:v>5.8527536790931318</c:v>
                </c:pt>
                <c:pt idx="185">
                  <c:v>5.8573123720580034</c:v>
                </c:pt>
                <c:pt idx="186">
                  <c:v>5.8618450986741024</c:v>
                </c:pt>
                <c:pt idx="187">
                  <c:v>5.8663521530758382</c:v>
                </c:pt>
                <c:pt idx="188">
                  <c:v>5.8708338244280318</c:v>
                </c:pt>
                <c:pt idx="189">
                  <c:v>5.8752903970372437</c:v>
                </c:pt>
                <c:pt idx="190">
                  <c:v>5.8797221504599939</c:v>
                </c:pt>
                <c:pt idx="191">
                  <c:v>5.8841293596080018</c:v>
                </c:pt>
                <c:pt idx="192">
                  <c:v>5.8885122948505053</c:v>
                </c:pt>
                <c:pt idx="193">
                  <c:v>5.8928712221137971</c:v>
                </c:pt>
                <c:pt idx="194">
                  <c:v>5.8972064029780347</c:v>
                </c:pt>
                <c:pt idx="195">
                  <c:v>5.9015180947714461</c:v>
                </c:pt>
                <c:pt idx="196">
                  <c:v>5.9058065506619712</c:v>
                </c:pt>
                <c:pt idx="197">
                  <c:v>5.9100720197464769</c:v>
                </c:pt>
                <c:pt idx="198">
                  <c:v>5.9143147471375643</c:v>
                </c:pt>
                <c:pt idx="199">
                  <c:v>5.918534974048101</c:v>
                </c:pt>
                <c:pt idx="200">
                  <c:v>5.9227329378734979</c:v>
                </c:pt>
                <c:pt idx="201">
                  <c:v>5.9269088722718593</c:v>
                </c:pt>
                <c:pt idx="202">
                  <c:v>5.9310630072419963</c:v>
                </c:pt>
                <c:pt idx="203">
                  <c:v>5.9351955691994682</c:v>
                </c:pt>
                <c:pt idx="204">
                  <c:v>5.9393067810506102</c:v>
                </c:pt>
                <c:pt idx="205">
                  <c:v>5.9433968622646907</c:v>
                </c:pt>
                <c:pt idx="206">
                  <c:v>5.9474660289442083</c:v>
                </c:pt>
                <c:pt idx="207">
                  <c:v>5.9515144938934137</c:v>
                </c:pt>
                <c:pt idx="208">
                  <c:v>5.9555424666850776</c:v>
                </c:pt>
                <c:pt idx="209">
                  <c:v>5.9595501537255986</c:v>
                </c:pt>
                <c:pt idx="210">
                  <c:v>5.9635377583184601</c:v>
                </c:pt>
              </c:numCache>
            </c:numRef>
          </c:yVal>
        </c:ser>
        <c:ser>
          <c:idx val="1"/>
          <c:order val="1"/>
          <c:tx>
            <c:v>MOOSE</c:v>
          </c:tx>
          <c:spPr>
            <a:ln w="19050">
              <a:noFill/>
              <a:prstDash val="sysDot"/>
            </a:ln>
          </c:spPr>
          <c:marker>
            <c:symbol val="square"/>
            <c:size val="3"/>
          </c:marker>
          <c:xVal>
            <c:numRef>
              <c:f>'th01'!$C$4:$C$202</c:f>
              <c:numCache>
                <c:formatCode>General</c:formatCode>
                <c:ptCount val="199"/>
                <c:pt idx="0">
                  <c:v>0</c:v>
                </c:pt>
                <c:pt idx="1">
                  <c:v>0.1</c:v>
                </c:pt>
                <c:pt idx="2">
                  <c:v>0.24</c:v>
                </c:pt>
                <c:pt idx="3">
                  <c:v>0.436</c:v>
                </c:pt>
                <c:pt idx="4">
                  <c:v>0.71040000000000003</c:v>
                </c:pt>
                <c:pt idx="5">
                  <c:v>1</c:v>
                </c:pt>
                <c:pt idx="6">
                  <c:v>1.5</c:v>
                </c:pt>
                <c:pt idx="7">
                  <c:v>2.0277777777777999</c:v>
                </c:pt>
                <c:pt idx="8">
                  <c:v>2.5848765432099001</c:v>
                </c:pt>
                <c:pt idx="9">
                  <c:v>3.1729252400549002</c:v>
                </c:pt>
                <c:pt idx="10">
                  <c:v>3.7936433089468</c:v>
                </c:pt>
                <c:pt idx="11">
                  <c:v>4.4488457149993996</c:v>
                </c:pt>
                <c:pt idx="12">
                  <c:v>5.1404482547216004</c:v>
                </c:pt>
                <c:pt idx="13">
                  <c:v>5.8704731577617002</c:v>
                </c:pt>
                <c:pt idx="14">
                  <c:v>6.6410549998596</c:v>
                </c:pt>
                <c:pt idx="15">
                  <c:v>7.4544469442962003</c:v>
                </c:pt>
                <c:pt idx="16">
                  <c:v>8.3130273300903994</c:v>
                </c:pt>
                <c:pt idx="17">
                  <c:v>9.2193066262066008</c:v>
                </c:pt>
                <c:pt idx="18">
                  <c:v>10</c:v>
                </c:pt>
                <c:pt idx="19">
                  <c:v>11</c:v>
                </c:pt>
                <c:pt idx="20">
                  <c:v>12.011111111110999</c:v>
                </c:pt>
                <c:pt idx="21">
                  <c:v>13.033456790122999</c:v>
                </c:pt>
                <c:pt idx="22">
                  <c:v>14.067161865569</c:v>
                </c:pt>
                <c:pt idx="23">
                  <c:v>15.112352552963999</c:v>
                </c:pt>
                <c:pt idx="24">
                  <c:v>16.169156470219999</c:v>
                </c:pt>
                <c:pt idx="25">
                  <c:v>17.237702653222001</c:v>
                </c:pt>
                <c:pt idx="26">
                  <c:v>18.318121571591</c:v>
                </c:pt>
                <c:pt idx="27">
                  <c:v>19.410545144608999</c:v>
                </c:pt>
                <c:pt idx="28">
                  <c:v>20.515106757327001</c:v>
                </c:pt>
                <c:pt idx="29">
                  <c:v>21.631941276852999</c:v>
                </c:pt>
                <c:pt idx="30">
                  <c:v>22.761185068818001</c:v>
                </c:pt>
                <c:pt idx="31">
                  <c:v>23.902976014027001</c:v>
                </c:pt>
                <c:pt idx="32">
                  <c:v>25.057453525294001</c:v>
                </c:pt>
                <c:pt idx="33">
                  <c:v>26.224758564464</c:v>
                </c:pt>
                <c:pt idx="34">
                  <c:v>27.405033659623999</c:v>
                </c:pt>
                <c:pt idx="35">
                  <c:v>28.598422922508998</c:v>
                </c:pt>
                <c:pt idx="36">
                  <c:v>29.805072066091999</c:v>
                </c:pt>
                <c:pt idx="37">
                  <c:v>31.025128422382</c:v>
                </c:pt>
                <c:pt idx="38">
                  <c:v>32.258740960409</c:v>
                </c:pt>
                <c:pt idx="39">
                  <c:v>33.506060304412998</c:v>
                </c:pt>
                <c:pt idx="40">
                  <c:v>34.767238752239997</c:v>
                </c:pt>
                <c:pt idx="41">
                  <c:v>36.042430293932</c:v>
                </c:pt>
                <c:pt idx="42">
                  <c:v>37.331790630531003</c:v>
                </c:pt>
                <c:pt idx="43">
                  <c:v>38.635477193092001</c:v>
                </c:pt>
                <c:pt idx="44">
                  <c:v>39.953649161904998</c:v>
                </c:pt>
                <c:pt idx="45">
                  <c:v>41.286467485926003</c:v>
                </c:pt>
                <c:pt idx="46">
                  <c:v>42.634094902435997</c:v>
                </c:pt>
                <c:pt idx="47">
                  <c:v>43.996695956907999</c:v>
                </c:pt>
                <c:pt idx="48">
                  <c:v>45.374437023094998</c:v>
                </c:pt>
                <c:pt idx="49">
                  <c:v>46.767486323352003</c:v>
                </c:pt>
                <c:pt idx="50">
                  <c:v>48.176013949167</c:v>
                </c:pt>
                <c:pt idx="51">
                  <c:v>49.600191881935999</c:v>
                </c:pt>
                <c:pt idx="52">
                  <c:v>51.040194013956999</c:v>
                </c:pt>
                <c:pt idx="53">
                  <c:v>52.496196169668004</c:v>
                </c:pt>
                <c:pt idx="54">
                  <c:v>53.968376127109003</c:v>
                </c:pt>
                <c:pt idx="55">
                  <c:v>55.456913639631999</c:v>
                </c:pt>
                <c:pt idx="56">
                  <c:v>56.96199045785</c:v>
                </c:pt>
                <c:pt idx="57">
                  <c:v>58.483790351826002</c:v>
                </c:pt>
                <c:pt idx="58">
                  <c:v>60.022499133513001</c:v>
                </c:pt>
                <c:pt idx="59">
                  <c:v>61.578304679440997</c:v>
                </c:pt>
                <c:pt idx="60">
                  <c:v>63.151396953656999</c:v>
                </c:pt>
                <c:pt idx="61">
                  <c:v>64.741968030920006</c:v>
                </c:pt>
                <c:pt idx="62">
                  <c:v>66.350212120151994</c:v>
                </c:pt>
                <c:pt idx="63">
                  <c:v>67.976325588153998</c:v>
                </c:pt>
                <c:pt idx="64">
                  <c:v>69.620506983577997</c:v>
                </c:pt>
                <c:pt idx="65">
                  <c:v>71.282957061172993</c:v>
                </c:pt>
                <c:pt idx="66">
                  <c:v>72.963878806297004</c:v>
                </c:pt>
                <c:pt idx="67">
                  <c:v>74.663477459700999</c:v>
                </c:pt>
                <c:pt idx="68">
                  <c:v>76.381960542586</c:v>
                </c:pt>
                <c:pt idx="69">
                  <c:v>78.119537881948006</c:v>
                </c:pt>
                <c:pt idx="70">
                  <c:v>79.876421636192006</c:v>
                </c:pt>
                <c:pt idx="71">
                  <c:v>81.652826321039001</c:v>
                </c:pt>
                <c:pt idx="72">
                  <c:v>83.448968835716997</c:v>
                </c:pt>
                <c:pt idx="73">
                  <c:v>85.265068489447003</c:v>
                </c:pt>
                <c:pt idx="74">
                  <c:v>87.101347028218996</c:v>
                </c:pt>
                <c:pt idx="75">
                  <c:v>88.958028661865995</c:v>
                </c:pt>
                <c:pt idx="76">
                  <c:v>90.835340091442006</c:v>
                </c:pt>
                <c:pt idx="77">
                  <c:v>92.733510536902998</c:v>
                </c:pt>
                <c:pt idx="78">
                  <c:v>94.652771765089994</c:v>
                </c:pt>
                <c:pt idx="79">
                  <c:v>96.593358118035994</c:v>
                </c:pt>
                <c:pt idx="80">
                  <c:v>98.555506541569002</c:v>
                </c:pt>
                <c:pt idx="81">
                  <c:v>100</c:v>
                </c:pt>
              </c:numCache>
            </c:numRef>
          </c:xVal>
          <c:yVal>
            <c:numRef>
              <c:f>'th01'!$G$4:$G$131</c:f>
              <c:numCache>
                <c:formatCode>General</c:formatCode>
                <c:ptCount val="128"/>
                <c:pt idx="0">
                  <c:v>0</c:v>
                </c:pt>
                <c:pt idx="1">
                  <c:v>3.0072263807000128E-2</c:v>
                </c:pt>
                <c:pt idx="2">
                  <c:v>0.12193517055609991</c:v>
                </c:pt>
                <c:pt idx="3">
                  <c:v>0.27681342553669963</c:v>
                </c:pt>
                <c:pt idx="4">
                  <c:v>0.47712438802630058</c:v>
                </c:pt>
                <c:pt idx="5">
                  <c:v>0.65736679497190054</c:v>
                </c:pt>
                <c:pt idx="6">
                  <c:v>0.89720513536810031</c:v>
                </c:pt>
                <c:pt idx="7">
                  <c:v>1.0966943263559006</c:v>
                </c:pt>
                <c:pt idx="8">
                  <c:v>1.2670005608541992</c:v>
                </c:pt>
                <c:pt idx="9">
                  <c:v>1.4157841923896994</c:v>
                </c:pt>
                <c:pt idx="10">
                  <c:v>1.5482695561871995</c:v>
                </c:pt>
                <c:pt idx="11">
                  <c:v>1.6680922150245998</c:v>
                </c:pt>
                <c:pt idx="12">
                  <c:v>1.7778497656969003</c:v>
                </c:pt>
                <c:pt idx="13">
                  <c:v>1.8794476381062997</c:v>
                </c:pt>
                <c:pt idx="14">
                  <c:v>1.9743177844712001</c:v>
                </c:pt>
                <c:pt idx="15">
                  <c:v>2.0635598760848008</c:v>
                </c:pt>
                <c:pt idx="16">
                  <c:v>2.1480347261079995</c:v>
                </c:pt>
                <c:pt idx="17">
                  <c:v>2.2284276426212992</c:v>
                </c:pt>
                <c:pt idx="18">
                  <c:v>2.2921838935816994</c:v>
                </c:pt>
                <c:pt idx="19">
                  <c:v>2.3664201705027996</c:v>
                </c:pt>
                <c:pt idx="20">
                  <c:v>2.4351338713573001</c:v>
                </c:pt>
                <c:pt idx="21">
                  <c:v>2.4991216591656005</c:v>
                </c:pt>
                <c:pt idx="22">
                  <c:v>2.5590221970290994</c:v>
                </c:pt>
                <c:pt idx="23">
                  <c:v>2.6153548049213002</c:v>
                </c:pt>
                <c:pt idx="24">
                  <c:v>2.6685471062911996</c:v>
                </c:pt>
                <c:pt idx="25">
                  <c:v>2.7189551885912997</c:v>
                </c:pt>
                <c:pt idx="26">
                  <c:v>2.7668785631078996</c:v>
                </c:pt>
                <c:pt idx="27">
                  <c:v>2.8125714417062002</c:v>
                </c:pt>
                <c:pt idx="28">
                  <c:v>2.8562513596359</c:v>
                </c:pt>
                <c:pt idx="29">
                  <c:v>2.8981058544394007</c:v>
                </c:pt>
                <c:pt idx="30">
                  <c:v>2.9382977010832998</c:v>
                </c:pt>
                <c:pt idx="31">
                  <c:v>2.9769690598132001</c:v>
                </c:pt>
                <c:pt idx="32">
                  <c:v>3.0142447955958995</c:v>
                </c:pt>
                <c:pt idx="33">
                  <c:v>3.0502351586756995</c:v>
                </c:pt>
                <c:pt idx="34">
                  <c:v>3.0850379679844</c:v>
                </c:pt>
                <c:pt idx="35">
                  <c:v>3.1187404032936001</c:v>
                </c:pt>
                <c:pt idx="36">
                  <c:v>3.1514204872654998</c:v>
                </c:pt>
                <c:pt idx="37">
                  <c:v>3.1831483188076004</c:v>
                </c:pt>
                <c:pt idx="38">
                  <c:v>3.2139871067019996</c:v>
                </c:pt>
                <c:pt idx="39">
                  <c:v>3.2439940404715002</c:v>
                </c:pt>
                <c:pt idx="40">
                  <c:v>3.2732210286468995</c:v>
                </c:pt>
                <c:pt idx="41">
                  <c:v>3.3017153268766997</c:v>
                </c:pt>
                <c:pt idx="42">
                  <c:v>3.3295200765297004</c:v>
                </c:pt>
                <c:pt idx="43">
                  <c:v>3.3566747670935002</c:v>
                </c:pt>
                <c:pt idx="44">
                  <c:v>3.3832156358716006</c:v>
                </c:pt>
                <c:pt idx="45">
                  <c:v>3.4091760145697001</c:v>
                </c:pt>
                <c:pt idx="46">
                  <c:v>3.4345866310616997</c:v>
                </c:pt>
                <c:pt idx="47">
                  <c:v>3.4594758728968</c:v>
                </c:pt>
                <c:pt idx="48">
                  <c:v>3.4838700185496005</c:v>
                </c:pt>
                <c:pt idx="49">
                  <c:v>3.5077934407596003</c:v>
                </c:pt>
                <c:pt idx="50">
                  <c:v>3.5312687860879</c:v>
                </c:pt>
                <c:pt idx="51">
                  <c:v>3.5543171337469999</c:v>
                </c:pt>
                <c:pt idx="52">
                  <c:v>3.5769581366289001</c:v>
                </c:pt>
                <c:pt idx="53">
                  <c:v>3.5992101469182001</c:v>
                </c:pt>
                <c:pt idx="54">
                  <c:v>3.6210903281551996</c:v>
                </c:pt>
                <c:pt idx="55">
                  <c:v>3.6426147554463002</c:v>
                </c:pt>
                <c:pt idx="56">
                  <c:v>3.6637985055094999</c:v>
                </c:pt>
                <c:pt idx="57">
                  <c:v>3.6846557373654001</c:v>
                </c:pt>
                <c:pt idx="58">
                  <c:v>3.7051997652999997</c:v>
                </c:pt>
                <c:pt idx="59">
                  <c:v>3.7254431246132995</c:v>
                </c:pt>
                <c:pt idx="60">
                  <c:v>3.7453976309715</c:v>
                </c:pt>
                <c:pt idx="61">
                  <c:v>3.7650744344553</c:v>
                </c:pt>
                <c:pt idx="62">
                  <c:v>3.7844840681756002</c:v>
                </c:pt>
                <c:pt idx="63">
                  <c:v>3.8036364929722999</c:v>
                </c:pt>
                <c:pt idx="64">
                  <c:v>3.8225411380660996</c:v>
                </c:pt>
                <c:pt idx="65">
                  <c:v>3.8412069378113003</c:v>
                </c:pt>
                <c:pt idx="66">
                  <c:v>3.8596423660956005</c:v>
                </c:pt>
                <c:pt idx="67">
                  <c:v>3.8778554669388998</c:v>
                </c:pt>
                <c:pt idx="68">
                  <c:v>3.8958538834812999</c:v>
                </c:pt>
                <c:pt idx="69">
                  <c:v>3.9136448836406998</c:v>
                </c:pt>
                <c:pt idx="70">
                  <c:v>3.9312353847172004</c:v>
                </c:pt>
                <c:pt idx="71">
                  <c:v>3.9486319752215002</c:v>
                </c:pt>
                <c:pt idx="72">
                  <c:v>3.9658409355160003</c:v>
                </c:pt>
                <c:pt idx="73">
                  <c:v>3.9828682565739997</c:v>
                </c:pt>
                <c:pt idx="74">
                  <c:v>3.9997196575747997</c:v>
                </c:pt>
                <c:pt idx="75">
                  <c:v>4.0164006020225997</c:v>
                </c:pt>
                <c:pt idx="76">
                  <c:v>4.0329163127500003</c:v>
                </c:pt>
                <c:pt idx="77">
                  <c:v>4.0492717858012002</c:v>
                </c:pt>
                <c:pt idx="78">
                  <c:v>4.0654718033181005</c:v>
                </c:pt>
                <c:pt idx="79">
                  <c:v>4.0815209456197996</c:v>
                </c:pt>
                <c:pt idx="80">
                  <c:v>4.0974236023596999</c:v>
                </c:pt>
                <c:pt idx="81">
                  <c:v>4.1089598991309995</c:v>
                </c:pt>
              </c:numCache>
            </c:numRef>
          </c:yVal>
        </c:ser>
        <c:axId val="170433920"/>
        <c:axId val="170998784"/>
      </c:scatterChart>
      <c:valAx>
        <c:axId val="170433920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layout/>
        </c:title>
        <c:numFmt formatCode="General" sourceLinked="1"/>
        <c:majorTickMark val="none"/>
        <c:tickLblPos val="nextTo"/>
        <c:crossAx val="170998784"/>
        <c:crosses val="autoZero"/>
        <c:crossBetween val="midCat"/>
      </c:valAx>
      <c:valAx>
        <c:axId val="170998784"/>
        <c:scaling>
          <c:orientation val="minMax"/>
          <c:max val="5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Drawdown</a:t>
                </a:r>
                <a:r>
                  <a:rPr lang="en-AU" baseline="0"/>
                  <a:t> (m)</a:t>
                </a:r>
                <a:endParaRPr lang="en-AU"/>
              </a:p>
            </c:rich>
          </c:tx>
          <c:layout/>
        </c:title>
        <c:numFmt formatCode="General" sourceLinked="1"/>
        <c:majorTickMark val="none"/>
        <c:tickLblPos val="nextTo"/>
        <c:crossAx val="17043392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7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th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5"/>
  <sheetViews>
    <sheetView workbookViewId="0">
      <selection activeCell="D5" sqref="D5"/>
    </sheetView>
  </sheetViews>
  <sheetFormatPr defaultRowHeight="14.4"/>
  <cols>
    <col min="2" max="2" width="11" customWidth="1"/>
    <col min="3" max="3" width="12" bestFit="1" customWidth="1"/>
    <col min="4" max="4" width="15.109375" customWidth="1"/>
    <col min="6" max="7" width="12" bestFit="1" customWidth="1"/>
  </cols>
  <sheetData>
    <row r="1" spans="1:10">
      <c r="B1" t="s">
        <v>15</v>
      </c>
      <c r="D1" s="2">
        <v>0.2</v>
      </c>
      <c r="E1" t="s">
        <v>20</v>
      </c>
      <c r="G1" s="1">
        <v>1.92901E-5</v>
      </c>
    </row>
    <row r="2" spans="1:10">
      <c r="B2" t="s">
        <v>5</v>
      </c>
      <c r="D2" s="3">
        <v>20</v>
      </c>
      <c r="E2" t="s">
        <v>19</v>
      </c>
      <c r="F2" s="1"/>
    </row>
    <row r="3" spans="1:10">
      <c r="B3" t="s">
        <v>6</v>
      </c>
      <c r="D3" s="2">
        <v>2000000000</v>
      </c>
      <c r="E3" t="s">
        <v>18</v>
      </c>
      <c r="J3" s="1"/>
    </row>
    <row r="4" spans="1:10">
      <c r="B4" t="s">
        <v>7</v>
      </c>
      <c r="D4" s="3">
        <v>10000</v>
      </c>
      <c r="E4" t="s">
        <v>21</v>
      </c>
    </row>
    <row r="5" spans="1:10">
      <c r="B5" t="s">
        <v>8</v>
      </c>
      <c r="D5" s="2">
        <v>1E-3</v>
      </c>
      <c r="E5" t="s">
        <v>22</v>
      </c>
      <c r="J5" s="1"/>
    </row>
    <row r="6" spans="1:10">
      <c r="B6" t="s">
        <v>0</v>
      </c>
      <c r="D6" s="2">
        <v>1E-10</v>
      </c>
      <c r="E6" t="s">
        <v>17</v>
      </c>
    </row>
    <row r="7" spans="1:10">
      <c r="D7" s="2"/>
    </row>
    <row r="8" spans="1:10">
      <c r="B8" t="s">
        <v>1</v>
      </c>
      <c r="C8">
        <v>1000</v>
      </c>
      <c r="D8" s="4">
        <f>D6*D4/D5*D2</f>
        <v>0.02</v>
      </c>
      <c r="E8" t="s">
        <v>11</v>
      </c>
    </row>
    <row r="9" spans="1:10">
      <c r="B9" t="s">
        <v>2</v>
      </c>
      <c r="D9" s="4">
        <f>D4*D2*(1/D10+D11/D3)</f>
        <v>1.0000000000000019E-5</v>
      </c>
      <c r="F9" t="s">
        <v>3</v>
      </c>
    </row>
    <row r="10" spans="1:10">
      <c r="A10" t="s">
        <v>23</v>
      </c>
      <c r="D10" s="2">
        <v>1.0000000000000001E+25</v>
      </c>
    </row>
    <row r="11" spans="1:10">
      <c r="B11" t="s">
        <v>4</v>
      </c>
      <c r="D11" s="3">
        <v>0.1</v>
      </c>
      <c r="G11" s="1"/>
    </row>
    <row r="12" spans="1:10">
      <c r="B12" t="s">
        <v>10</v>
      </c>
      <c r="D12">
        <v>50</v>
      </c>
      <c r="E12" t="s">
        <v>19</v>
      </c>
      <c r="G12">
        <f>D4*(0.000000002+0.2*0.0000000005)</f>
        <v>2.1000000000000002E-5</v>
      </c>
    </row>
    <row r="13" spans="1:10">
      <c r="B13" t="s">
        <v>12</v>
      </c>
      <c r="D13" s="1">
        <f>D12^2*D9/(4*D8)</f>
        <v>0.31250000000000061</v>
      </c>
    </row>
    <row r="14" spans="1:10">
      <c r="B14" t="s">
        <v>9</v>
      </c>
      <c r="D14" t="s">
        <v>13</v>
      </c>
      <c r="F14" t="s">
        <v>14</v>
      </c>
      <c r="H14" t="s">
        <v>16</v>
      </c>
    </row>
    <row r="15" spans="1:10">
      <c r="B15">
        <v>0</v>
      </c>
      <c r="H15">
        <v>0</v>
      </c>
    </row>
    <row r="16" spans="1:10">
      <c r="B16">
        <v>0.2</v>
      </c>
      <c r="D16" s="1">
        <f t="shared" ref="D16:D19" si="0">$D$13/B16</f>
        <v>1.5625000000000029</v>
      </c>
      <c r="F16" s="1">
        <f t="shared" ref="F16:F19" si="1">-0.577216-LN(D16)+D16-D16^2/2/FACT(2)+D16^3/3/FACT(3)-D16^4/4/FACT(4)+D16^5/5/FACT(5)-D16^6/6/FACT(6)+D16^7/7/FACT(7)-D16^8/8/FACT(8)+D16^9/9/FACT(9)-D16^10/10/FACT(10)+D16^11/11/FACT(11)</f>
        <v>9.1187590679529432E-2</v>
      </c>
      <c r="H16">
        <f t="shared" ref="H16:H19" si="2">$D$1/4/PI()/$D$8*F16</f>
        <v>7.2564779026437765E-2</v>
      </c>
    </row>
    <row r="17" spans="2:8">
      <c r="B17">
        <f>B16+0.2</f>
        <v>0.4</v>
      </c>
      <c r="D17" s="1">
        <f t="shared" ref="D17:D24" si="3">$D$13/B17</f>
        <v>0.78125000000000144</v>
      </c>
      <c r="F17" s="1">
        <f t="shared" ref="F17:F24" si="4">-0.577216-LN(D17)+D17-D17^2/2/FACT(2)+D17^3/3/FACT(3)-D17^4/4/FACT(4)+D17^5/5/FACT(5)-D17^6/6/FACT(6)+D17^7/7/FACT(7)-D17^8/8/FACT(8)+D17^9/9/FACT(9)-D17^10/10/FACT(10)+D17^11/11/FACT(11)</f>
        <v>0.32135369665823382</v>
      </c>
      <c r="H17">
        <f t="shared" ref="H17:H24" si="5">$D$1/4/PI()/$D$8*F17</f>
        <v>0.25572514652005701</v>
      </c>
    </row>
    <row r="18" spans="2:8">
      <c r="B18">
        <f t="shared" ref="B18:B19" si="6">B17+0.2</f>
        <v>0.60000000000000009</v>
      </c>
      <c r="D18" s="1">
        <f t="shared" si="3"/>
        <v>0.52083333333333426</v>
      </c>
      <c r="F18" s="1">
        <f t="shared" si="4"/>
        <v>0.535267864519956</v>
      </c>
      <c r="H18">
        <f t="shared" si="5"/>
        <v>0.42595263258296967</v>
      </c>
    </row>
    <row r="19" spans="2:8">
      <c r="B19">
        <f t="shared" si="6"/>
        <v>0.8</v>
      </c>
      <c r="D19" s="1">
        <f t="shared" si="3"/>
        <v>0.39062500000000072</v>
      </c>
      <c r="F19" s="1">
        <f t="shared" si="4"/>
        <v>0.7183524966446847</v>
      </c>
      <c r="H19">
        <f t="shared" si="5"/>
        <v>0.57164675361702866</v>
      </c>
    </row>
    <row r="20" spans="2:8">
      <c r="B20">
        <v>1</v>
      </c>
      <c r="D20" s="1">
        <f t="shared" si="3"/>
        <v>0.31250000000000061</v>
      </c>
      <c r="F20" s="1">
        <f t="shared" si="4"/>
        <v>0.87562158668368795</v>
      </c>
      <c r="H20">
        <f t="shared" si="5"/>
        <v>0.69679751899338727</v>
      </c>
    </row>
    <row r="21" spans="2:8">
      <c r="B21">
        <f>B20+1</f>
        <v>2</v>
      </c>
      <c r="D21" s="1">
        <f t="shared" si="3"/>
        <v>0.15625000000000031</v>
      </c>
      <c r="F21" s="1">
        <f t="shared" si="4"/>
        <v>1.4294343454646226</v>
      </c>
      <c r="H21">
        <f t="shared" si="5"/>
        <v>1.1375077095301132</v>
      </c>
    </row>
    <row r="22" spans="2:8">
      <c r="B22">
        <f t="shared" ref="B22:B25" si="7">B21+1</f>
        <v>3</v>
      </c>
      <c r="D22" s="1">
        <f t="shared" si="3"/>
        <v>0.10416666666666687</v>
      </c>
      <c r="F22" s="1">
        <f t="shared" si="4"/>
        <v>1.7860626786155063</v>
      </c>
      <c r="H22">
        <f t="shared" si="5"/>
        <v>1.4213035198680453</v>
      </c>
    </row>
    <row r="23" spans="2:8">
      <c r="B23">
        <f t="shared" si="7"/>
        <v>4</v>
      </c>
      <c r="D23" s="1">
        <f t="shared" si="3"/>
        <v>7.8125000000000153E-2</v>
      </c>
      <c r="F23" s="1">
        <f t="shared" si="4"/>
        <v>2.0488543997199855</v>
      </c>
      <c r="H23">
        <f t="shared" si="5"/>
        <v>1.6304265269550684</v>
      </c>
    </row>
    <row r="24" spans="2:8">
      <c r="B24">
        <f t="shared" si="7"/>
        <v>5</v>
      </c>
      <c r="D24" s="1">
        <f t="shared" si="3"/>
        <v>6.2500000000000125E-2</v>
      </c>
      <c r="F24" s="1">
        <f t="shared" si="4"/>
        <v>2.2569095657378799</v>
      </c>
      <c r="H24">
        <f t="shared" si="5"/>
        <v>1.7959915674928324</v>
      </c>
    </row>
    <row r="25" spans="2:8">
      <c r="B25">
        <f t="shared" si="7"/>
        <v>6</v>
      </c>
      <c r="C25" s="1"/>
      <c r="D25" s="1">
        <f>$D$13/B25</f>
        <v>5.2083333333333433E-2</v>
      </c>
      <c r="F25" s="1">
        <f>-0.577216-LN(D25)+D25-D25^2/2/FACT(2)+D25^3/3/FACT(3)-D25^4/4/FACT(4)+D25^5/5/FACT(5)-D25^6/6/FACT(6)+D25^7/7/FACT(7)-D25^8/8/FACT(8)+D25^9/9/FACT(9)-D25^10/10/FACT(10)+D25^11/11/FACT(11)</f>
        <v>2.4291072171177301</v>
      </c>
      <c r="H25">
        <f t="shared" ref="H25:H88" si="8">$D$1/4/PI()/$D$8*F25</f>
        <v>1.933022104522423</v>
      </c>
    </row>
    <row r="26" spans="2:8">
      <c r="B26">
        <v>8</v>
      </c>
      <c r="D26">
        <f t="shared" ref="D26:D89" si="9">$D$13/B26</f>
        <v>3.9062500000000076E-2</v>
      </c>
      <c r="F26">
        <f t="shared" ref="F26:F89" si="10">-0.577216-LN(D26)+D26-D26^2/2/FACT(2)+D26^3/3/FACT(3)-D26^4/4/FACT(4)+D26^5/5/FACT(5)-D26^6/6/FACT(6)+D26^7/7/FACT(7)-D26^8/8/FACT(8)+D26^9/9/FACT(9)-D26^10/10/FACT(10)+D26^11/11/FACT(11)</f>
        <v>2.7040606690256785</v>
      </c>
      <c r="H26">
        <f t="shared" si="8"/>
        <v>2.1518231094790714</v>
      </c>
    </row>
    <row r="27" spans="2:8">
      <c r="B27">
        <v>10</v>
      </c>
      <c r="D27">
        <f t="shared" si="9"/>
        <v>3.1250000000000062E-2</v>
      </c>
      <c r="F27">
        <f t="shared" si="10"/>
        <v>2.9195274477110806</v>
      </c>
      <c r="H27">
        <f t="shared" si="8"/>
        <v>2.3232861239784173</v>
      </c>
    </row>
    <row r="28" spans="2:8">
      <c r="B28">
        <v>15</v>
      </c>
      <c r="D28">
        <f t="shared" si="9"/>
        <v>2.0833333333333374E-2</v>
      </c>
      <c r="F28">
        <f t="shared" si="10"/>
        <v>3.3147103376879716</v>
      </c>
      <c r="H28">
        <f t="shared" si="8"/>
        <v>2.6377626758042312</v>
      </c>
    </row>
    <row r="29" spans="2:8">
      <c r="B29">
        <v>20</v>
      </c>
      <c r="D29">
        <f t="shared" si="9"/>
        <v>1.5625000000000031E-2</v>
      </c>
      <c r="F29">
        <f t="shared" si="10"/>
        <v>3.5972312595117124</v>
      </c>
      <c r="H29">
        <f t="shared" si="8"/>
        <v>2.8625856819798678</v>
      </c>
    </row>
    <row r="30" spans="2:8">
      <c r="B30">
        <v>25</v>
      </c>
      <c r="D30">
        <f t="shared" si="9"/>
        <v>1.2500000000000025E-2</v>
      </c>
      <c r="F30">
        <f t="shared" si="10"/>
        <v>3.8172716804270186</v>
      </c>
      <c r="H30">
        <f t="shared" si="8"/>
        <v>3.0376882853233291</v>
      </c>
    </row>
    <row r="31" spans="2:8">
      <c r="B31">
        <v>30</v>
      </c>
      <c r="D31">
        <f t="shared" si="9"/>
        <v>1.0416666666666687E-2</v>
      </c>
      <c r="F31">
        <f t="shared" si="10"/>
        <v>3.9975217940693208</v>
      </c>
      <c r="H31">
        <f t="shared" si="8"/>
        <v>3.1811267682185704</v>
      </c>
    </row>
    <row r="32" spans="2:8">
      <c r="B32">
        <v>35</v>
      </c>
      <c r="D32">
        <f t="shared" si="9"/>
        <v>8.9285714285714454E-3</v>
      </c>
      <c r="F32">
        <f t="shared" si="10"/>
        <v>4.1501915523539665</v>
      </c>
      <c r="H32">
        <f t="shared" si="8"/>
        <v>3.3026175016768016</v>
      </c>
    </row>
    <row r="33" spans="2:8">
      <c r="B33">
        <v>40</v>
      </c>
      <c r="D33">
        <f t="shared" si="9"/>
        <v>7.8125000000000156E-3</v>
      </c>
      <c r="F33">
        <f t="shared" si="10"/>
        <v>4.2826115315827495</v>
      </c>
      <c r="H33">
        <f t="shared" si="8"/>
        <v>3.4079939729687361</v>
      </c>
    </row>
    <row r="34" spans="2:8">
      <c r="B34">
        <v>45</v>
      </c>
      <c r="D34">
        <f t="shared" si="9"/>
        <v>6.9444444444444579E-3</v>
      </c>
      <c r="F34">
        <f t="shared" si="10"/>
        <v>4.3995297062745271</v>
      </c>
      <c r="H34">
        <f t="shared" si="8"/>
        <v>3.5010345001661265</v>
      </c>
    </row>
    <row r="35" spans="2:8">
      <c r="B35">
        <v>50</v>
      </c>
      <c r="D35">
        <f t="shared" si="9"/>
        <v>6.2500000000000125E-3</v>
      </c>
      <c r="F35">
        <f t="shared" si="10"/>
        <v>4.5041980631563137</v>
      </c>
      <c r="H35">
        <f t="shared" si="8"/>
        <v>3.5843269320813413</v>
      </c>
    </row>
    <row r="36" spans="2:8">
      <c r="B36">
        <v>55</v>
      </c>
      <c r="D36">
        <f t="shared" si="9"/>
        <v>5.6818181818181933E-3</v>
      </c>
      <c r="F36">
        <f t="shared" si="10"/>
        <v>4.5989417526350174</v>
      </c>
      <c r="H36">
        <f t="shared" si="8"/>
        <v>3.6597215646178376</v>
      </c>
    </row>
    <row r="37" spans="2:8">
      <c r="B37">
        <v>60</v>
      </c>
      <c r="D37">
        <f t="shared" si="9"/>
        <v>5.2083333333333435E-3</v>
      </c>
      <c r="F37">
        <f t="shared" si="10"/>
        <v>4.6854809315185975</v>
      </c>
      <c r="H37">
        <f t="shared" si="8"/>
        <v>3.7285872550700154</v>
      </c>
    </row>
    <row r="38" spans="2:8">
      <c r="B38">
        <v>65</v>
      </c>
      <c r="D38">
        <f t="shared" si="9"/>
        <v>4.8076923076923175E-3</v>
      </c>
      <c r="F38">
        <f t="shared" si="10"/>
        <v>4.7651239997007027</v>
      </c>
      <c r="H38">
        <f t="shared" si="8"/>
        <v>3.7919651949909499</v>
      </c>
    </row>
    <row r="39" spans="2:8">
      <c r="B39">
        <v>70</v>
      </c>
      <c r="D39">
        <f t="shared" si="9"/>
        <v>4.4642857142857227E-3</v>
      </c>
      <c r="F39">
        <f t="shared" si="10"/>
        <v>4.8388893600463723</v>
      </c>
      <c r="H39">
        <f t="shared" si="8"/>
        <v>3.850665803630791</v>
      </c>
    </row>
    <row r="40" spans="2:8">
      <c r="B40">
        <v>75</v>
      </c>
      <c r="D40">
        <f t="shared" si="9"/>
        <v>4.1666666666666744E-3</v>
      </c>
      <c r="F40">
        <f t="shared" si="10"/>
        <v>4.9075852537465154</v>
      </c>
      <c r="H40">
        <f t="shared" si="8"/>
        <v>3.9053322588932566</v>
      </c>
    </row>
    <row r="41" spans="2:8">
      <c r="B41">
        <v>80</v>
      </c>
      <c r="D41">
        <f t="shared" si="9"/>
        <v>3.9062500000000078E-3</v>
      </c>
      <c r="F41">
        <f t="shared" si="10"/>
        <v>4.9718638830912401</v>
      </c>
      <c r="H41">
        <f t="shared" si="8"/>
        <v>3.9564835668701801</v>
      </c>
    </row>
    <row r="42" spans="2:8">
      <c r="B42">
        <v>85</v>
      </c>
      <c r="D42">
        <f t="shared" si="9"/>
        <v>3.6764705882353014E-3</v>
      </c>
      <c r="F42">
        <f t="shared" si="10"/>
        <v>5.0322591605340419</v>
      </c>
      <c r="H42">
        <f t="shared" si="8"/>
        <v>4.0045446015923218</v>
      </c>
    </row>
    <row r="43" spans="2:8">
      <c r="B43">
        <v>90</v>
      </c>
      <c r="D43">
        <f t="shared" si="9"/>
        <v>3.472222222222229E-3</v>
      </c>
      <c r="F43">
        <f t="shared" si="10"/>
        <v>5.089213690600543</v>
      </c>
      <c r="H43">
        <f t="shared" si="8"/>
        <v>4.0498675765501204</v>
      </c>
    </row>
    <row r="44" spans="2:8">
      <c r="B44">
        <v>95</v>
      </c>
      <c r="D44">
        <f t="shared" si="9"/>
        <v>3.2894736842105326E-3</v>
      </c>
      <c r="F44">
        <f t="shared" si="10"/>
        <v>5.143098471907388</v>
      </c>
      <c r="H44">
        <f t="shared" si="8"/>
        <v>4.0927477230621712</v>
      </c>
    </row>
    <row r="45" spans="2:8">
      <c r="B45">
        <v>100</v>
      </c>
      <c r="D45">
        <f t="shared" si="9"/>
        <v>3.1250000000000062E-3</v>
      </c>
      <c r="F45">
        <f t="shared" si="10"/>
        <v>5.1942275560819491</v>
      </c>
      <c r="H45">
        <f t="shared" si="8"/>
        <v>4.133434955472886</v>
      </c>
    </row>
    <row r="46" spans="2:8">
      <c r="B46">
        <v>105</v>
      </c>
      <c r="D46">
        <f t="shared" si="9"/>
        <v>2.9761904761904821E-3</v>
      </c>
      <c r="F46">
        <f t="shared" si="10"/>
        <v>5.2428691374757062</v>
      </c>
      <c r="H46">
        <f t="shared" si="8"/>
        <v>4.1721426960660022</v>
      </c>
    </row>
    <row r="47" spans="2:8">
      <c r="B47">
        <v>110</v>
      </c>
      <c r="D47">
        <f t="shared" si="9"/>
        <v>2.8409090909090966E-3</v>
      </c>
      <c r="F47">
        <f t="shared" si="10"/>
        <v>5.2892540682710054</v>
      </c>
      <c r="H47">
        <f t="shared" si="8"/>
        <v>4.2090546511712388</v>
      </c>
    </row>
    <row r="48" spans="2:8">
      <c r="B48">
        <v>115</v>
      </c>
      <c r="D48">
        <f t="shared" si="9"/>
        <v>2.7173913043478312E-3</v>
      </c>
      <c r="F48">
        <f t="shared" si="10"/>
        <v>5.3335824845336006</v>
      </c>
      <c r="H48">
        <f t="shared" si="8"/>
        <v>4.2443300840093743</v>
      </c>
    </row>
    <row r="49" spans="2:8">
      <c r="B49">
        <v>120</v>
      </c>
      <c r="D49">
        <f t="shared" si="9"/>
        <v>2.6041666666666717E-3</v>
      </c>
      <c r="F49">
        <f t="shared" si="10"/>
        <v>5.376029024814053</v>
      </c>
      <c r="H49">
        <f t="shared" si="8"/>
        <v>4.2781079675232911</v>
      </c>
    </row>
    <row r="50" spans="2:8">
      <c r="B50">
        <v>125</v>
      </c>
      <c r="D50">
        <f t="shared" si="9"/>
        <v>2.5000000000000048E-3</v>
      </c>
      <c r="F50">
        <f t="shared" si="10"/>
        <v>5.4167469854756298</v>
      </c>
      <c r="H50">
        <f t="shared" si="8"/>
        <v>4.3105102910828474</v>
      </c>
    </row>
    <row r="51" spans="2:8">
      <c r="B51">
        <v>130</v>
      </c>
      <c r="D51">
        <f t="shared" si="9"/>
        <v>2.4038461538461588E-3</v>
      </c>
      <c r="F51">
        <f t="shared" si="10"/>
        <v>5.4558716625673744</v>
      </c>
      <c r="H51">
        <f t="shared" si="8"/>
        <v>4.3416447198629742</v>
      </c>
    </row>
    <row r="52" spans="2:8">
      <c r="B52">
        <v>135</v>
      </c>
      <c r="D52">
        <f t="shared" si="9"/>
        <v>2.3148148148148195E-3</v>
      </c>
      <c r="F52">
        <f t="shared" si="10"/>
        <v>5.4935230641558075</v>
      </c>
      <c r="H52">
        <f t="shared" si="8"/>
        <v>4.3716067532486598</v>
      </c>
    </row>
    <row r="53" spans="2:8">
      <c r="B53">
        <v>140</v>
      </c>
      <c r="D53">
        <f t="shared" si="9"/>
        <v>2.2321428571428614E-3</v>
      </c>
      <c r="F53">
        <f t="shared" si="10"/>
        <v>5.529808130274299</v>
      </c>
      <c r="H53">
        <f t="shared" si="8"/>
        <v>4.4004814914145305</v>
      </c>
    </row>
    <row r="54" spans="2:8">
      <c r="B54">
        <v>145</v>
      </c>
      <c r="D54">
        <f t="shared" si="9"/>
        <v>2.1551724137931078E-3</v>
      </c>
      <c r="F54">
        <f t="shared" si="10"/>
        <v>5.5648225640039151</v>
      </c>
      <c r="H54">
        <f t="shared" si="8"/>
        <v>4.428345092452691</v>
      </c>
    </row>
    <row r="55" spans="2:8">
      <c r="B55">
        <v>150</v>
      </c>
      <c r="D55">
        <f t="shared" si="9"/>
        <v>2.0833333333333372E-3</v>
      </c>
      <c r="F55">
        <f t="shared" si="10"/>
        <v>5.5986523526679743</v>
      </c>
      <c r="H55">
        <f t="shared" si="8"/>
        <v>4.4552659829008867</v>
      </c>
    </row>
    <row r="56" spans="2:8">
      <c r="B56">
        <v>155</v>
      </c>
      <c r="D56">
        <f t="shared" si="9"/>
        <v>2.0161290322580684E-3</v>
      </c>
      <c r="F56">
        <f t="shared" si="10"/>
        <v>5.6313750400182263</v>
      </c>
      <c r="H56">
        <f t="shared" si="8"/>
        <v>4.4813058701161026</v>
      </c>
    </row>
    <row r="57" spans="2:8">
      <c r="B57">
        <v>160</v>
      </c>
      <c r="D57">
        <f t="shared" si="9"/>
        <v>1.9531250000000039E-3</v>
      </c>
      <c r="F57">
        <f t="shared" si="10"/>
        <v>5.663060796778959</v>
      </c>
      <c r="H57">
        <f t="shared" si="8"/>
        <v>4.506520594186493</v>
      </c>
    </row>
    <row r="58" spans="2:8">
      <c r="B58">
        <v>165</v>
      </c>
      <c r="D58">
        <f t="shared" si="9"/>
        <v>1.8939393939393977E-3</v>
      </c>
      <c r="F58">
        <f t="shared" si="10"/>
        <v>5.6937733267258785</v>
      </c>
      <c r="H58">
        <f t="shared" si="8"/>
        <v>4.5309608489660436</v>
      </c>
    </row>
    <row r="59" spans="2:8">
      <c r="B59">
        <v>170</v>
      </c>
      <c r="D59">
        <f t="shared" si="9"/>
        <v>1.8382352941176507E-3</v>
      </c>
      <c r="F59">
        <f t="shared" si="10"/>
        <v>5.7235706377177786</v>
      </c>
      <c r="H59">
        <f t="shared" si="8"/>
        <v>4.5546727956420803</v>
      </c>
    </row>
    <row r="60" spans="2:8">
      <c r="B60">
        <v>175</v>
      </c>
      <c r="D60">
        <f t="shared" si="9"/>
        <v>1.7857142857142891E-3</v>
      </c>
      <c r="F60">
        <f t="shared" si="10"/>
        <v>5.7525057011372711</v>
      </c>
      <c r="H60">
        <f t="shared" si="8"/>
        <v>4.577698587501529</v>
      </c>
    </row>
    <row r="61" spans="2:8">
      <c r="B61">
        <v>180</v>
      </c>
      <c r="D61">
        <f t="shared" si="9"/>
        <v>1.7361111111111145E-3</v>
      </c>
      <c r="F61">
        <f t="shared" si="10"/>
        <v>5.7806270185771673</v>
      </c>
      <c r="H61">
        <f t="shared" si="8"/>
        <v>4.600076820885608</v>
      </c>
    </row>
    <row r="62" spans="2:8">
      <c r="B62">
        <v>185</v>
      </c>
      <c r="D62">
        <f t="shared" si="9"/>
        <v>1.6891891891891925E-3</v>
      </c>
      <c r="F62">
        <f t="shared" si="10"/>
        <v>5.8079791110008507</v>
      </c>
      <c r="H62">
        <f t="shared" si="8"/>
        <v>4.6218429244512862</v>
      </c>
    </row>
    <row r="63" spans="2:8">
      <c r="B63">
        <v>190</v>
      </c>
      <c r="D63">
        <f t="shared" si="9"/>
        <v>1.6447368421052663E-3</v>
      </c>
      <c r="F63">
        <f t="shared" si="10"/>
        <v>5.8346029427655566</v>
      </c>
      <c r="H63">
        <f t="shared" si="8"/>
        <v>4.6430294965982855</v>
      </c>
    </row>
    <row r="64" spans="2:8">
      <c r="B64">
        <v>195</v>
      </c>
      <c r="D64">
        <f t="shared" si="9"/>
        <v>1.6025641025641058E-3</v>
      </c>
      <c r="F64">
        <f t="shared" si="10"/>
        <v>5.8605362906476479</v>
      </c>
      <c r="H64">
        <f t="shared" si="8"/>
        <v>4.6636665991300683</v>
      </c>
    </row>
    <row r="65" spans="2:8">
      <c r="B65">
        <v>200</v>
      </c>
      <c r="D65">
        <f t="shared" si="9"/>
        <v>1.5625000000000031E-3</v>
      </c>
      <c r="F65">
        <f t="shared" si="10"/>
        <v>5.885814066214019</v>
      </c>
      <c r="H65">
        <f t="shared" si="8"/>
        <v>4.6837820137888464</v>
      </c>
    </row>
    <row r="66" spans="2:8">
      <c r="B66">
        <v>205</v>
      </c>
      <c r="D66">
        <f t="shared" si="9"/>
        <v>1.5243902439024419E-3</v>
      </c>
      <c r="F66">
        <f t="shared" si="10"/>
        <v>5.910468598443325</v>
      </c>
      <c r="H66">
        <f t="shared" si="8"/>
        <v>4.7034014671584083</v>
      </c>
    </row>
    <row r="67" spans="2:8">
      <c r="B67">
        <v>210</v>
      </c>
      <c r="D67">
        <f t="shared" si="9"/>
        <v>1.488095238095241E-3</v>
      </c>
      <c r="F67">
        <f t="shared" si="10"/>
        <v>5.9345298823374035</v>
      </c>
      <c r="H67">
        <f t="shared" si="8"/>
        <v>4.7225488285028083</v>
      </c>
    </row>
    <row r="68" spans="2:8">
      <c r="B68">
        <v>215</v>
      </c>
      <c r="D68">
        <f t="shared" si="9"/>
        <v>1.4534883720930261E-3</v>
      </c>
      <c r="F68">
        <f t="shared" si="10"/>
        <v>5.9580257983188698</v>
      </c>
      <c r="H68">
        <f t="shared" si="8"/>
        <v>4.7412462843574197</v>
      </c>
    </row>
    <row r="69" spans="2:8">
      <c r="B69">
        <v>220</v>
      </c>
      <c r="D69">
        <f t="shared" si="9"/>
        <v>1.4204545454545483E-3</v>
      </c>
      <c r="F69">
        <f t="shared" si="10"/>
        <v>5.9809823064398975</v>
      </c>
      <c r="H69">
        <f t="shared" si="8"/>
        <v>4.7595144930753737</v>
      </c>
    </row>
    <row r="70" spans="2:8">
      <c r="B70">
        <v>225</v>
      </c>
      <c r="D70">
        <f t="shared" si="9"/>
        <v>1.3888888888888915E-3</v>
      </c>
      <c r="F70">
        <f t="shared" si="10"/>
        <v>6.0034236187947068</v>
      </c>
      <c r="H70">
        <f t="shared" si="8"/>
        <v>4.7773727220290594</v>
      </c>
    </row>
    <row r="71" spans="2:8">
      <c r="B71">
        <v>230</v>
      </c>
      <c r="D71">
        <f t="shared" si="9"/>
        <v>1.3586956521739156E-3</v>
      </c>
      <c r="F71">
        <f t="shared" si="10"/>
        <v>6.0253723530068886</v>
      </c>
      <c r="H71">
        <f t="shared" si="8"/>
        <v>4.7948389697514537</v>
      </c>
    </row>
    <row r="72" spans="2:8">
      <c r="B72">
        <v>235</v>
      </c>
      <c r="D72">
        <f t="shared" si="9"/>
        <v>1.3297872340425558E-3</v>
      </c>
      <c r="F72">
        <f t="shared" si="10"/>
        <v>6.0468496692309657</v>
      </c>
      <c r="H72">
        <f t="shared" si="8"/>
        <v>4.8119300749585019</v>
      </c>
    </row>
    <row r="73" spans="2:8">
      <c r="B73">
        <v>240</v>
      </c>
      <c r="D73">
        <f t="shared" si="9"/>
        <v>1.3020833333333359E-3</v>
      </c>
      <c r="F73">
        <f t="shared" si="10"/>
        <v>6.0678753927483653</v>
      </c>
      <c r="H73">
        <f t="shared" si="8"/>
        <v>4.8286618141078907</v>
      </c>
    </row>
    <row r="74" spans="2:8">
      <c r="B74">
        <v>245</v>
      </c>
      <c r="D74">
        <f t="shared" si="9"/>
        <v>1.2755102040816352E-3</v>
      </c>
      <c r="F74">
        <f t="shared" si="10"/>
        <v>6.0884681239381759</v>
      </c>
      <c r="H74">
        <f t="shared" si="8"/>
        <v>4.8450489889109951</v>
      </c>
    </row>
    <row r="75" spans="2:8">
      <c r="B75">
        <v>250</v>
      </c>
      <c r="D75">
        <f t="shared" si="9"/>
        <v>1.2500000000000024E-3</v>
      </c>
      <c r="F75">
        <f t="shared" si="10"/>
        <v>6.1086453371514065</v>
      </c>
      <c r="H75">
        <f t="shared" si="8"/>
        <v>4.8611055050145193</v>
      </c>
    </row>
    <row r="76" spans="2:8">
      <c r="B76">
        <v>255</v>
      </c>
      <c r="D76">
        <f t="shared" si="9"/>
        <v>1.2254901960784337E-3</v>
      </c>
      <c r="F76">
        <f t="shared" si="10"/>
        <v>6.1284234698058544</v>
      </c>
      <c r="H76">
        <f t="shared" si="8"/>
        <v>4.876844442899932</v>
      </c>
    </row>
    <row r="77" spans="2:8">
      <c r="B77">
        <v>260</v>
      </c>
      <c r="D77">
        <f t="shared" si="9"/>
        <v>1.2019230769230794E-3</v>
      </c>
      <c r="F77">
        <f t="shared" si="10"/>
        <v>6.1478180028398004</v>
      </c>
      <c r="H77">
        <f t="shared" si="8"/>
        <v>4.8922781219064904</v>
      </c>
    </row>
    <row r="78" spans="2:8">
      <c r="B78">
        <v>265</v>
      </c>
      <c r="D78">
        <f t="shared" si="9"/>
        <v>1.1792452830188703E-3</v>
      </c>
      <c r="F78">
        <f t="shared" si="10"/>
        <v>6.1668435335111456</v>
      </c>
      <c r="H78">
        <f t="shared" si="8"/>
        <v>4.9074181581629457</v>
      </c>
    </row>
    <row r="79" spans="2:8">
      <c r="B79">
        <v>270</v>
      </c>
      <c r="D79">
        <f t="shared" si="9"/>
        <v>1.1574074074074097E-3</v>
      </c>
      <c r="F79">
        <f t="shared" si="10"/>
        <v>6.1855138413996018</v>
      </c>
      <c r="H79">
        <f t="shared" si="8"/>
        <v>4.9222755171104229</v>
      </c>
    </row>
    <row r="80" spans="2:8">
      <c r="B80">
        <v>275</v>
      </c>
      <c r="D80">
        <f t="shared" si="9"/>
        <v>1.1363636363636385E-3</v>
      </c>
      <c r="F80">
        <f t="shared" si="10"/>
        <v>6.2038419483595408</v>
      </c>
      <c r="H80">
        <f t="shared" si="8"/>
        <v>4.936860561211379</v>
      </c>
    </row>
    <row r="81" spans="2:8">
      <c r="B81">
        <v>280</v>
      </c>
      <c r="D81">
        <f t="shared" si="9"/>
        <v>1.1160714285714307E-3</v>
      </c>
      <c r="F81">
        <f t="shared" si="10"/>
        <v>6.2218401730768589</v>
      </c>
      <c r="H81">
        <f t="shared" si="8"/>
        <v>4.9511830933645786</v>
      </c>
    </row>
    <row r="82" spans="2:8">
      <c r="B82">
        <v>285</v>
      </c>
      <c r="D82">
        <f t="shared" si="9"/>
        <v>1.0964912280701775E-3</v>
      </c>
      <c r="F82">
        <f t="shared" si="10"/>
        <v>6.2395201808023701</v>
      </c>
      <c r="H82">
        <f t="shared" si="8"/>
        <v>4.9652523964816684</v>
      </c>
    </row>
    <row r="83" spans="2:8">
      <c r="B83">
        <v>290</v>
      </c>
      <c r="D83">
        <f t="shared" si="9"/>
        <v>1.0775862068965539E-3</v>
      </c>
      <c r="F83">
        <f t="shared" si="10"/>
        <v>6.2568930287645887</v>
      </c>
      <c r="H83">
        <f t="shared" si="8"/>
        <v>4.9790772696255239</v>
      </c>
    </row>
    <row r="84" spans="2:8">
      <c r="B84">
        <v>295</v>
      </c>
      <c r="D84">
        <f t="shared" si="9"/>
        <v>1.0593220338983072E-3</v>
      </c>
      <c r="F84">
        <f t="shared" si="10"/>
        <v>6.2739692077046305</v>
      </c>
      <c r="H84">
        <f t="shared" si="8"/>
        <v>4.9926660610626703</v>
      </c>
    </row>
    <row r="85" spans="2:8">
      <c r="B85">
        <v>300</v>
      </c>
      <c r="D85">
        <f t="shared" si="9"/>
        <v>1.0416666666666686E-3</v>
      </c>
      <c r="F85">
        <f t="shared" si="10"/>
        <v>6.2907586799239663</v>
      </c>
      <c r="H85">
        <f t="shared" si="8"/>
        <v>5.0060266985407269</v>
      </c>
    </row>
    <row r="86" spans="2:8">
      <c r="B86">
        <v>305</v>
      </c>
      <c r="D86">
        <f t="shared" si="9"/>
        <v>1.0245901639344282E-3</v>
      </c>
      <c r="F86">
        <f t="shared" si="10"/>
        <v>6.3072709141905179</v>
      </c>
      <c r="H86">
        <f t="shared" si="8"/>
        <v>5.0191667170657928</v>
      </c>
    </row>
    <row r="87" spans="2:8">
      <c r="B87">
        <v>310</v>
      </c>
      <c r="D87">
        <f t="shared" si="9"/>
        <v>1.0080645161290342E-3</v>
      </c>
      <c r="F87">
        <f t="shared" si="10"/>
        <v>6.3235149178093826</v>
      </c>
      <c r="H87">
        <f t="shared" si="8"/>
        <v>5.0320932844235173</v>
      </c>
    </row>
    <row r="88" spans="2:8">
      <c r="B88">
        <v>315</v>
      </c>
      <c r="D88">
        <f t="shared" si="9"/>
        <v>9.9206349206349396E-4</v>
      </c>
      <c r="F88">
        <f t="shared" si="10"/>
        <v>6.3394992661301153</v>
      </c>
      <c r="H88">
        <f t="shared" si="8"/>
        <v>5.0448132246602535</v>
      </c>
    </row>
    <row r="89" spans="2:8">
      <c r="B89">
        <v>320</v>
      </c>
      <c r="D89">
        <f t="shared" si="9"/>
        <v>9.7656250000000195E-4</v>
      </c>
      <c r="F89">
        <f t="shared" si="10"/>
        <v>6.3552321297326024</v>
      </c>
      <c r="H89">
        <f t="shared" ref="H89:H152" si="11">$D$1/4/PI()/$D$8*F89</f>
        <v>5.0573330397168856</v>
      </c>
    </row>
    <row r="90" spans="2:8">
      <c r="B90">
        <v>325</v>
      </c>
      <c r="D90">
        <f t="shared" ref="D90:D153" si="12">$D$13/B90</f>
        <v>9.6153846153846343E-4</v>
      </c>
      <c r="F90">
        <f t="shared" ref="F90:F153" si="13">-0.577216-LN(D90)+D90-D90^2/2/FACT(2)+D90^3/3/FACT(3)-D90^4/4/FACT(4)+D90^5/5/FACT(5)-D90^6/6/FACT(6)+D90^7/7/FACT(7)-D90^8/8/FACT(8)+D90^9/9/FACT(9)-D90^10/10/FACT(10)+D90^11/11/FACT(11)</f>
        <v>6.3707212995072817</v>
      </c>
      <c r="H90">
        <f t="shared" si="11"/>
        <v>5.0696589293870344</v>
      </c>
    </row>
    <row r="91" spans="2:8">
      <c r="B91">
        <v>330</v>
      </c>
      <c r="D91">
        <f t="shared" si="12"/>
        <v>9.4696969696969884E-4</v>
      </c>
      <c r="F91">
        <f t="shared" si="13"/>
        <v>6.3859742098224421</v>
      </c>
      <c r="H91">
        <f t="shared" si="11"/>
        <v>5.0817968097530102</v>
      </c>
    </row>
    <row r="92" spans="2:8">
      <c r="B92">
        <v>335</v>
      </c>
      <c r="D92">
        <f t="shared" si="12"/>
        <v>9.3283582089552421E-4</v>
      </c>
      <c r="F92">
        <f t="shared" si="13"/>
        <v>6.4009979599510629</v>
      </c>
      <c r="H92">
        <f t="shared" si="11"/>
        <v>5.0937523302367476</v>
      </c>
    </row>
    <row r="93" spans="2:8">
      <c r="B93">
        <v>340</v>
      </c>
      <c r="D93">
        <f t="shared" si="12"/>
        <v>9.1911764705882536E-4</v>
      </c>
      <c r="F93">
        <f t="shared" si="13"/>
        <v>6.4157993339117612</v>
      </c>
      <c r="H93">
        <f t="shared" si="11"/>
        <v>5.1055308893887315</v>
      </c>
    </row>
    <row r="94" spans="2:8">
      <c r="B94">
        <v>345</v>
      </c>
      <c r="D94">
        <f t="shared" si="12"/>
        <v>9.0579710144927711E-4</v>
      </c>
      <c r="F94">
        <f t="shared" si="13"/>
        <v>6.4303848188626711</v>
      </c>
      <c r="H94">
        <f t="shared" si="11"/>
        <v>5.1171376495253806</v>
      </c>
    </row>
    <row r="95" spans="2:8">
      <c r="B95">
        <v>350</v>
      </c>
      <c r="D95">
        <f t="shared" si="12"/>
        <v>8.9285714285714456E-4</v>
      </c>
      <c r="F95">
        <f t="shared" si="13"/>
        <v>6.4447606221730638</v>
      </c>
      <c r="H95">
        <f t="shared" si="11"/>
        <v>5.1285775503142093</v>
      </c>
    </row>
    <row r="96" spans="2:8">
      <c r="B96">
        <v>355</v>
      </c>
      <c r="D96">
        <f t="shared" si="12"/>
        <v>8.8028169014084682E-4</v>
      </c>
      <c r="F96">
        <f t="shared" si="13"/>
        <v>6.458932687285162</v>
      </c>
      <c r="H96">
        <f t="shared" si="11"/>
        <v>5.1398553213962623</v>
      </c>
    </row>
    <row r="97" spans="2:8">
      <c r="B97">
        <v>360</v>
      </c>
      <c r="D97">
        <f t="shared" si="12"/>
        <v>8.6805555555555724E-4</v>
      </c>
      <c r="F97">
        <f t="shared" si="13"/>
        <v>6.4729067084676108</v>
      </c>
      <c r="H97">
        <f t="shared" si="11"/>
        <v>5.1509754941265502</v>
      </c>
    </row>
    <row r="98" spans="2:8">
      <c r="B98">
        <v>365</v>
      </c>
      <c r="D98">
        <f t="shared" si="12"/>
        <v>8.5616438356164552E-4</v>
      </c>
      <c r="F98">
        <f t="shared" si="13"/>
        <v>6.4866881445522298</v>
      </c>
      <c r="H98">
        <f t="shared" si="11"/>
        <v>5.161942412505411</v>
      </c>
    </row>
    <row r="99" spans="2:8">
      <c r="B99">
        <v>370</v>
      </c>
      <c r="D99">
        <f t="shared" si="12"/>
        <v>8.4459459459459627E-4</v>
      </c>
      <c r="F99">
        <f t="shared" si="13"/>
        <v>6.5002822317370024</v>
      </c>
      <c r="H99">
        <f t="shared" si="11"/>
        <v>5.1727602433668052</v>
      </c>
    </row>
    <row r="100" spans="2:8">
      <c r="B100">
        <v>375</v>
      </c>
      <c r="D100">
        <f t="shared" si="12"/>
        <v>8.3333333333333501E-4</v>
      </c>
      <c r="F100">
        <f t="shared" si="13"/>
        <v>6.5136939955304571</v>
      </c>
      <c r="H100">
        <f t="shared" si="11"/>
        <v>5.1834329858833508</v>
      </c>
    </row>
    <row r="101" spans="2:8">
      <c r="B101">
        <v>380</v>
      </c>
      <c r="D101">
        <f t="shared" si="12"/>
        <v>8.2236842105263316E-4</v>
      </c>
      <c r="F101">
        <f t="shared" si="13"/>
        <v>6.526928261905601</v>
      </c>
      <c r="H101">
        <f t="shared" si="11"/>
        <v>5.1939644804423457</v>
      </c>
    </row>
    <row r="102" spans="2:8">
      <c r="B102">
        <v>385</v>
      </c>
      <c r="D102">
        <f t="shared" si="12"/>
        <v>8.1168831168831326E-4</v>
      </c>
      <c r="F102">
        <f t="shared" si="13"/>
        <v>6.5399896677253775</v>
      </c>
      <c r="H102">
        <f t="shared" si="11"/>
        <v>5.2043584169420791</v>
      </c>
    </row>
    <row r="103" spans="2:8">
      <c r="B103">
        <v>390</v>
      </c>
      <c r="D103">
        <f t="shared" si="12"/>
        <v>8.0128205128205288E-4</v>
      </c>
      <c r="F103">
        <f t="shared" si="13"/>
        <v>6.5528826704959986</v>
      </c>
      <c r="H103">
        <f t="shared" si="11"/>
        <v>5.2146183425532886</v>
      </c>
    </row>
    <row r="104" spans="2:8">
      <c r="B104">
        <v>395</v>
      </c>
      <c r="D104">
        <f t="shared" si="12"/>
        <v>7.9113924050633062E-4</v>
      </c>
      <c r="F104">
        <f t="shared" si="13"/>
        <v>6.565611557499488</v>
      </c>
      <c r="H104">
        <f t="shared" si="11"/>
        <v>5.2247476689866064</v>
      </c>
    </row>
    <row r="105" spans="2:8">
      <c r="B105">
        <v>400</v>
      </c>
      <c r="D105">
        <f t="shared" si="12"/>
        <v>7.8125000000000156E-4</v>
      </c>
      <c r="F105">
        <f t="shared" si="13"/>
        <v>6.5781804543522577</v>
      </c>
      <c r="H105">
        <f t="shared" si="11"/>
        <v>5.2347496793032589</v>
      </c>
    </row>
    <row r="106" spans="2:8">
      <c r="B106">
        <v>405</v>
      </c>
      <c r="D106">
        <f t="shared" si="12"/>
        <v>7.7160493827160641E-4</v>
      </c>
      <c r="F106">
        <f t="shared" si="13"/>
        <v>6.5905933330324622</v>
      </c>
      <c r="H106">
        <f t="shared" si="11"/>
        <v>5.2446275343030315</v>
      </c>
    </row>
    <row r="107" spans="2:8">
      <c r="B107">
        <v>410</v>
      </c>
      <c r="D107">
        <f t="shared" si="12"/>
        <v>7.6219512195122095E-4</v>
      </c>
      <c r="F107">
        <f t="shared" si="13"/>
        <v>6.6028540194152292</v>
      </c>
      <c r="H107">
        <f t="shared" si="11"/>
        <v>5.2543842785206154</v>
      </c>
    </row>
    <row r="108" spans="2:8">
      <c r="B108">
        <v>415</v>
      </c>
      <c r="D108">
        <f t="shared" si="12"/>
        <v>7.5301204819277253E-4</v>
      </c>
      <c r="F108">
        <f t="shared" si="13"/>
        <v>6.6149662003515015</v>
      </c>
      <c r="H108">
        <f t="shared" si="11"/>
        <v>5.2640228458587712</v>
      </c>
    </row>
    <row r="109" spans="2:8">
      <c r="B109">
        <v>420</v>
      </c>
      <c r="D109">
        <f t="shared" si="12"/>
        <v>7.4404761904762052E-4</v>
      </c>
      <c r="F109">
        <f t="shared" si="13"/>
        <v>6.6269334303233061</v>
      </c>
      <c r="H109">
        <f t="shared" si="11"/>
        <v>5.2735460648844228</v>
      </c>
    </row>
    <row r="110" spans="2:8">
      <c r="B110">
        <v>425</v>
      </c>
      <c r="D110">
        <f t="shared" si="12"/>
        <v>7.3529411764706022E-4</v>
      </c>
      <c r="F110">
        <f t="shared" si="13"/>
        <v>6.638759137705466</v>
      </c>
      <c r="H110">
        <f t="shared" si="11"/>
        <v>5.2829566638115679</v>
      </c>
    </row>
    <row r="111" spans="2:8">
      <c r="B111">
        <v>430</v>
      </c>
      <c r="D111">
        <f t="shared" si="12"/>
        <v>7.2674418604651303E-4</v>
      </c>
      <c r="F111">
        <f t="shared" si="13"/>
        <v>6.650446630661377</v>
      </c>
      <c r="H111">
        <f t="shared" si="11"/>
        <v>5.2922572751929922</v>
      </c>
    </row>
    <row r="112" spans="2:8">
      <c r="B112">
        <v>435</v>
      </c>
      <c r="D112">
        <f t="shared" si="12"/>
        <v>7.1839080459770255E-4</v>
      </c>
      <c r="F112">
        <f t="shared" si="13"/>
        <v>6.6619991026982177</v>
      </c>
      <c r="H112">
        <f t="shared" si="11"/>
        <v>5.3014504403409628</v>
      </c>
    </row>
    <row r="113" spans="2:8">
      <c r="B113">
        <v>440</v>
      </c>
      <c r="D113">
        <f t="shared" si="12"/>
        <v>7.1022727272727416E-4</v>
      </c>
      <c r="F113">
        <f t="shared" si="13"/>
        <v>6.6734196379049191</v>
      </c>
      <c r="H113">
        <f t="shared" si="11"/>
        <v>5.3105386134954706</v>
      </c>
    </row>
    <row r="114" spans="2:8">
      <c r="B114">
        <v>445</v>
      </c>
      <c r="D114">
        <f t="shared" si="12"/>
        <v>7.0224719101123735E-4</v>
      </c>
      <c r="F114">
        <f t="shared" si="13"/>
        <v>6.6847112158943887</v>
      </c>
      <c r="H114">
        <f t="shared" si="11"/>
        <v>5.3195241657571293</v>
      </c>
    </row>
    <row r="115" spans="2:8">
      <c r="B115">
        <v>450</v>
      </c>
      <c r="D115">
        <f t="shared" si="12"/>
        <v>6.9444444444444577E-4</v>
      </c>
      <c r="F115">
        <f t="shared" si="13"/>
        <v>6.6958767164698205</v>
      </c>
      <c r="H115">
        <f t="shared" si="11"/>
        <v>5.3284093888005062</v>
      </c>
    </row>
    <row r="116" spans="2:8">
      <c r="B116">
        <v>455</v>
      </c>
      <c r="D116">
        <f t="shared" si="12"/>
        <v>6.8681318681318817E-4</v>
      </c>
      <c r="F116">
        <f t="shared" si="13"/>
        <v>6.7069189240333502</v>
      </c>
      <c r="H116">
        <f t="shared" si="11"/>
        <v>5.3371964983824185</v>
      </c>
    </row>
    <row r="117" spans="2:8">
      <c r="B117">
        <v>460</v>
      </c>
      <c r="D117">
        <f t="shared" si="12"/>
        <v>6.793478260869578E-4</v>
      </c>
      <c r="F117">
        <f t="shared" si="13"/>
        <v>6.7178405317539553</v>
      </c>
      <c r="H117">
        <f t="shared" si="11"/>
        <v>5.3458876376586435</v>
      </c>
    </row>
    <row r="118" spans="2:8">
      <c r="B118">
        <v>465</v>
      </c>
      <c r="D118">
        <f t="shared" si="12"/>
        <v>6.7204301075268953E-4</v>
      </c>
      <c r="F118">
        <f t="shared" si="13"/>
        <v>6.7286441455101969</v>
      </c>
      <c r="H118">
        <f t="shared" si="11"/>
        <v>5.3544848803214506</v>
      </c>
    </row>
    <row r="119" spans="2:8">
      <c r="B119">
        <v>470</v>
      </c>
      <c r="D119">
        <f t="shared" si="12"/>
        <v>6.6489361702127788E-4</v>
      </c>
      <c r="F119">
        <f t="shared" si="13"/>
        <v>6.7393322876222532</v>
      </c>
      <c r="H119">
        <f t="shared" si="11"/>
        <v>5.3629902335694624</v>
      </c>
    </row>
    <row r="120" spans="2:8">
      <c r="B120">
        <v>475</v>
      </c>
      <c r="D120">
        <f t="shared" si="12"/>
        <v>6.5789473684210655E-4</v>
      </c>
      <c r="F120">
        <f t="shared" si="13"/>
        <v>6.7499074003866086</v>
      </c>
      <c r="H120">
        <f t="shared" si="11"/>
        <v>5.3714056409204689</v>
      </c>
    </row>
    <row r="121" spans="2:8">
      <c r="B121">
        <v>480</v>
      </c>
      <c r="D121">
        <f t="shared" si="12"/>
        <v>6.5104166666666793E-4</v>
      </c>
      <c r="F121">
        <f t="shared" si="13"/>
        <v>6.7603718494257992</v>
      </c>
      <c r="H121">
        <f t="shared" si="11"/>
        <v>5.3797329848770712</v>
      </c>
    </row>
    <row r="122" spans="2:8">
      <c r="B122">
        <v>485</v>
      </c>
      <c r="D122">
        <f t="shared" si="12"/>
        <v>6.4432989690721778E-4</v>
      </c>
      <c r="F122">
        <f t="shared" si="13"/>
        <v>6.7707279268646747</v>
      </c>
      <c r="H122">
        <f t="shared" si="11"/>
        <v>5.3879740894542687</v>
      </c>
    </row>
    <row r="123" spans="2:8">
      <c r="B123">
        <v>490</v>
      </c>
      <c r="D123">
        <f t="shared" si="12"/>
        <v>6.3775510204081758E-4</v>
      </c>
      <c r="F123">
        <f t="shared" si="13"/>
        <v>6.7809778543439085</v>
      </c>
      <c r="H123">
        <f t="shared" si="11"/>
        <v>5.3961307225775359</v>
      </c>
    </row>
    <row r="124" spans="2:8">
      <c r="B124">
        <v>495</v>
      </c>
      <c r="D124">
        <f t="shared" si="12"/>
        <v>6.3131313131313256E-4</v>
      </c>
      <c r="F124">
        <f t="shared" si="13"/>
        <v>6.7911237858805915</v>
      </c>
      <c r="H124">
        <f t="shared" si="11"/>
        <v>5.4042045983592111</v>
      </c>
    </row>
    <row r="125" spans="2:8">
      <c r="B125">
        <v>500</v>
      </c>
      <c r="D125">
        <f t="shared" si="12"/>
        <v>6.2500000000000121E-4</v>
      </c>
      <c r="F125">
        <f t="shared" si="13"/>
        <v>6.8011678105851825</v>
      </c>
      <c r="H125">
        <f t="shared" si="11"/>
        <v>5.4121973792605758</v>
      </c>
    </row>
    <row r="126" spans="2:8">
      <c r="B126">
        <v>505</v>
      </c>
      <c r="D126">
        <f t="shared" si="12"/>
        <v>6.1881188118812001E-4</v>
      </c>
      <c r="F126">
        <f t="shared" si="13"/>
        <v>6.8111119552433541</v>
      </c>
      <c r="H126">
        <f t="shared" si="11"/>
        <v>5.4201106781464201</v>
      </c>
    </row>
    <row r="127" spans="2:8">
      <c r="B127">
        <v>510</v>
      </c>
      <c r="D127">
        <f t="shared" si="12"/>
        <v>6.1274509803921687E-4</v>
      </c>
      <c r="F127">
        <f t="shared" si="13"/>
        <v>6.8209581867707305</v>
      </c>
      <c r="H127">
        <f t="shared" si="11"/>
        <v>5.4279460602384662</v>
      </c>
    </row>
    <row r="128" spans="2:8">
      <c r="B128">
        <v>515</v>
      </c>
      <c r="D128">
        <f t="shared" si="12"/>
        <v>6.0679611650485551E-4</v>
      </c>
      <c r="F128">
        <f t="shared" si="13"/>
        <v>6.8307084145479484</v>
      </c>
      <c r="H128">
        <f t="shared" si="11"/>
        <v>5.4357050449735462</v>
      </c>
    </row>
    <row r="129" spans="2:8">
      <c r="B129">
        <v>520</v>
      </c>
      <c r="D129">
        <f t="shared" si="12"/>
        <v>6.0096153846153969E-4</v>
      </c>
      <c r="F129">
        <f t="shared" si="13"/>
        <v>6.8403644926429772</v>
      </c>
      <c r="H129">
        <f t="shared" si="11"/>
        <v>5.4433891077720729</v>
      </c>
    </row>
    <row r="130" spans="2:8">
      <c r="B130">
        <v>525</v>
      </c>
      <c r="D130">
        <f t="shared" si="12"/>
        <v>5.9523809523809638E-4</v>
      </c>
      <c r="F130">
        <f t="shared" si="13"/>
        <v>6.8499282219271596</v>
      </c>
      <c r="H130">
        <f t="shared" si="11"/>
        <v>5.4509996817219246</v>
      </c>
    </row>
    <row r="131" spans="2:8">
      <c r="B131">
        <v>530</v>
      </c>
      <c r="D131">
        <f t="shared" si="12"/>
        <v>5.8962264150943513E-4</v>
      </c>
      <c r="F131">
        <f t="shared" si="13"/>
        <v>6.8594013520910293</v>
      </c>
      <c r="H131">
        <f t="shared" si="11"/>
        <v>5.4585381591825879</v>
      </c>
    </row>
    <row r="132" spans="2:8">
      <c r="B132">
        <v>535</v>
      </c>
      <c r="D132">
        <f t="shared" si="12"/>
        <v>5.8411214953271143E-4</v>
      </c>
      <c r="F132">
        <f t="shared" si="13"/>
        <v>6.8687855835655389</v>
      </c>
      <c r="H132">
        <f t="shared" si="11"/>
        <v>5.4660058933140219</v>
      </c>
    </row>
    <row r="133" spans="2:8">
      <c r="B133">
        <v>540</v>
      </c>
      <c r="D133">
        <f t="shared" si="12"/>
        <v>5.7870370370370486E-4</v>
      </c>
      <c r="F133">
        <f t="shared" si="13"/>
        <v>6.8780825693539747</v>
      </c>
      <c r="H133">
        <f t="shared" si="11"/>
        <v>5.4734041995344453</v>
      </c>
    </row>
    <row r="134" spans="2:8">
      <c r="B134">
        <v>545</v>
      </c>
      <c r="D134">
        <f t="shared" si="12"/>
        <v>5.7339449541284515E-4</v>
      </c>
      <c r="F134">
        <f t="shared" si="13"/>
        <v>6.8872939167794964</v>
      </c>
      <c r="H134">
        <f t="shared" si="11"/>
        <v>5.4807343569109879</v>
      </c>
    </row>
    <row r="135" spans="2:8">
      <c r="B135">
        <v>550</v>
      </c>
      <c r="D135">
        <f t="shared" si="12"/>
        <v>5.6818181818181924E-4</v>
      </c>
      <c r="F135">
        <f t="shared" si="13"/>
        <v>6.8964211891529219</v>
      </c>
      <c r="H135">
        <f t="shared" si="11"/>
        <v>5.4879976094868717</v>
      </c>
    </row>
    <row r="136" spans="2:8">
      <c r="B136">
        <v>555</v>
      </c>
      <c r="D136">
        <f t="shared" si="12"/>
        <v>5.6306306306306414E-4</v>
      </c>
      <c r="F136">
        <f t="shared" si="13"/>
        <v>6.9054659073650901</v>
      </c>
      <c r="H136">
        <f t="shared" si="11"/>
        <v>5.4951951675485713</v>
      </c>
    </row>
    <row r="137" spans="2:8">
      <c r="B137">
        <v>560</v>
      </c>
      <c r="D137">
        <f t="shared" si="12"/>
        <v>5.5803571428571534E-4</v>
      </c>
      <c r="F137">
        <f t="shared" si="13"/>
        <v>6.9144295514078484</v>
      </c>
      <c r="H137">
        <f t="shared" si="11"/>
        <v>5.5023282088361771</v>
      </c>
    </row>
    <row r="138" spans="2:8">
      <c r="B138">
        <v>565</v>
      </c>
      <c r="D138">
        <f t="shared" si="12"/>
        <v>5.5309734513274444E-4</v>
      </c>
      <c r="F138">
        <f t="shared" si="13"/>
        <v>6.9233135618274844</v>
      </c>
      <c r="H138">
        <f t="shared" si="11"/>
        <v>5.5093978797000025</v>
      </c>
    </row>
    <row r="139" spans="2:8">
      <c r="B139">
        <v>570</v>
      </c>
      <c r="D139">
        <f t="shared" si="12"/>
        <v>5.4824561403508877E-4</v>
      </c>
      <c r="F139">
        <f t="shared" si="13"/>
        <v>6.9321193411141504</v>
      </c>
      <c r="H139">
        <f t="shared" si="11"/>
        <v>5.5164052962062478</v>
      </c>
    </row>
    <row r="140" spans="2:8">
      <c r="B140">
        <v>575</v>
      </c>
      <c r="D140">
        <f t="shared" si="12"/>
        <v>5.4347826086956631E-4</v>
      </c>
      <c r="F140">
        <f t="shared" si="13"/>
        <v>6.9408482550306614</v>
      </c>
      <c r="H140">
        <f t="shared" si="11"/>
        <v>5.5233515451944299</v>
      </c>
    </row>
    <row r="141" spans="2:8">
      <c r="B141">
        <v>580</v>
      </c>
      <c r="D141">
        <f t="shared" si="12"/>
        <v>5.3879310344827694E-4</v>
      </c>
      <c r="F141">
        <f t="shared" si="13"/>
        <v>6.949501633883779</v>
      </c>
      <c r="H141">
        <f t="shared" si="11"/>
        <v>5.5302376852890323</v>
      </c>
    </row>
    <row r="142" spans="2:8">
      <c r="B142">
        <v>585</v>
      </c>
      <c r="D142">
        <f t="shared" si="12"/>
        <v>5.3418803418803522E-4</v>
      </c>
      <c r="F142">
        <f t="shared" si="13"/>
        <v>6.9580807737409778</v>
      </c>
      <c r="H142">
        <f t="shared" si="11"/>
        <v>5.5370647478677819</v>
      </c>
    </row>
    <row r="143" spans="2:8">
      <c r="B143">
        <v>590</v>
      </c>
      <c r="D143">
        <f t="shared" si="12"/>
        <v>5.2966101694915362E-4</v>
      </c>
      <c r="F143">
        <f t="shared" si="13"/>
        <v>6.9665869375954488</v>
      </c>
      <c r="H143">
        <f t="shared" si="11"/>
        <v>5.5438337379887255</v>
      </c>
    </row>
    <row r="144" spans="2:8">
      <c r="B144">
        <v>595</v>
      </c>
      <c r="D144">
        <f t="shared" si="12"/>
        <v>5.2521008403361451E-4</v>
      </c>
      <c r="F144">
        <f t="shared" si="13"/>
        <v>6.9750213564819816</v>
      </c>
      <c r="H144">
        <f t="shared" si="11"/>
        <v>5.5505456352782216</v>
      </c>
    </row>
    <row r="145" spans="2:8">
      <c r="B145">
        <v>600</v>
      </c>
      <c r="D145">
        <f t="shared" si="12"/>
        <v>5.208333333333343E-4</v>
      </c>
      <c r="F145">
        <f t="shared" si="13"/>
        <v>6.9833852305461672</v>
      </c>
      <c r="H145">
        <f t="shared" si="11"/>
        <v>5.5572013947817878</v>
      </c>
    </row>
    <row r="146" spans="2:8">
      <c r="B146">
        <v>605</v>
      </c>
      <c r="D146">
        <f t="shared" si="12"/>
        <v>5.165289256198357E-4</v>
      </c>
      <c r="F146">
        <f t="shared" si="13"/>
        <v>6.9916797300692624</v>
      </c>
      <c r="H146">
        <f t="shared" si="11"/>
        <v>5.5638019477796581</v>
      </c>
    </row>
    <row r="147" spans="2:8">
      <c r="B147">
        <v>610</v>
      </c>
      <c r="D147">
        <f t="shared" si="12"/>
        <v>5.1229508196721412E-4</v>
      </c>
      <c r="F147">
        <f t="shared" si="13"/>
        <v>6.9999059964509094</v>
      </c>
      <c r="H147">
        <f t="shared" si="11"/>
        <v>5.5703482025688071</v>
      </c>
    </row>
    <row r="148" spans="2:8">
      <c r="B148">
        <v>615</v>
      </c>
      <c r="D148">
        <f t="shared" si="12"/>
        <v>5.0813008130081404E-4</v>
      </c>
      <c r="F148">
        <f t="shared" si="13"/>
        <v>7.0080651431517405</v>
      </c>
      <c r="H148">
        <f t="shared" si="11"/>
        <v>5.5768410452130528</v>
      </c>
    </row>
    <row r="149" spans="2:8">
      <c r="B149">
        <v>620</v>
      </c>
      <c r="D149">
        <f t="shared" si="12"/>
        <v>5.0403225806451709E-4</v>
      </c>
      <c r="F149">
        <f t="shared" si="13"/>
        <v>7.0161582565978646</v>
      </c>
      <c r="H149">
        <f t="shared" si="11"/>
        <v>5.5832813402628236</v>
      </c>
    </row>
    <row r="150" spans="2:8">
      <c r="B150">
        <v>625</v>
      </c>
      <c r="D150">
        <f t="shared" si="12"/>
        <v>5.0000000000000099E-4</v>
      </c>
      <c r="F150">
        <f t="shared" si="13"/>
        <v>7.0241863970490241</v>
      </c>
      <c r="H150">
        <f t="shared" si="11"/>
        <v>5.5896699314460134</v>
      </c>
    </row>
    <row r="151" spans="2:8">
      <c r="B151">
        <v>630</v>
      </c>
      <c r="D151">
        <f t="shared" si="12"/>
        <v>4.9603174603174698E-4</v>
      </c>
      <c r="F151">
        <f t="shared" si="13"/>
        <v>7.0321505994321951</v>
      </c>
      <c r="H151">
        <f t="shared" si="11"/>
        <v>5.596007642331343</v>
      </c>
    </row>
    <row r="152" spans="2:8">
      <c r="B152">
        <v>635</v>
      </c>
      <c r="D152">
        <f t="shared" si="12"/>
        <v>4.9212598425196947E-4</v>
      </c>
      <c r="F152">
        <f t="shared" si="13"/>
        <v>7.0400518741422466</v>
      </c>
      <c r="H152">
        <f t="shared" si="11"/>
        <v>5.6022952769655019</v>
      </c>
    </row>
    <row r="153" spans="2:8">
      <c r="B153">
        <v>640</v>
      </c>
      <c r="D153">
        <f t="shared" si="12"/>
        <v>4.8828125000000098E-4</v>
      </c>
      <c r="F153">
        <f t="shared" si="13"/>
        <v>7.0478912078112188</v>
      </c>
      <c r="H153">
        <f t="shared" ref="H153:H216" si="14">$D$1/4/PI()/$D$8*F153</f>
        <v>5.6085336204853196</v>
      </c>
    </row>
    <row r="154" spans="2:8">
      <c r="B154">
        <v>645</v>
      </c>
      <c r="D154">
        <f t="shared" ref="D154:D217" si="15">$D$13/B154</f>
        <v>4.8449612403100872E-4</v>
      </c>
      <c r="F154">
        <f t="shared" ref="F154:F217" si="16">-0.577216-LN(D154)+D154-D154^2/2/FACT(2)+D154^3/3/FACT(3)-D154^4/4/FACT(4)+D154^5/5/FACT(5)-D154^6/6/FACT(6)+D154^7/7/FACT(7)-D154^8/8/FACT(8)+D154^9/9/FACT(9)-D154^10/10/FACT(10)+D154^11/11/FACT(11)</f>
        <v>7.055669564047677</v>
      </c>
      <c r="H154">
        <f t="shared" si="14"/>
        <v>5.6147234397061299</v>
      </c>
    </row>
    <row r="155" spans="2:8">
      <c r="B155">
        <v>650</v>
      </c>
      <c r="D155">
        <f t="shared" si="15"/>
        <v>4.8076923076923172E-4</v>
      </c>
      <c r="F155">
        <f t="shared" si="16"/>
        <v>7.0633878841475406</v>
      </c>
      <c r="H155">
        <f t="shared" si="14"/>
        <v>5.6208654836874237</v>
      </c>
    </row>
    <row r="156" spans="2:8">
      <c r="B156">
        <v>655</v>
      </c>
      <c r="D156">
        <f t="shared" si="15"/>
        <v>4.7709923664122233E-4</v>
      </c>
      <c r="F156">
        <f t="shared" si="16"/>
        <v>7.0710470877776848</v>
      </c>
      <c r="H156">
        <f t="shared" si="14"/>
        <v>5.6269604842768484</v>
      </c>
    </row>
    <row r="157" spans="2:8">
      <c r="B157">
        <v>660</v>
      </c>
      <c r="D157">
        <f t="shared" si="15"/>
        <v>4.7348484848484942E-4</v>
      </c>
      <c r="F157">
        <f t="shared" si="16"/>
        <v>7.0786480736335564</v>
      </c>
      <c r="H157">
        <f t="shared" si="14"/>
        <v>5.6330091566335154</v>
      </c>
    </row>
    <row r="158" spans="2:8">
      <c r="B158">
        <v>665</v>
      </c>
      <c r="D158">
        <f t="shared" si="15"/>
        <v>4.6992481203007608E-4</v>
      </c>
      <c r="F158">
        <f t="shared" si="16"/>
        <v>7.0861917200719962</v>
      </c>
      <c r="H158">
        <f t="shared" si="14"/>
        <v>5.6390121997315923</v>
      </c>
    </row>
    <row r="159" spans="2:8">
      <c r="B159">
        <v>670</v>
      </c>
      <c r="D159">
        <f t="shared" si="15"/>
        <v>4.6641791044776211E-4</v>
      </c>
      <c r="F159">
        <f t="shared" si="16"/>
        <v>7.0936788857203581</v>
      </c>
      <c r="H159">
        <f t="shared" si="14"/>
        <v>5.6449702968450151</v>
      </c>
    </row>
    <row r="160" spans="2:8">
      <c r="B160">
        <v>675</v>
      </c>
      <c r="D160">
        <f t="shared" si="15"/>
        <v>4.6296296296296385E-4</v>
      </c>
      <c r="F160">
        <f t="shared" si="16"/>
        <v>7.1011104100630078</v>
      </c>
      <c r="H160">
        <f t="shared" si="14"/>
        <v>5.6508841160142174</v>
      </c>
    </row>
    <row r="161" spans="2:8">
      <c r="B161">
        <v>680</v>
      </c>
      <c r="D161">
        <f t="shared" si="15"/>
        <v>4.5955882352941268E-4</v>
      </c>
      <c r="F161">
        <f t="shared" si="16"/>
        <v>7.1084871140061736</v>
      </c>
      <c r="H161">
        <f t="shared" si="14"/>
        <v>5.6567543104956188</v>
      </c>
    </row>
    <row r="162" spans="2:8">
      <c r="B162">
        <v>685</v>
      </c>
      <c r="D162">
        <f t="shared" si="15"/>
        <v>4.562043795620447E-4</v>
      </c>
      <c r="F162">
        <f t="shared" si="16"/>
        <v>7.1158098004221308</v>
      </c>
      <c r="H162">
        <f t="shared" si="14"/>
        <v>5.6625815191946769</v>
      </c>
    </row>
    <row r="163" spans="2:8">
      <c r="B163">
        <v>690</v>
      </c>
      <c r="D163">
        <f t="shared" si="15"/>
        <v>4.5289855072463855E-4</v>
      </c>
      <c r="F163">
        <f t="shared" si="16"/>
        <v>7.1230792546735957</v>
      </c>
      <c r="H163">
        <f t="shared" si="14"/>
        <v>5.6683663670831814</v>
      </c>
    </row>
    <row r="164" spans="2:8">
      <c r="B164">
        <v>695</v>
      </c>
      <c r="D164">
        <f t="shared" si="15"/>
        <v>4.4964028776978506E-4</v>
      </c>
      <c r="F164">
        <f t="shared" si="16"/>
        <v>7.1302962451191947</v>
      </c>
      <c r="H164">
        <f t="shared" si="14"/>
        <v>5.6741094656015019</v>
      </c>
    </row>
    <row r="165" spans="2:8">
      <c r="B165">
        <v>700</v>
      </c>
      <c r="D165">
        <f t="shared" si="15"/>
        <v>4.4642857142857228E-4</v>
      </c>
      <c r="F165">
        <f t="shared" si="16"/>
        <v>7.1374615236008374</v>
      </c>
      <c r="H165">
        <f t="shared" si="14"/>
        <v>5.6798114130464192</v>
      </c>
    </row>
    <row r="166" spans="2:8">
      <c r="B166">
        <v>705</v>
      </c>
      <c r="D166">
        <f t="shared" si="15"/>
        <v>4.4326241134751859E-4</v>
      </c>
      <c r="F166">
        <f t="shared" si="16"/>
        <v>7.1445758259137424</v>
      </c>
      <c r="H166">
        <f t="shared" si="14"/>
        <v>5.6854727949451638</v>
      </c>
    </row>
    <row r="167" spans="2:8">
      <c r="B167">
        <v>710</v>
      </c>
      <c r="D167">
        <f t="shared" si="15"/>
        <v>4.4014084507042341E-4</v>
      </c>
      <c r="F167">
        <f t="shared" si="16"/>
        <v>7.1516398722598558</v>
      </c>
      <c r="H167">
        <f t="shared" si="14"/>
        <v>5.6910941844162348</v>
      </c>
    </row>
    <row r="168" spans="2:8">
      <c r="B168">
        <v>715</v>
      </c>
      <c r="D168">
        <f t="shared" si="15"/>
        <v>4.3706293706293793E-4</v>
      </c>
      <c r="F168">
        <f t="shared" si="16"/>
        <v>7.1586543676853855</v>
      </c>
      <c r="H168">
        <f t="shared" si="14"/>
        <v>5.6966761425175774</v>
      </c>
    </row>
    <row r="169" spans="2:8">
      <c r="B169">
        <v>720</v>
      </c>
      <c r="D169">
        <f t="shared" si="15"/>
        <v>4.3402777777777862E-4</v>
      </c>
      <c r="F169">
        <f t="shared" si="16"/>
        <v>7.1656200025030712</v>
      </c>
      <c r="H169">
        <f t="shared" si="14"/>
        <v>5.7022192185826155</v>
      </c>
    </row>
    <row r="170" spans="2:8">
      <c r="B170">
        <v>725</v>
      </c>
      <c r="D170">
        <f t="shared" si="15"/>
        <v>4.3103448275862155E-4</v>
      </c>
      <c r="F170">
        <f t="shared" si="16"/>
        <v>7.1725374526998804</v>
      </c>
      <c r="H170">
        <f t="shared" si="14"/>
        <v>5.7077239505446871</v>
      </c>
    </row>
    <row r="171" spans="2:8">
      <c r="B171">
        <v>730</v>
      </c>
      <c r="D171">
        <f t="shared" si="15"/>
        <v>4.2808219178082276E-4</v>
      </c>
      <c r="F171">
        <f t="shared" si="16"/>
        <v>7.1794073803306633</v>
      </c>
      <c r="H171">
        <f t="shared" si="14"/>
        <v>5.7131908652502998</v>
      </c>
    </row>
    <row r="172" spans="2:8">
      <c r="B172">
        <v>735</v>
      </c>
      <c r="D172">
        <f t="shared" si="15"/>
        <v>4.2517006802721174E-4</v>
      </c>
      <c r="F172">
        <f t="shared" si="16"/>
        <v>7.186230433898416</v>
      </c>
      <c r="H172">
        <f t="shared" si="14"/>
        <v>5.7186204787617436</v>
      </c>
    </row>
    <row r="173" spans="2:8">
      <c r="B173">
        <v>740</v>
      </c>
      <c r="D173">
        <f t="shared" si="15"/>
        <v>4.2229729729729813E-4</v>
      </c>
      <c r="F173">
        <f t="shared" si="16"/>
        <v>7.1930072487216243</v>
      </c>
      <c r="H173">
        <f t="shared" si="14"/>
        <v>5.7240132966494039</v>
      </c>
    </row>
    <row r="174" spans="2:8">
      <c r="B174">
        <v>745</v>
      </c>
      <c r="D174">
        <f t="shared" si="15"/>
        <v>4.1946308724832295E-4</v>
      </c>
      <c r="F174">
        <f t="shared" si="16"/>
        <v>7.199738447289266</v>
      </c>
      <c r="H174">
        <f t="shared" si="14"/>
        <v>5.7293698142742695</v>
      </c>
    </row>
    <row r="175" spans="2:8">
      <c r="B175">
        <v>750</v>
      </c>
      <c r="D175">
        <f t="shared" si="15"/>
        <v>4.1666666666666751E-4</v>
      </c>
      <c r="F175">
        <f t="shared" si="16"/>
        <v>7.2064246396039433</v>
      </c>
      <c r="H175">
        <f t="shared" si="14"/>
        <v>5.7346905170609892</v>
      </c>
    </row>
    <row r="176" spans="2:8">
      <c r="B176">
        <v>755</v>
      </c>
      <c r="D176">
        <f t="shared" si="15"/>
        <v>4.1390728476821273E-4</v>
      </c>
      <c r="F176">
        <f t="shared" si="16"/>
        <v>7.2130664235136006</v>
      </c>
      <c r="H176">
        <f t="shared" si="14"/>
        <v>5.7399758807618406</v>
      </c>
    </row>
    <row r="177" spans="2:8">
      <c r="B177">
        <v>760</v>
      </c>
      <c r="D177">
        <f t="shared" si="15"/>
        <v>4.1118421052631658E-4</v>
      </c>
      <c r="F177">
        <f t="shared" si="16"/>
        <v>7.2196643850323303</v>
      </c>
      <c r="H177">
        <f t="shared" si="14"/>
        <v>5.74522637171202</v>
      </c>
    </row>
    <row r="178" spans="2:8">
      <c r="B178">
        <v>765</v>
      </c>
      <c r="D178">
        <f t="shared" si="15"/>
        <v>4.0849673202614456E-4</v>
      </c>
      <c r="F178">
        <f t="shared" si="16"/>
        <v>7.2262190986506338</v>
      </c>
      <c r="H178">
        <f t="shared" si="14"/>
        <v>5.7504424470765443</v>
      </c>
    </row>
    <row r="179" spans="2:8">
      <c r="B179">
        <v>770</v>
      </c>
      <c r="D179">
        <f t="shared" si="15"/>
        <v>4.0584415584415663E-4</v>
      </c>
      <c r="F179">
        <f t="shared" si="16"/>
        <v>7.2327311276355966</v>
      </c>
      <c r="H179">
        <f t="shared" si="14"/>
        <v>5.7556245550891161</v>
      </c>
    </row>
    <row r="180" spans="2:8">
      <c r="B180">
        <v>775</v>
      </c>
      <c r="D180">
        <f t="shared" si="15"/>
        <v>4.0322580645161372E-4</v>
      </c>
      <c r="F180">
        <f t="shared" si="16"/>
        <v>7.2392010243213569</v>
      </c>
      <c r="H180">
        <f t="shared" si="14"/>
        <v>5.7607731352832801</v>
      </c>
    </row>
    <row r="181" spans="2:8">
      <c r="B181">
        <v>780</v>
      </c>
      <c r="D181">
        <f t="shared" si="15"/>
        <v>4.0064102564102644E-4</v>
      </c>
      <c r="F181">
        <f t="shared" si="16"/>
        <v>7.2456293303902219</v>
      </c>
      <c r="H181">
        <f t="shared" si="14"/>
        <v>5.7658886187161169</v>
      </c>
    </row>
    <row r="182" spans="2:8">
      <c r="B182">
        <v>785</v>
      </c>
      <c r="D182">
        <f t="shared" si="15"/>
        <v>3.9808917197452307E-4</v>
      </c>
      <c r="F182">
        <f t="shared" si="16"/>
        <v>7.2520165771448193</v>
      </c>
      <c r="H182">
        <f t="shared" si="14"/>
        <v>5.7709714281848266</v>
      </c>
    </row>
    <row r="183" spans="2:8">
      <c r="B183">
        <v>790</v>
      </c>
      <c r="D183">
        <f t="shared" si="15"/>
        <v>3.9556962025316531E-4</v>
      </c>
      <c r="F183">
        <f t="shared" si="16"/>
        <v>7.2583632857716074</v>
      </c>
      <c r="H183">
        <f t="shared" si="14"/>
        <v>5.7760219784364129</v>
      </c>
    </row>
    <row r="184" spans="2:8">
      <c r="B184">
        <v>795</v>
      </c>
      <c r="D184">
        <f t="shared" si="15"/>
        <v>3.9308176100629009E-4</v>
      </c>
      <c r="F184">
        <f t="shared" si="16"/>
        <v>7.264669967596074</v>
      </c>
      <c r="H184">
        <f t="shared" si="14"/>
        <v>5.7810406763707709</v>
      </c>
    </row>
    <row r="185" spans="2:8">
      <c r="B185">
        <v>800</v>
      </c>
      <c r="D185">
        <f t="shared" si="15"/>
        <v>3.9062500000000078E-4</v>
      </c>
      <c r="F185">
        <f t="shared" si="16"/>
        <v>7.2709371243299445</v>
      </c>
      <c r="H185">
        <f t="shared" si="14"/>
        <v>5.7860279212374071</v>
      </c>
    </row>
    <row r="186" spans="2:8">
      <c r="B186">
        <v>805</v>
      </c>
      <c r="D186">
        <f t="shared" si="15"/>
        <v>3.8819875776397589E-4</v>
      </c>
      <c r="F186">
        <f t="shared" si="16"/>
        <v>7.2771652483106868</v>
      </c>
      <c r="H186">
        <f t="shared" si="14"/>
        <v>5.7909841048260287</v>
      </c>
    </row>
    <row r="187" spans="2:8">
      <c r="B187">
        <v>810</v>
      </c>
      <c r="D187">
        <f t="shared" si="15"/>
        <v>3.8580246913580321E-4</v>
      </c>
      <c r="F187">
        <f t="shared" si="16"/>
        <v>7.283354822733604</v>
      </c>
      <c r="H187">
        <f t="shared" si="14"/>
        <v>5.7959096116512407</v>
      </c>
    </row>
    <row r="188" spans="2:8">
      <c r="B188">
        <v>815</v>
      </c>
      <c r="D188">
        <f t="shared" si="15"/>
        <v>3.8343558282208666E-4</v>
      </c>
      <c r="F188">
        <f t="shared" si="16"/>
        <v>7.2895063218767842</v>
      </c>
      <c r="H188">
        <f t="shared" si="14"/>
        <v>5.800804819131554</v>
      </c>
    </row>
    <row r="189" spans="2:8">
      <c r="B189">
        <v>820</v>
      </c>
      <c r="D189">
        <f t="shared" si="15"/>
        <v>3.8109756097561047E-4</v>
      </c>
      <c r="F189">
        <f t="shared" si="16"/>
        <v>7.2956202113191901</v>
      </c>
      <c r="H189">
        <f t="shared" si="14"/>
        <v>5.8056700977629356</v>
      </c>
    </row>
    <row r="190" spans="2:8">
      <c r="B190">
        <v>825</v>
      </c>
      <c r="D190">
        <f t="shared" si="15"/>
        <v>3.7878787878787955E-4</v>
      </c>
      <c r="F190">
        <f t="shared" si="16"/>
        <v>7.3016969481521032</v>
      </c>
      <c r="H190">
        <f t="shared" si="14"/>
        <v>5.8105058112870687</v>
      </c>
    </row>
    <row r="191" spans="2:8">
      <c r="B191">
        <v>830</v>
      </c>
      <c r="D191">
        <f t="shared" si="15"/>
        <v>3.7650602409638627E-4</v>
      </c>
      <c r="F191">
        <f t="shared" si="16"/>
        <v>7.3077369811841875</v>
      </c>
      <c r="H191">
        <f t="shared" si="14"/>
        <v>5.8153123168545413</v>
      </c>
    </row>
    <row r="192" spans="2:8">
      <c r="B192">
        <v>835</v>
      </c>
      <c r="D192">
        <f t="shared" si="15"/>
        <v>3.7425149700598875E-4</v>
      </c>
      <c r="F192">
        <f t="shared" si="16"/>
        <v>7.3137407511404069</v>
      </c>
      <c r="H192">
        <f t="shared" si="14"/>
        <v>5.8200899651831364</v>
      </c>
    </row>
    <row r="193" spans="2:8">
      <c r="B193">
        <v>840</v>
      </c>
      <c r="D193">
        <f t="shared" si="15"/>
        <v>3.7202380952381026E-4</v>
      </c>
      <c r="F193">
        <f t="shared" si="16"/>
        <v>7.3197086908549949</v>
      </c>
      <c r="H193">
        <f t="shared" si="14"/>
        <v>5.824839100711392</v>
      </c>
    </row>
    <row r="194" spans="2:8">
      <c r="B194">
        <v>845</v>
      </c>
      <c r="D194">
        <f t="shared" si="15"/>
        <v>3.6982248520710129E-4</v>
      </c>
      <c r="F194">
        <f t="shared" si="16"/>
        <v>7.3256412254587024</v>
      </c>
      <c r="H194">
        <f t="shared" si="14"/>
        <v>5.8295600617476104</v>
      </c>
    </row>
    <row r="195" spans="2:8">
      <c r="B195">
        <v>850</v>
      </c>
      <c r="D195">
        <f t="shared" si="15"/>
        <v>3.6764705882353011E-4</v>
      </c>
      <c r="F195">
        <f t="shared" si="16"/>
        <v>7.3315387725605348</v>
      </c>
      <c r="H195">
        <f t="shared" si="14"/>
        <v>5.8342531806144802</v>
      </c>
    </row>
    <row r="196" spans="2:8">
      <c r="B196">
        <v>855</v>
      </c>
      <c r="D196">
        <f t="shared" si="15"/>
        <v>3.6549707602339255E-4</v>
      </c>
      <c r="F196">
        <f t="shared" si="16"/>
        <v>7.3374017424241469</v>
      </c>
      <c r="H196">
        <f t="shared" si="14"/>
        <v>5.8389187837894436</v>
      </c>
    </row>
    <row r="197" spans="2:8">
      <c r="B197">
        <v>860</v>
      </c>
      <c r="D197">
        <f t="shared" si="15"/>
        <v>3.6337209302325651E-4</v>
      </c>
      <c r="F197">
        <f t="shared" si="16"/>
        <v>7.3432305381391014</v>
      </c>
      <c r="H197">
        <f t="shared" si="14"/>
        <v>5.8435571920409828</v>
      </c>
    </row>
    <row r="198" spans="2:8">
      <c r="B198">
        <v>865</v>
      </c>
      <c r="D198">
        <f t="shared" si="15"/>
        <v>3.6127167630057872E-4</v>
      </c>
      <c r="F198">
        <f t="shared" si="16"/>
        <v>7.349025555787172</v>
      </c>
      <c r="H198">
        <f t="shared" si="14"/>
        <v>5.8481687205609587</v>
      </c>
    </row>
    <row r="199" spans="2:8">
      <c r="B199">
        <v>870</v>
      </c>
      <c r="D199">
        <f t="shared" si="15"/>
        <v>3.5919540229885127E-4</v>
      </c>
      <c r="F199">
        <f t="shared" si="16"/>
        <v>7.3547871846038477</v>
      </c>
      <c r="H199">
        <f t="shared" si="14"/>
        <v>5.8527536790931318</v>
      </c>
    </row>
    <row r="200" spans="2:8">
      <c r="B200">
        <v>875</v>
      </c>
      <c r="D200">
        <f t="shared" si="15"/>
        <v>3.5714285714285785E-4</v>
      </c>
      <c r="F200">
        <f t="shared" si="16"/>
        <v>7.3605158071352124</v>
      </c>
      <c r="H200">
        <f t="shared" si="14"/>
        <v>5.8573123720580034</v>
      </c>
    </row>
    <row r="201" spans="2:8">
      <c r="B201">
        <v>880</v>
      </c>
      <c r="D201">
        <f t="shared" si="15"/>
        <v>3.5511363636363708E-4</v>
      </c>
      <c r="F201">
        <f t="shared" si="16"/>
        <v>7.3662117993903591</v>
      </c>
      <c r="H201">
        <f t="shared" si="14"/>
        <v>5.8618450986741024</v>
      </c>
    </row>
    <row r="202" spans="2:8">
      <c r="B202">
        <v>885</v>
      </c>
      <c r="D202">
        <f t="shared" si="15"/>
        <v>3.5310734463276907E-4</v>
      </c>
      <c r="F202">
        <f t="shared" si="16"/>
        <v>7.3718755309894881</v>
      </c>
      <c r="H202">
        <f t="shared" si="14"/>
        <v>5.8663521530758382</v>
      </c>
    </row>
    <row r="203" spans="2:8">
      <c r="B203">
        <v>890</v>
      </c>
      <c r="D203">
        <f t="shared" si="15"/>
        <v>3.5112359550561867E-4</v>
      </c>
      <c r="F203">
        <f t="shared" si="16"/>
        <v>7.3775073653078298</v>
      </c>
      <c r="H203">
        <f t="shared" si="14"/>
        <v>5.8708338244280318</v>
      </c>
    </row>
    <row r="204" spans="2:8">
      <c r="B204">
        <v>895</v>
      </c>
      <c r="D204">
        <f t="shared" si="15"/>
        <v>3.4916201117318502E-4</v>
      </c>
      <c r="F204">
        <f t="shared" si="16"/>
        <v>7.383107659615546</v>
      </c>
      <c r="H204">
        <f t="shared" si="14"/>
        <v>5.8752903970372437</v>
      </c>
    </row>
    <row r="205" spans="2:8">
      <c r="B205">
        <v>900</v>
      </c>
      <c r="D205">
        <f t="shared" si="15"/>
        <v>3.4722222222222289E-4</v>
      </c>
      <c r="F205">
        <f t="shared" si="16"/>
        <v>7.3886767652137193</v>
      </c>
      <c r="H205">
        <f t="shared" si="14"/>
        <v>5.8797221504599939</v>
      </c>
    </row>
    <row r="206" spans="2:8">
      <c r="B206">
        <v>905</v>
      </c>
      <c r="D206">
        <f t="shared" si="15"/>
        <v>3.4530386740331561E-4</v>
      </c>
      <c r="F206">
        <f t="shared" si="16"/>
        <v>7.394215027566605</v>
      </c>
      <c r="H206">
        <f t="shared" si="14"/>
        <v>5.8841293596080018</v>
      </c>
    </row>
    <row r="207" spans="2:8">
      <c r="B207">
        <v>910</v>
      </c>
      <c r="D207">
        <f t="shared" si="15"/>
        <v>3.4340659340659408E-4</v>
      </c>
      <c r="F207">
        <f t="shared" si="16"/>
        <v>7.3997227864302095</v>
      </c>
      <c r="H207">
        <f t="shared" si="14"/>
        <v>5.8885122948505053</v>
      </c>
    </row>
    <row r="208" spans="2:8">
      <c r="B208">
        <v>915</v>
      </c>
      <c r="D208">
        <f t="shared" si="15"/>
        <v>3.4153005464480939E-4</v>
      </c>
      <c r="F208">
        <f t="shared" si="16"/>
        <v>7.4052003759773646</v>
      </c>
      <c r="H208">
        <f t="shared" si="14"/>
        <v>5.8928712221137971</v>
      </c>
    </row>
    <row r="209" spans="2:8">
      <c r="B209">
        <v>920</v>
      </c>
      <c r="D209">
        <f t="shared" si="15"/>
        <v>3.396739130434789E-4</v>
      </c>
      <c r="F209">
        <f t="shared" si="16"/>
        <v>7.4106481249193941</v>
      </c>
      <c r="H209">
        <f t="shared" si="14"/>
        <v>5.8972064029780347</v>
      </c>
    </row>
    <row r="210" spans="2:8">
      <c r="B210">
        <v>925</v>
      </c>
      <c r="D210">
        <f t="shared" si="15"/>
        <v>3.3783783783783851E-4</v>
      </c>
      <c r="F210">
        <f t="shared" si="16"/>
        <v>7.4160663566244835</v>
      </c>
      <c r="H210">
        <f t="shared" si="14"/>
        <v>5.9015180947714461</v>
      </c>
    </row>
    <row r="211" spans="2:8">
      <c r="B211">
        <v>930</v>
      </c>
      <c r="D211">
        <f t="shared" si="15"/>
        <v>3.3602150537634476E-4</v>
      </c>
      <c r="F211">
        <f t="shared" si="16"/>
        <v>7.4214553892328512</v>
      </c>
      <c r="H211">
        <f t="shared" si="14"/>
        <v>5.9058065506619712</v>
      </c>
    </row>
    <row r="212" spans="2:8">
      <c r="B212">
        <v>935</v>
      </c>
      <c r="D212">
        <f t="shared" si="15"/>
        <v>3.3422459893048191E-4</v>
      </c>
      <c r="F212">
        <f t="shared" si="16"/>
        <v>7.4268155357688492</v>
      </c>
      <c r="H212">
        <f t="shared" si="14"/>
        <v>5.9100720197464769</v>
      </c>
    </row>
    <row r="213" spans="2:8">
      <c r="B213">
        <v>940</v>
      </c>
      <c r="D213">
        <f t="shared" si="15"/>
        <v>3.3244680851063894E-4</v>
      </c>
      <c r="F213">
        <f t="shared" si="16"/>
        <v>7.4321471042500598</v>
      </c>
      <c r="H213">
        <f t="shared" si="14"/>
        <v>5.9143147471375643</v>
      </c>
    </row>
    <row r="214" spans="2:8">
      <c r="B214">
        <v>945</v>
      </c>
      <c r="D214">
        <f t="shared" si="15"/>
        <v>3.3068783068783132E-4</v>
      </c>
      <c r="F214">
        <f t="shared" si="16"/>
        <v>7.4374503977935085</v>
      </c>
      <c r="H214">
        <f t="shared" si="14"/>
        <v>5.918534974048101</v>
      </c>
    </row>
    <row r="215" spans="2:8">
      <c r="B215">
        <v>950</v>
      </c>
      <c r="D215">
        <f t="shared" si="15"/>
        <v>3.2894736842105327E-4</v>
      </c>
      <c r="F215">
        <f t="shared" si="16"/>
        <v>7.44272571471907</v>
      </c>
      <c r="H215">
        <f t="shared" si="14"/>
        <v>5.9227329378734979</v>
      </c>
    </row>
    <row r="216" spans="2:8">
      <c r="B216">
        <v>955</v>
      </c>
      <c r="D216">
        <f t="shared" si="15"/>
        <v>3.2722513089005297E-4</v>
      </c>
      <c r="F216">
        <f t="shared" si="16"/>
        <v>7.4479733486501756</v>
      </c>
      <c r="H216">
        <f t="shared" si="14"/>
        <v>5.9269088722718593</v>
      </c>
    </row>
    <row r="217" spans="2:8">
      <c r="B217">
        <v>960</v>
      </c>
      <c r="D217">
        <f t="shared" si="15"/>
        <v>3.2552083333333397E-4</v>
      </c>
      <c r="F217">
        <f t="shared" si="16"/>
        <v>7.4531935886118577</v>
      </c>
      <c r="H217">
        <f t="shared" ref="H217:H225" si="17">$D$1/4/PI()/$D$8*F217</f>
        <v>5.9310630072419963</v>
      </c>
    </row>
    <row r="218" spans="2:8">
      <c r="B218">
        <v>965</v>
      </c>
      <c r="D218">
        <f t="shared" ref="D218:D225" si="18">$D$13/B218</f>
        <v>3.2383419689119232E-4</v>
      </c>
      <c r="F218">
        <f t="shared" ref="F218:F225" si="19">-0.577216-LN(D218)+D218-D218^2/2/FACT(2)+D218^3/3/FACT(3)-D218^4/4/FACT(4)+D218^5/5/FACT(5)-D218^6/6/FACT(6)+D218^7/7/FACT(7)-D218^8/8/FACT(8)+D218^9/9/FACT(9)-D218^10/10/FACT(10)+D218^11/11/FACT(11)</f>
        <v>7.4583867191262962</v>
      </c>
      <c r="H218">
        <f t="shared" si="17"/>
        <v>5.9351955691994682</v>
      </c>
    </row>
    <row r="219" spans="2:8">
      <c r="B219">
        <v>970</v>
      </c>
      <c r="D219">
        <f t="shared" si="18"/>
        <v>3.2216494845360889E-4</v>
      </c>
      <c r="F219">
        <f t="shared" si="19"/>
        <v>7.4635530203058567</v>
      </c>
      <c r="H219">
        <f t="shared" si="17"/>
        <v>5.9393067810506102</v>
      </c>
    </row>
    <row r="220" spans="2:8">
      <c r="B220">
        <v>975</v>
      </c>
      <c r="D220">
        <f t="shared" si="18"/>
        <v>3.2051282051282116E-4</v>
      </c>
      <c r="F220">
        <f t="shared" si="19"/>
        <v>7.468692767943752</v>
      </c>
      <c r="H220">
        <f t="shared" si="17"/>
        <v>5.9433968622646907</v>
      </c>
    </row>
    <row r="221" spans="2:8">
      <c r="B221">
        <v>980</v>
      </c>
      <c r="D221">
        <f t="shared" si="18"/>
        <v>3.1887755102040879E-4</v>
      </c>
      <c r="F221">
        <f t="shared" si="19"/>
        <v>7.473806233602394</v>
      </c>
      <c r="H221">
        <f t="shared" si="17"/>
        <v>5.9474660289442083</v>
      </c>
    </row>
    <row r="222" spans="2:8">
      <c r="B222">
        <v>985</v>
      </c>
      <c r="D222">
        <f t="shared" si="18"/>
        <v>3.1725888324873159E-4</v>
      </c>
      <c r="F222">
        <f t="shared" si="19"/>
        <v>7.4788936846994902</v>
      </c>
      <c r="H222">
        <f t="shared" si="17"/>
        <v>5.9515144938934137</v>
      </c>
    </row>
    <row r="223" spans="2:8">
      <c r="B223">
        <v>990</v>
      </c>
      <c r="D223">
        <f t="shared" si="18"/>
        <v>3.1565656565656628E-4</v>
      </c>
      <c r="F223">
        <f t="shared" si="19"/>
        <v>7.4839553845919511</v>
      </c>
      <c r="H223">
        <f t="shared" si="17"/>
        <v>5.9555424666850776</v>
      </c>
    </row>
    <row r="224" spans="2:8">
      <c r="B224">
        <v>995</v>
      </c>
      <c r="D224">
        <f t="shared" si="18"/>
        <v>3.1407035175879457E-4</v>
      </c>
      <c r="F224">
        <f t="shared" si="19"/>
        <v>7.4889915926577055</v>
      </c>
      <c r="H224">
        <f t="shared" si="17"/>
        <v>5.9595501537255986</v>
      </c>
    </row>
    <row r="225" spans="2:8">
      <c r="B225">
        <v>1000</v>
      </c>
      <c r="D225">
        <f t="shared" si="18"/>
        <v>3.125000000000006E-4</v>
      </c>
      <c r="F225">
        <f t="shared" si="19"/>
        <v>7.4940025643754478</v>
      </c>
      <c r="H225">
        <f t="shared" si="17"/>
        <v>5.9635377583184601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202"/>
  <sheetViews>
    <sheetView topLeftCell="A75" workbookViewId="0">
      <selection activeCell="G4" sqref="G4:G85"/>
    </sheetView>
  </sheetViews>
  <sheetFormatPr defaultRowHeight="14.4"/>
  <cols>
    <col min="3" max="3" width="12" customWidth="1"/>
    <col min="4" max="4" width="12" style="3" customWidth="1"/>
    <col min="5" max="5" width="12" style="3" bestFit="1" customWidth="1"/>
    <col min="6" max="9" width="9.109375" style="3"/>
    <col min="22" max="22" width="12" bestFit="1" customWidth="1"/>
  </cols>
  <sheetData>
    <row r="2" spans="3:9">
      <c r="D2"/>
      <c r="E2"/>
      <c r="F2"/>
      <c r="G2"/>
      <c r="H2"/>
      <c r="I2"/>
    </row>
    <row r="3" spans="3:9">
      <c r="C3" t="s">
        <v>24</v>
      </c>
      <c r="D3" t="s">
        <v>25</v>
      </c>
      <c r="E3" t="s">
        <v>26</v>
      </c>
      <c r="F3"/>
      <c r="G3" t="s">
        <v>27</v>
      </c>
      <c r="H3"/>
      <c r="I3" t="s">
        <v>28</v>
      </c>
    </row>
    <row r="4" spans="3:9">
      <c r="C4">
        <v>0</v>
      </c>
      <c r="D4">
        <v>0</v>
      </c>
      <c r="E4">
        <v>100000</v>
      </c>
      <c r="F4"/>
      <c r="G4">
        <f>($E$4-E4)/10000</f>
        <v>0</v>
      </c>
      <c r="H4"/>
      <c r="I4"/>
    </row>
    <row r="5" spans="3:9">
      <c r="C5">
        <v>0.1</v>
      </c>
      <c r="D5">
        <v>20</v>
      </c>
      <c r="E5">
        <v>99699.277361929999</v>
      </c>
      <c r="F5"/>
      <c r="G5">
        <f t="shared" ref="G5:G68" si="0">($E$4-E5)/10000</f>
        <v>3.0072263807000128E-2</v>
      </c>
      <c r="H5"/>
      <c r="I5"/>
    </row>
    <row r="6" spans="3:9">
      <c r="C6">
        <v>0.24</v>
      </c>
      <c r="D6">
        <v>28</v>
      </c>
      <c r="E6">
        <v>98780.648294439001</v>
      </c>
      <c r="F6"/>
      <c r="G6">
        <f t="shared" si="0"/>
        <v>0.12193517055609991</v>
      </c>
      <c r="H6"/>
      <c r="I6"/>
    </row>
    <row r="7" spans="3:9">
      <c r="C7">
        <v>0.436</v>
      </c>
      <c r="D7">
        <v>39.200000000000003</v>
      </c>
      <c r="E7">
        <v>97231.865744633003</v>
      </c>
      <c r="F7"/>
      <c r="G7">
        <f t="shared" si="0"/>
        <v>0.27681342553669963</v>
      </c>
      <c r="H7"/>
      <c r="I7"/>
    </row>
    <row r="8" spans="3:9">
      <c r="C8">
        <v>0.71040000000000003</v>
      </c>
      <c r="D8">
        <v>54.88</v>
      </c>
      <c r="E8">
        <v>95228.756119736994</v>
      </c>
      <c r="F8"/>
      <c r="G8">
        <f t="shared" si="0"/>
        <v>0.47712438802630058</v>
      </c>
      <c r="H8"/>
      <c r="I8"/>
    </row>
    <row r="9" spans="3:9">
      <c r="C9">
        <v>1</v>
      </c>
      <c r="D9">
        <v>57.92</v>
      </c>
      <c r="E9">
        <v>93426.332050280995</v>
      </c>
      <c r="F9"/>
      <c r="G9">
        <f t="shared" si="0"/>
        <v>0.65736679497190054</v>
      </c>
      <c r="H9"/>
      <c r="I9"/>
    </row>
    <row r="10" spans="3:9">
      <c r="C10">
        <v>1.5</v>
      </c>
      <c r="D10">
        <v>100</v>
      </c>
      <c r="E10">
        <v>91027.948646318997</v>
      </c>
      <c r="F10"/>
      <c r="G10">
        <f t="shared" si="0"/>
        <v>0.89720513536810031</v>
      </c>
      <c r="H10"/>
      <c r="I10"/>
    </row>
    <row r="11" spans="3:9">
      <c r="C11">
        <v>2.0277777777777999</v>
      </c>
      <c r="D11">
        <v>105.55555555556001</v>
      </c>
      <c r="E11">
        <v>89033.056736440994</v>
      </c>
      <c r="F11"/>
      <c r="G11">
        <f t="shared" si="0"/>
        <v>1.0966943263559006</v>
      </c>
      <c r="H11"/>
      <c r="I11"/>
    </row>
    <row r="12" spans="3:9">
      <c r="C12">
        <v>2.5848765432099001</v>
      </c>
      <c r="D12">
        <v>111.41975308642</v>
      </c>
      <c r="E12">
        <v>87329.994391458007</v>
      </c>
      <c r="F12"/>
      <c r="G12">
        <f t="shared" si="0"/>
        <v>1.2670005608541992</v>
      </c>
      <c r="H12"/>
      <c r="I12"/>
    </row>
    <row r="13" spans="3:9">
      <c r="C13">
        <v>3.1729252400549002</v>
      </c>
      <c r="D13">
        <v>117.609739369</v>
      </c>
      <c r="E13">
        <v>85842.158076103005</v>
      </c>
      <c r="F13"/>
      <c r="G13">
        <f t="shared" si="0"/>
        <v>1.4157841923896994</v>
      </c>
      <c r="H13"/>
      <c r="I13"/>
    </row>
    <row r="14" spans="3:9">
      <c r="C14">
        <v>3.7936433089468</v>
      </c>
      <c r="D14">
        <v>124.14361377839001</v>
      </c>
      <c r="E14">
        <v>84517.304438128005</v>
      </c>
      <c r="F14"/>
      <c r="G14">
        <f t="shared" si="0"/>
        <v>1.5482695561871995</v>
      </c>
      <c r="H14"/>
      <c r="I14"/>
    </row>
    <row r="15" spans="3:9">
      <c r="C15">
        <v>4.4488457149993996</v>
      </c>
      <c r="D15">
        <v>131.04048121052</v>
      </c>
      <c r="E15">
        <v>83319.077849754001</v>
      </c>
      <c r="F15"/>
      <c r="G15">
        <f t="shared" si="0"/>
        <v>1.6680922150245998</v>
      </c>
      <c r="H15"/>
      <c r="I15"/>
    </row>
    <row r="16" spans="3:9">
      <c r="C16">
        <v>5.1404482547216004</v>
      </c>
      <c r="D16">
        <v>138.32050794444001</v>
      </c>
      <c r="E16">
        <v>82221.502343030996</v>
      </c>
      <c r="F16"/>
      <c r="G16">
        <f t="shared" si="0"/>
        <v>1.7778497656969003</v>
      </c>
      <c r="H16"/>
      <c r="I16"/>
    </row>
    <row r="17" spans="3:9">
      <c r="C17">
        <v>5.8704731577617002</v>
      </c>
      <c r="D17">
        <v>146.00498060801999</v>
      </c>
      <c r="E17">
        <v>81205.523618937004</v>
      </c>
      <c r="F17"/>
      <c r="G17">
        <f t="shared" si="0"/>
        <v>1.8794476381062997</v>
      </c>
      <c r="H17"/>
      <c r="I17"/>
    </row>
    <row r="18" spans="3:9">
      <c r="C18">
        <v>6.6410549998596</v>
      </c>
      <c r="D18">
        <v>154.11636841956999</v>
      </c>
      <c r="E18">
        <v>80256.822155287999</v>
      </c>
      <c r="F18"/>
      <c r="G18">
        <f t="shared" si="0"/>
        <v>1.9743177844712001</v>
      </c>
      <c r="H18"/>
      <c r="I18"/>
    </row>
    <row r="19" spans="3:9">
      <c r="C19">
        <v>7.4544469442962003</v>
      </c>
      <c r="D19">
        <v>162.67838888732999</v>
      </c>
      <c r="E19">
        <v>79364.401239151994</v>
      </c>
      <c r="F19"/>
      <c r="G19">
        <f t="shared" si="0"/>
        <v>2.0635598760848008</v>
      </c>
      <c r="H19"/>
      <c r="I19"/>
    </row>
    <row r="20" spans="3:9">
      <c r="C20">
        <v>8.3130273300903994</v>
      </c>
      <c r="D20">
        <v>171.71607715885</v>
      </c>
      <c r="E20">
        <v>78519.652738920006</v>
      </c>
      <c r="F20"/>
      <c r="G20">
        <f t="shared" si="0"/>
        <v>2.1480347261079995</v>
      </c>
      <c r="H20"/>
      <c r="I20"/>
    </row>
    <row r="21" spans="3:9">
      <c r="C21">
        <v>9.2193066262066008</v>
      </c>
      <c r="D21">
        <v>181.25585922323</v>
      </c>
      <c r="E21">
        <v>77715.723573787007</v>
      </c>
      <c r="F21"/>
      <c r="G21">
        <f t="shared" si="0"/>
        <v>2.2284276426212992</v>
      </c>
      <c r="H21"/>
      <c r="I21"/>
    </row>
    <row r="22" spans="3:9">
      <c r="C22">
        <v>10</v>
      </c>
      <c r="D22">
        <v>156.13867475869</v>
      </c>
      <c r="E22">
        <v>77078.161064183005</v>
      </c>
      <c r="F22"/>
      <c r="G22">
        <f t="shared" si="0"/>
        <v>2.2921838935816994</v>
      </c>
      <c r="H22"/>
      <c r="I22"/>
    </row>
    <row r="23" spans="3:9">
      <c r="C23">
        <v>11</v>
      </c>
      <c r="D23">
        <v>200</v>
      </c>
      <c r="E23">
        <v>76335.798294972003</v>
      </c>
      <c r="F23"/>
      <c r="G23">
        <f t="shared" si="0"/>
        <v>2.3664201705027996</v>
      </c>
      <c r="H23"/>
      <c r="I23"/>
    </row>
    <row r="24" spans="3:9">
      <c r="C24">
        <v>12.011111111110999</v>
      </c>
      <c r="D24">
        <v>202.22222222222001</v>
      </c>
      <c r="E24">
        <v>75648.661286426999</v>
      </c>
      <c r="F24"/>
      <c r="G24">
        <f t="shared" si="0"/>
        <v>2.4351338713573001</v>
      </c>
      <c r="H24"/>
      <c r="I24"/>
    </row>
    <row r="25" spans="3:9">
      <c r="C25">
        <v>13.033456790122999</v>
      </c>
      <c r="D25">
        <v>204.46913580246999</v>
      </c>
      <c r="E25">
        <v>75008.783408343996</v>
      </c>
      <c r="F25"/>
      <c r="G25">
        <f t="shared" si="0"/>
        <v>2.4991216591656005</v>
      </c>
      <c r="H25"/>
      <c r="I25"/>
    </row>
    <row r="26" spans="3:9">
      <c r="C26">
        <v>14.067161865569</v>
      </c>
      <c r="D26">
        <v>206.74101508915999</v>
      </c>
      <c r="E26">
        <v>74409.778029709007</v>
      </c>
      <c r="F26"/>
      <c r="G26">
        <f t="shared" si="0"/>
        <v>2.5590221970290994</v>
      </c>
      <c r="H26"/>
      <c r="I26"/>
    </row>
    <row r="27" spans="3:9">
      <c r="C27">
        <v>15.112352552963999</v>
      </c>
      <c r="D27">
        <v>209.03813747903999</v>
      </c>
      <c r="E27">
        <v>73846.451950786999</v>
      </c>
      <c r="F27"/>
      <c r="G27">
        <f t="shared" si="0"/>
        <v>2.6153548049213002</v>
      </c>
      <c r="H27"/>
      <c r="I27"/>
    </row>
    <row r="28" spans="3:9">
      <c r="C28">
        <v>16.169156470219999</v>
      </c>
      <c r="D28">
        <v>211.36078345102999</v>
      </c>
      <c r="E28">
        <v>73314.528937088005</v>
      </c>
      <c r="F28"/>
      <c r="G28">
        <f t="shared" si="0"/>
        <v>2.6685471062911996</v>
      </c>
      <c r="H28"/>
      <c r="I28"/>
    </row>
    <row r="29" spans="3:9">
      <c r="C29">
        <v>17.237702653222001</v>
      </c>
      <c r="D29">
        <v>213.70923660048999</v>
      </c>
      <c r="E29">
        <v>72810.448114087005</v>
      </c>
      <c r="F29"/>
      <c r="G29">
        <f t="shared" si="0"/>
        <v>2.7189551885912997</v>
      </c>
      <c r="H29"/>
      <c r="I29"/>
    </row>
    <row r="30" spans="3:9">
      <c r="C30">
        <v>18.318121571591</v>
      </c>
      <c r="D30">
        <v>216.08378367383</v>
      </c>
      <c r="E30">
        <v>72331.214368921006</v>
      </c>
      <c r="F30"/>
      <c r="G30">
        <f t="shared" si="0"/>
        <v>2.7668785631078996</v>
      </c>
      <c r="H30"/>
      <c r="I30"/>
    </row>
    <row r="31" spans="3:9">
      <c r="C31">
        <v>19.410545144608999</v>
      </c>
      <c r="D31">
        <v>218.48471460354</v>
      </c>
      <c r="E31">
        <v>71874.285582937999</v>
      </c>
      <c r="F31"/>
      <c r="G31">
        <f t="shared" si="0"/>
        <v>2.8125714417062002</v>
      </c>
      <c r="H31"/>
      <c r="I31"/>
    </row>
    <row r="32" spans="3:9">
      <c r="C32">
        <v>20.515106757327001</v>
      </c>
      <c r="D32">
        <v>220.91232254357999</v>
      </c>
      <c r="E32">
        <v>71437.486403641</v>
      </c>
      <c r="F32"/>
      <c r="G32">
        <f t="shared" si="0"/>
        <v>2.8562513596359</v>
      </c>
      <c r="H32"/>
      <c r="I32"/>
    </row>
    <row r="33" spans="3:9">
      <c r="C33">
        <v>21.631941276852999</v>
      </c>
      <c r="D33">
        <v>223.36690390517001</v>
      </c>
      <c r="E33">
        <v>71018.941455605993</v>
      </c>
      <c r="F33"/>
      <c r="G33">
        <f t="shared" si="0"/>
        <v>2.8981058544394007</v>
      </c>
      <c r="H33"/>
      <c r="I33"/>
    </row>
    <row r="34" spans="3:9">
      <c r="C34">
        <v>22.761185068818001</v>
      </c>
      <c r="D34">
        <v>225.84875839301</v>
      </c>
      <c r="E34">
        <v>70617.022989167002</v>
      </c>
      <c r="F34"/>
      <c r="G34">
        <f t="shared" si="0"/>
        <v>2.9382977010832998</v>
      </c>
      <c r="H34"/>
      <c r="I34"/>
    </row>
    <row r="35" spans="3:9">
      <c r="C35">
        <v>23.902976014027001</v>
      </c>
      <c r="D35">
        <v>228.35818904182</v>
      </c>
      <c r="E35">
        <v>70230.309401867999</v>
      </c>
      <c r="F35"/>
      <c r="G35">
        <f t="shared" si="0"/>
        <v>2.9769690598132001</v>
      </c>
      <c r="H35"/>
      <c r="I35"/>
    </row>
    <row r="36" spans="3:9">
      <c r="C36">
        <v>25.057453525294001</v>
      </c>
      <c r="D36">
        <v>230.89550225338999</v>
      </c>
      <c r="E36">
        <v>69857.552044041004</v>
      </c>
      <c r="F36"/>
      <c r="G36">
        <f t="shared" si="0"/>
        <v>3.0142447955958995</v>
      </c>
      <c r="H36"/>
      <c r="I36"/>
    </row>
    <row r="37" spans="3:9">
      <c r="C37">
        <v>26.224758564464</v>
      </c>
      <c r="D37">
        <v>233.46100783399001</v>
      </c>
      <c r="E37">
        <v>69497.648413243005</v>
      </c>
      <c r="F37"/>
      <c r="G37">
        <f t="shared" si="0"/>
        <v>3.0502351586756995</v>
      </c>
      <c r="H37"/>
      <c r="I37"/>
    </row>
    <row r="38" spans="3:9">
      <c r="C38">
        <v>27.405033659623999</v>
      </c>
      <c r="D38">
        <v>236.05501903214</v>
      </c>
      <c r="E38">
        <v>69149.620320155998</v>
      </c>
      <c r="F38"/>
      <c r="G38">
        <f t="shared" si="0"/>
        <v>3.0850379679844</v>
      </c>
      <c r="H38"/>
      <c r="I38"/>
    </row>
    <row r="39" spans="3:9">
      <c r="C39">
        <v>28.598422922508998</v>
      </c>
      <c r="D39">
        <v>238.67785257694001</v>
      </c>
      <c r="E39">
        <v>68812.595967064</v>
      </c>
      <c r="F39"/>
      <c r="G39">
        <f t="shared" si="0"/>
        <v>3.1187404032936001</v>
      </c>
      <c r="H39"/>
      <c r="I39"/>
    </row>
    <row r="40" spans="3:9">
      <c r="C40">
        <v>29.805072066091999</v>
      </c>
      <c r="D40">
        <v>241.32982871669</v>
      </c>
      <c r="E40">
        <v>68485.795127345002</v>
      </c>
      <c r="F40"/>
      <c r="G40">
        <f t="shared" si="0"/>
        <v>3.1514204872654998</v>
      </c>
      <c r="H40"/>
      <c r="I40"/>
    </row>
    <row r="41" spans="3:9">
      <c r="C41">
        <v>31.025128422382</v>
      </c>
      <c r="D41">
        <v>244.01127125798001</v>
      </c>
      <c r="E41">
        <v>68168.516811923997</v>
      </c>
      <c r="F41"/>
      <c r="G41">
        <f t="shared" si="0"/>
        <v>3.1831483188076004</v>
      </c>
      <c r="H41"/>
      <c r="I41"/>
    </row>
    <row r="42" spans="3:9">
      <c r="C42">
        <v>32.258740960409</v>
      </c>
      <c r="D42">
        <v>246.72250760528999</v>
      </c>
      <c r="E42">
        <v>67860.128932980006</v>
      </c>
      <c r="F42"/>
      <c r="G42">
        <f t="shared" si="0"/>
        <v>3.2139871067019996</v>
      </c>
      <c r="H42"/>
      <c r="I42"/>
    </row>
    <row r="43" spans="3:9">
      <c r="C43">
        <v>33.506060304412998</v>
      </c>
      <c r="D43">
        <v>249.46386880091001</v>
      </c>
      <c r="E43">
        <v>67560.059595284998</v>
      </c>
      <c r="F43"/>
      <c r="G43">
        <f t="shared" si="0"/>
        <v>3.2439940404715002</v>
      </c>
      <c r="H43"/>
      <c r="I43"/>
    </row>
    <row r="44" spans="3:9">
      <c r="C44">
        <v>34.767238752239997</v>
      </c>
      <c r="D44">
        <v>252.23568956535999</v>
      </c>
      <c r="E44">
        <v>67267.789713531005</v>
      </c>
      <c r="F44"/>
      <c r="G44">
        <f t="shared" si="0"/>
        <v>3.2732210286468995</v>
      </c>
      <c r="H44"/>
      <c r="I44"/>
    </row>
    <row r="45" spans="3:9">
      <c r="C45">
        <v>36.042430293932</v>
      </c>
      <c r="D45">
        <v>255.03830833831</v>
      </c>
      <c r="E45">
        <v>66982.846731233003</v>
      </c>
      <c r="F45"/>
      <c r="G45">
        <f t="shared" si="0"/>
        <v>3.3017153268766997</v>
      </c>
      <c r="H45"/>
      <c r="I45"/>
    </row>
    <row r="46" spans="3:9">
      <c r="C46">
        <v>37.331790630531003</v>
      </c>
      <c r="D46">
        <v>257.87206731984998</v>
      </c>
      <c r="E46">
        <v>66704.799234702994</v>
      </c>
      <c r="F46"/>
      <c r="G46">
        <f t="shared" si="0"/>
        <v>3.3295200765297004</v>
      </c>
      <c r="H46"/>
      <c r="I46"/>
    </row>
    <row r="47" spans="3:9">
      <c r="C47">
        <v>38.635477193092001</v>
      </c>
      <c r="D47">
        <v>260.73731251228998</v>
      </c>
      <c r="E47">
        <v>66433.252329064999</v>
      </c>
      <c r="F47"/>
      <c r="G47">
        <f t="shared" si="0"/>
        <v>3.3566747670935002</v>
      </c>
      <c r="H47"/>
      <c r="I47"/>
    </row>
    <row r="48" spans="3:9">
      <c r="C48">
        <v>39.953649161904998</v>
      </c>
      <c r="D48">
        <v>263.63439376243002</v>
      </c>
      <c r="E48">
        <v>66167.843641283995</v>
      </c>
      <c r="F48"/>
      <c r="G48">
        <f t="shared" si="0"/>
        <v>3.3832156358716006</v>
      </c>
      <c r="H48"/>
      <c r="I48"/>
    </row>
    <row r="49" spans="3:9">
      <c r="C49">
        <v>41.286467485926003</v>
      </c>
      <c r="D49">
        <v>266.56366480422997</v>
      </c>
      <c r="E49">
        <v>65908.239854302999</v>
      </c>
      <c r="F49"/>
      <c r="G49">
        <f t="shared" si="0"/>
        <v>3.4091760145697001</v>
      </c>
      <c r="H49"/>
      <c r="I49"/>
    </row>
    <row r="50" spans="3:9">
      <c r="C50">
        <v>42.634094902435997</v>
      </c>
      <c r="D50">
        <v>269.52548330206002</v>
      </c>
      <c r="E50">
        <v>65654.133689383001</v>
      </c>
      <c r="F50"/>
      <c r="G50">
        <f t="shared" si="0"/>
        <v>3.4345866310616997</v>
      </c>
      <c r="H50"/>
      <c r="I50"/>
    </row>
    <row r="51" spans="3:9">
      <c r="C51">
        <v>43.996695956907999</v>
      </c>
      <c r="D51">
        <v>272.52021089430002</v>
      </c>
      <c r="E51">
        <v>65405.241271031999</v>
      </c>
      <c r="F51"/>
      <c r="G51">
        <f t="shared" si="0"/>
        <v>3.4594758728968</v>
      </c>
      <c r="H51"/>
      <c r="I51"/>
    </row>
    <row r="52" spans="3:9">
      <c r="C52">
        <v>45.374437023094998</v>
      </c>
      <c r="D52">
        <v>275.54821323757</v>
      </c>
      <c r="E52">
        <v>65161.299814503996</v>
      </c>
      <c r="F52"/>
      <c r="G52">
        <f t="shared" si="0"/>
        <v>3.4838700185496005</v>
      </c>
      <c r="H52"/>
      <c r="I52"/>
    </row>
    <row r="53" spans="3:9">
      <c r="C53">
        <v>46.767486323352003</v>
      </c>
      <c r="D53">
        <v>278.60986005132003</v>
      </c>
      <c r="E53">
        <v>64922.065592403997</v>
      </c>
      <c r="F53"/>
      <c r="G53">
        <f t="shared" si="0"/>
        <v>3.5077934407596003</v>
      </c>
      <c r="H53"/>
      <c r="I53"/>
    </row>
    <row r="54" spans="3:9">
      <c r="C54">
        <v>48.176013949167</v>
      </c>
      <c r="D54">
        <v>281.705525163</v>
      </c>
      <c r="E54">
        <v>64687.312139121001</v>
      </c>
      <c r="F54"/>
      <c r="G54">
        <f t="shared" si="0"/>
        <v>3.5312687860879</v>
      </c>
      <c r="H54"/>
      <c r="I54"/>
    </row>
    <row r="55" spans="3:9">
      <c r="C55">
        <v>49.600191881935999</v>
      </c>
      <c r="D55">
        <v>284.83558655370001</v>
      </c>
      <c r="E55">
        <v>64456.828662530002</v>
      </c>
      <c r="F55"/>
      <c r="G55">
        <f t="shared" si="0"/>
        <v>3.5543171337469999</v>
      </c>
      <c r="H55"/>
      <c r="I55"/>
    </row>
    <row r="56" spans="3:9">
      <c r="C56">
        <v>51.040194013956999</v>
      </c>
      <c r="D56">
        <v>288.00042640430001</v>
      </c>
      <c r="E56">
        <v>64230.418633711</v>
      </c>
      <c r="F56"/>
      <c r="G56">
        <f t="shared" si="0"/>
        <v>3.5769581366289001</v>
      </c>
      <c r="H56"/>
      <c r="I56"/>
    </row>
    <row r="57" spans="3:9">
      <c r="C57">
        <v>52.496196169668004</v>
      </c>
      <c r="D57">
        <v>291.20043114213001</v>
      </c>
      <c r="E57">
        <v>64007.898530817998</v>
      </c>
      <c r="F57"/>
      <c r="G57">
        <f t="shared" si="0"/>
        <v>3.5992101469182001</v>
      </c>
      <c r="H57"/>
      <c r="I57"/>
    </row>
    <row r="58" spans="3:9">
      <c r="C58">
        <v>53.968376127109003</v>
      </c>
      <c r="D58">
        <v>294.43599148815002</v>
      </c>
      <c r="E58">
        <v>63789.096718448003</v>
      </c>
      <c r="F58"/>
      <c r="G58">
        <f t="shared" si="0"/>
        <v>3.6210903281551996</v>
      </c>
      <c r="H58"/>
      <c r="I58"/>
    </row>
    <row r="59" spans="3:9">
      <c r="C59">
        <v>55.456913639631999</v>
      </c>
      <c r="D59">
        <v>297.70750250469001</v>
      </c>
      <c r="E59">
        <v>63573.852445536999</v>
      </c>
      <c r="F59"/>
      <c r="G59">
        <f t="shared" si="0"/>
        <v>3.6426147554463002</v>
      </c>
      <c r="H59"/>
      <c r="I59"/>
    </row>
    <row r="60" spans="3:9">
      <c r="C60">
        <v>56.96199045785</v>
      </c>
      <c r="D60">
        <v>301.01536364363</v>
      </c>
      <c r="E60">
        <v>63362.014944905</v>
      </c>
      <c r="F60"/>
      <c r="G60">
        <f t="shared" si="0"/>
        <v>3.6637985055094999</v>
      </c>
      <c r="H60"/>
      <c r="I60"/>
    </row>
    <row r="61" spans="3:9">
      <c r="C61">
        <v>58.483790351826002</v>
      </c>
      <c r="D61">
        <v>304.35997879522</v>
      </c>
      <c r="E61">
        <v>63153.442626345997</v>
      </c>
      <c r="F61"/>
      <c r="G61">
        <f t="shared" si="0"/>
        <v>3.6846557373654001</v>
      </c>
      <c r="H61"/>
      <c r="I61"/>
    </row>
    <row r="62" spans="3:9">
      <c r="C62">
        <v>60.022499133513001</v>
      </c>
      <c r="D62">
        <v>307.74175633738997</v>
      </c>
      <c r="E62">
        <v>62948.002347000001</v>
      </c>
      <c r="F62"/>
      <c r="G62">
        <f t="shared" si="0"/>
        <v>3.7051997652999997</v>
      </c>
      <c r="H62"/>
      <c r="I62"/>
    </row>
    <row r="63" spans="3:9">
      <c r="C63">
        <v>61.578304679440997</v>
      </c>
      <c r="D63">
        <v>311.16110918558002</v>
      </c>
      <c r="E63">
        <v>62745.568753867003</v>
      </c>
      <c r="F63"/>
      <c r="G63">
        <f t="shared" si="0"/>
        <v>3.7254431246132995</v>
      </c>
      <c r="H63"/>
      <c r="I63"/>
    </row>
    <row r="64" spans="3:9">
      <c r="C64">
        <v>63.151396953656999</v>
      </c>
      <c r="D64">
        <v>314.61845484320003</v>
      </c>
      <c r="E64">
        <v>62546.023690285001</v>
      </c>
      <c r="F64"/>
      <c r="G64">
        <f t="shared" si="0"/>
        <v>3.7453976309715</v>
      </c>
      <c r="H64"/>
      <c r="I64"/>
    </row>
    <row r="65" spans="3:9">
      <c r="C65">
        <v>64.741968030920006</v>
      </c>
      <c r="D65">
        <v>318.11421545257002</v>
      </c>
      <c r="E65">
        <v>62349.255655446999</v>
      </c>
      <c r="F65"/>
      <c r="G65">
        <f t="shared" si="0"/>
        <v>3.7650744344553</v>
      </c>
      <c r="H65"/>
      <c r="I65"/>
    </row>
    <row r="66" spans="3:9">
      <c r="C66">
        <v>66.350212120151994</v>
      </c>
      <c r="D66">
        <v>321.64881784648998</v>
      </c>
      <c r="E66">
        <v>62155.159318243997</v>
      </c>
      <c r="F66"/>
      <c r="G66">
        <f t="shared" si="0"/>
        <v>3.7844840681756002</v>
      </c>
      <c r="H66"/>
      <c r="I66"/>
    </row>
    <row r="67" spans="3:9">
      <c r="C67">
        <v>67.976325588153998</v>
      </c>
      <c r="D67">
        <v>325.22269360033999</v>
      </c>
      <c r="E67">
        <v>61963.635070277</v>
      </c>
      <c r="F67"/>
      <c r="G67">
        <f t="shared" si="0"/>
        <v>3.8036364929722999</v>
      </c>
      <c r="H67"/>
      <c r="I67"/>
    </row>
    <row r="68" spans="3:9">
      <c r="C68">
        <v>69.620506983577997</v>
      </c>
      <c r="D68">
        <v>328.83627908479002</v>
      </c>
      <c r="E68">
        <v>61774.588619339003</v>
      </c>
      <c r="F68"/>
      <c r="G68">
        <f t="shared" si="0"/>
        <v>3.8225411380660996</v>
      </c>
      <c r="H68"/>
      <c r="I68"/>
    </row>
    <row r="69" spans="3:9">
      <c r="C69">
        <v>71.282957061172993</v>
      </c>
      <c r="D69">
        <v>332.49001551906002</v>
      </c>
      <c r="E69">
        <v>61587.930621886997</v>
      </c>
      <c r="F69"/>
      <c r="G69">
        <f t="shared" ref="G69:G85" si="1">($E$4-E69)/10000</f>
        <v>3.8412069378113003</v>
      </c>
      <c r="H69"/>
      <c r="I69"/>
    </row>
    <row r="70" spans="3:9">
      <c r="C70">
        <v>72.963878806297004</v>
      </c>
      <c r="D70">
        <v>336.18434902483</v>
      </c>
      <c r="E70">
        <v>61403.576339043997</v>
      </c>
      <c r="F70"/>
      <c r="G70">
        <f t="shared" si="1"/>
        <v>3.8596423660956005</v>
      </c>
      <c r="H70"/>
      <c r="I70"/>
    </row>
    <row r="71" spans="3:9">
      <c r="C71">
        <v>74.663477459700999</v>
      </c>
      <c r="D71">
        <v>339.91973068066</v>
      </c>
      <c r="E71">
        <v>61221.445330611001</v>
      </c>
      <c r="F71"/>
      <c r="G71">
        <f t="shared" si="1"/>
        <v>3.8778554669388998</v>
      </c>
      <c r="H71"/>
      <c r="I71"/>
    </row>
    <row r="72" spans="3:9">
      <c r="C72">
        <v>76.381960542586</v>
      </c>
      <c r="D72">
        <v>343.69661657710998</v>
      </c>
      <c r="E72">
        <v>61041.461165187</v>
      </c>
      <c r="F72"/>
      <c r="G72">
        <f t="shared" si="1"/>
        <v>3.8958538834812999</v>
      </c>
      <c r="H72"/>
      <c r="I72"/>
    </row>
    <row r="73" spans="3:9">
      <c r="C73">
        <v>78.119537881948006</v>
      </c>
      <c r="D73">
        <v>347.51546787241</v>
      </c>
      <c r="E73">
        <v>60863.551163593002</v>
      </c>
      <c r="F73"/>
      <c r="G73">
        <f t="shared" si="1"/>
        <v>3.9136448836406998</v>
      </c>
      <c r="H73"/>
      <c r="I73"/>
    </row>
    <row r="74" spans="3:9">
      <c r="C74">
        <v>79.876421636192006</v>
      </c>
      <c r="D74">
        <v>351.37675084876997</v>
      </c>
      <c r="E74">
        <v>60687.646152827998</v>
      </c>
      <c r="F74"/>
      <c r="G74">
        <f t="shared" si="1"/>
        <v>3.9312353847172004</v>
      </c>
      <c r="H74"/>
      <c r="I74"/>
    </row>
    <row r="75" spans="3:9">
      <c r="C75">
        <v>81.652826321039001</v>
      </c>
      <c r="D75">
        <v>355.28093696932001</v>
      </c>
      <c r="E75">
        <v>60513.680247785</v>
      </c>
      <c r="F75"/>
      <c r="G75">
        <f t="shared" si="1"/>
        <v>3.9486319752215002</v>
      </c>
      <c r="H75"/>
      <c r="I75"/>
    </row>
    <row r="76" spans="3:9">
      <c r="C76">
        <v>83.448968835716997</v>
      </c>
      <c r="D76">
        <v>359.22850293563999</v>
      </c>
      <c r="E76">
        <v>60341.590644839998</v>
      </c>
      <c r="F76"/>
      <c r="G76">
        <f t="shared" si="1"/>
        <v>3.9658409355160003</v>
      </c>
      <c r="H76"/>
      <c r="I76"/>
    </row>
    <row r="77" spans="3:9">
      <c r="C77">
        <v>85.265068489447003</v>
      </c>
      <c r="D77">
        <v>363.21993074604001</v>
      </c>
      <c r="E77">
        <v>60171.317434260003</v>
      </c>
      <c r="F77"/>
      <c r="G77">
        <f t="shared" si="1"/>
        <v>3.9828682565739997</v>
      </c>
      <c r="H77"/>
      <c r="I77"/>
    </row>
    <row r="78" spans="3:9">
      <c r="C78">
        <v>87.101347028218996</v>
      </c>
      <c r="D78">
        <v>367.25570775432999</v>
      </c>
      <c r="E78">
        <v>60002.803424252001</v>
      </c>
      <c r="F78"/>
      <c r="G78">
        <f t="shared" si="1"/>
        <v>3.9997196575747997</v>
      </c>
      <c r="H78"/>
      <c r="I78"/>
    </row>
    <row r="79" spans="3:9">
      <c r="C79">
        <v>88.958028661865995</v>
      </c>
      <c r="D79">
        <v>371.33632672938</v>
      </c>
      <c r="E79">
        <v>59835.993979774001</v>
      </c>
      <c r="F79"/>
      <c r="G79">
        <f t="shared" si="1"/>
        <v>4.0164006020225997</v>
      </c>
      <c r="H79"/>
      <c r="I79"/>
    </row>
    <row r="80" spans="3:9">
      <c r="C80">
        <v>90.835340091442006</v>
      </c>
      <c r="D80">
        <v>375.46228591526</v>
      </c>
      <c r="E80">
        <v>59670.836872499996</v>
      </c>
      <c r="F80"/>
      <c r="G80">
        <f t="shared" si="1"/>
        <v>4.0329163127500003</v>
      </c>
      <c r="H80"/>
      <c r="I80"/>
    </row>
    <row r="81" spans="3:9">
      <c r="C81">
        <v>92.733510536902998</v>
      </c>
      <c r="D81">
        <v>379.63408909208999</v>
      </c>
      <c r="E81">
        <v>59507.282141987998</v>
      </c>
      <c r="F81"/>
      <c r="G81">
        <f t="shared" si="1"/>
        <v>4.0492717858012002</v>
      </c>
      <c r="H81"/>
      <c r="I81"/>
    </row>
    <row r="82" spans="3:9">
      <c r="C82">
        <v>94.652771765089994</v>
      </c>
      <c r="D82">
        <v>383.85224563755997</v>
      </c>
      <c r="E82">
        <v>59345.281966818999</v>
      </c>
      <c r="F82"/>
      <c r="G82">
        <f t="shared" si="1"/>
        <v>4.0654718033181005</v>
      </c>
      <c r="H82"/>
      <c r="I82"/>
    </row>
    <row r="83" spans="3:9">
      <c r="C83">
        <v>96.593358118035994</v>
      </c>
      <c r="D83">
        <v>388.11727058909003</v>
      </c>
      <c r="E83">
        <v>59184.790543802003</v>
      </c>
      <c r="F83"/>
      <c r="G83">
        <f t="shared" si="1"/>
        <v>4.0815209456197996</v>
      </c>
      <c r="H83"/>
      <c r="I83"/>
    </row>
    <row r="84" spans="3:9">
      <c r="C84">
        <v>98.555506541569002</v>
      </c>
      <c r="D84">
        <v>392.42968470674998</v>
      </c>
      <c r="E84">
        <v>59025.763976403003</v>
      </c>
      <c r="F84"/>
      <c r="G84">
        <f t="shared" si="1"/>
        <v>4.0974236023596999</v>
      </c>
      <c r="H84"/>
      <c r="I84"/>
    </row>
    <row r="85" spans="3:9">
      <c r="C85">
        <v>100</v>
      </c>
      <c r="D85">
        <v>288.89869168609999</v>
      </c>
      <c r="E85">
        <v>58910.401008690002</v>
      </c>
      <c r="F85"/>
      <c r="G85">
        <f t="shared" si="1"/>
        <v>4.1089598991309995</v>
      </c>
      <c r="H85"/>
      <c r="I85"/>
    </row>
    <row r="86" spans="3:9">
      <c r="D86"/>
      <c r="E86"/>
      <c r="F86"/>
      <c r="G86"/>
      <c r="H86"/>
      <c r="I86"/>
    </row>
    <row r="87" spans="3:9">
      <c r="D87"/>
      <c r="E87"/>
      <c r="F87"/>
      <c r="G87"/>
      <c r="H87"/>
      <c r="I87"/>
    </row>
    <row r="88" spans="3:9">
      <c r="D88"/>
      <c r="E88"/>
      <c r="F88"/>
      <c r="G88"/>
      <c r="H88"/>
      <c r="I88"/>
    </row>
    <row r="89" spans="3:9">
      <c r="D89"/>
      <c r="E89"/>
      <c r="F89"/>
      <c r="G89"/>
      <c r="H89"/>
      <c r="I89"/>
    </row>
    <row r="90" spans="3:9">
      <c r="D90"/>
      <c r="E90"/>
      <c r="F90"/>
      <c r="G90"/>
      <c r="H90"/>
      <c r="I90"/>
    </row>
    <row r="91" spans="3:9">
      <c r="D91"/>
      <c r="E91"/>
      <c r="F91"/>
      <c r="G91"/>
      <c r="H91"/>
      <c r="I91"/>
    </row>
    <row r="92" spans="3:9">
      <c r="D92"/>
      <c r="E92"/>
      <c r="F92"/>
      <c r="G92"/>
      <c r="H92"/>
      <c r="I92"/>
    </row>
    <row r="93" spans="3:9">
      <c r="D93"/>
      <c r="E93"/>
      <c r="F93"/>
      <c r="G93"/>
      <c r="H93"/>
      <c r="I93"/>
    </row>
    <row r="94" spans="3:9">
      <c r="D94"/>
      <c r="E94"/>
      <c r="F94"/>
      <c r="G94"/>
      <c r="H94"/>
      <c r="I94"/>
    </row>
    <row r="95" spans="3:9">
      <c r="D95"/>
      <c r="E95"/>
      <c r="F95"/>
      <c r="G95"/>
      <c r="H95"/>
      <c r="I95"/>
    </row>
    <row r="96" spans="3:9">
      <c r="D96"/>
      <c r="E96"/>
      <c r="F96"/>
      <c r="G96"/>
      <c r="H96"/>
      <c r="I96"/>
    </row>
    <row r="97" spans="4:9">
      <c r="D97"/>
      <c r="E97"/>
      <c r="F97"/>
      <c r="G97"/>
      <c r="H97"/>
      <c r="I97"/>
    </row>
    <row r="98" spans="4:9">
      <c r="D98"/>
      <c r="E98"/>
      <c r="F98"/>
      <c r="G98"/>
      <c r="H98"/>
      <c r="I98"/>
    </row>
    <row r="99" spans="4:9">
      <c r="D99"/>
      <c r="E99"/>
      <c r="F99"/>
      <c r="G99"/>
      <c r="H99"/>
      <c r="I99"/>
    </row>
    <row r="100" spans="4:9">
      <c r="D100"/>
      <c r="E100"/>
      <c r="F100"/>
      <c r="G100"/>
      <c r="H100"/>
      <c r="I100"/>
    </row>
    <row r="101" spans="4:9">
      <c r="D101"/>
      <c r="E101"/>
      <c r="F101"/>
      <c r="G101"/>
      <c r="H101"/>
      <c r="I101"/>
    </row>
    <row r="102" spans="4:9">
      <c r="D102"/>
      <c r="E102"/>
      <c r="F102"/>
      <c r="G102"/>
      <c r="H102"/>
      <c r="I102"/>
    </row>
    <row r="103" spans="4:9">
      <c r="D103"/>
      <c r="E103"/>
      <c r="F103"/>
      <c r="G103"/>
      <c r="H103"/>
      <c r="I103"/>
    </row>
    <row r="104" spans="4:9">
      <c r="D104"/>
      <c r="E104"/>
      <c r="F104"/>
      <c r="G104"/>
      <c r="H104"/>
      <c r="I104"/>
    </row>
    <row r="105" spans="4:9">
      <c r="D105"/>
      <c r="E105"/>
      <c r="F105"/>
      <c r="G105"/>
      <c r="H105"/>
      <c r="I105"/>
    </row>
    <row r="106" spans="4:9">
      <c r="D106"/>
      <c r="E106"/>
      <c r="F106"/>
      <c r="G106"/>
      <c r="H106"/>
      <c r="I106"/>
    </row>
    <row r="107" spans="4:9">
      <c r="D107"/>
      <c r="E107"/>
      <c r="F107"/>
      <c r="G107"/>
      <c r="H107"/>
      <c r="I107"/>
    </row>
    <row r="108" spans="4:9">
      <c r="D108"/>
      <c r="E108"/>
      <c r="F108"/>
      <c r="G108"/>
      <c r="H108"/>
      <c r="I108"/>
    </row>
    <row r="109" spans="4:9">
      <c r="D109"/>
      <c r="E109"/>
      <c r="F109"/>
      <c r="G109"/>
      <c r="H109"/>
      <c r="I109"/>
    </row>
    <row r="110" spans="4:9">
      <c r="D110"/>
      <c r="E110"/>
      <c r="F110"/>
      <c r="G110"/>
      <c r="H110"/>
      <c r="I110"/>
    </row>
    <row r="111" spans="4:9">
      <c r="D111"/>
      <c r="E111"/>
      <c r="F111"/>
      <c r="G111"/>
      <c r="H111"/>
      <c r="I111"/>
    </row>
    <row r="112" spans="4:9">
      <c r="D112"/>
      <c r="E112"/>
      <c r="F112"/>
      <c r="G112"/>
      <c r="H112"/>
      <c r="I112"/>
    </row>
    <row r="113" spans="4:9">
      <c r="D113"/>
      <c r="E113"/>
      <c r="F113"/>
      <c r="G113"/>
      <c r="H113"/>
      <c r="I113"/>
    </row>
    <row r="114" spans="4:9">
      <c r="D114"/>
      <c r="E114"/>
      <c r="F114"/>
      <c r="G114"/>
      <c r="H114"/>
      <c r="I114"/>
    </row>
    <row r="115" spans="4:9">
      <c r="D115"/>
      <c r="E115"/>
      <c r="F115"/>
      <c r="G115"/>
      <c r="H115"/>
      <c r="I115"/>
    </row>
    <row r="116" spans="4:9">
      <c r="D116"/>
      <c r="E116"/>
      <c r="F116"/>
      <c r="G116"/>
      <c r="H116"/>
      <c r="I116"/>
    </row>
    <row r="117" spans="4:9">
      <c r="D117"/>
      <c r="E117"/>
      <c r="F117"/>
      <c r="G117"/>
      <c r="H117"/>
      <c r="I117"/>
    </row>
    <row r="118" spans="4:9">
      <c r="D118"/>
      <c r="E118"/>
      <c r="F118"/>
      <c r="G118"/>
      <c r="H118"/>
      <c r="I118"/>
    </row>
    <row r="119" spans="4:9">
      <c r="D119"/>
      <c r="E119"/>
      <c r="F119"/>
      <c r="G119"/>
      <c r="H119"/>
      <c r="I119"/>
    </row>
    <row r="120" spans="4:9">
      <c r="D120"/>
      <c r="E120"/>
      <c r="F120"/>
      <c r="G120"/>
      <c r="H120"/>
      <c r="I120"/>
    </row>
    <row r="121" spans="4:9">
      <c r="D121"/>
      <c r="E121"/>
      <c r="F121"/>
      <c r="G121"/>
      <c r="H121"/>
      <c r="I121"/>
    </row>
    <row r="122" spans="4:9">
      <c r="D122"/>
      <c r="E122"/>
      <c r="F122"/>
      <c r="G122"/>
      <c r="H122"/>
      <c r="I122"/>
    </row>
    <row r="123" spans="4:9">
      <c r="D123"/>
      <c r="E123"/>
      <c r="F123"/>
      <c r="G123"/>
      <c r="H123"/>
      <c r="I123"/>
    </row>
    <row r="124" spans="4:9">
      <c r="D124"/>
      <c r="E124"/>
      <c r="F124"/>
      <c r="G124"/>
      <c r="H124"/>
      <c r="I124"/>
    </row>
    <row r="125" spans="4:9">
      <c r="D125"/>
      <c r="E125"/>
      <c r="F125"/>
      <c r="G125"/>
      <c r="H125"/>
      <c r="I125"/>
    </row>
    <row r="126" spans="4:9">
      <c r="D126"/>
      <c r="E126"/>
      <c r="F126"/>
      <c r="G126"/>
      <c r="H126"/>
      <c r="I126"/>
    </row>
    <row r="127" spans="4:9">
      <c r="D127"/>
      <c r="E127"/>
      <c r="F127"/>
      <c r="G127"/>
      <c r="H127"/>
      <c r="I127"/>
    </row>
    <row r="128" spans="4:9">
      <c r="D128"/>
      <c r="E128"/>
      <c r="F128"/>
      <c r="G128"/>
      <c r="H128"/>
      <c r="I128"/>
    </row>
    <row r="129" spans="4:9">
      <c r="D129"/>
      <c r="E129"/>
      <c r="F129"/>
      <c r="G129"/>
      <c r="H129"/>
      <c r="I129"/>
    </row>
    <row r="130" spans="4:9">
      <c r="D130"/>
      <c r="E130"/>
      <c r="F130"/>
      <c r="G130"/>
      <c r="H130"/>
      <c r="I130"/>
    </row>
    <row r="131" spans="4:9">
      <c r="D131"/>
      <c r="E131"/>
      <c r="F131"/>
      <c r="G131"/>
      <c r="H131"/>
      <c r="I131"/>
    </row>
    <row r="132" spans="4:9">
      <c r="D132"/>
      <c r="E132"/>
      <c r="G132"/>
    </row>
    <row r="133" spans="4:9">
      <c r="D133"/>
      <c r="E133"/>
      <c r="G133"/>
    </row>
    <row r="134" spans="4:9">
      <c r="D134"/>
      <c r="E134"/>
      <c r="G134"/>
    </row>
    <row r="135" spans="4:9">
      <c r="D135"/>
      <c r="E135"/>
      <c r="G135"/>
    </row>
    <row r="136" spans="4:9">
      <c r="D136"/>
      <c r="E136"/>
      <c r="G136"/>
    </row>
    <row r="137" spans="4:9">
      <c r="D137"/>
      <c r="E137"/>
      <c r="G137"/>
    </row>
    <row r="138" spans="4:9">
      <c r="D138"/>
      <c r="E138"/>
      <c r="G138"/>
    </row>
    <row r="139" spans="4:9">
      <c r="D139"/>
      <c r="E139"/>
      <c r="G139"/>
    </row>
    <row r="140" spans="4:9">
      <c r="D140"/>
      <c r="E140"/>
      <c r="G140"/>
    </row>
    <row r="141" spans="4:9">
      <c r="D141"/>
      <c r="E141"/>
      <c r="G141"/>
    </row>
    <row r="142" spans="4:9">
      <c r="D142"/>
      <c r="E142"/>
      <c r="G142"/>
    </row>
    <row r="143" spans="4:9">
      <c r="D143"/>
      <c r="E143"/>
      <c r="G143"/>
    </row>
    <row r="144" spans="4:9">
      <c r="D144"/>
      <c r="E144"/>
      <c r="G144"/>
    </row>
    <row r="145" spans="4:7">
      <c r="D145"/>
      <c r="E145"/>
      <c r="G145"/>
    </row>
    <row r="146" spans="4:7">
      <c r="D146"/>
      <c r="E146"/>
      <c r="G146"/>
    </row>
    <row r="147" spans="4:7">
      <c r="D147"/>
      <c r="E147"/>
      <c r="G147"/>
    </row>
    <row r="148" spans="4:7">
      <c r="D148"/>
      <c r="E148"/>
      <c r="G148"/>
    </row>
    <row r="149" spans="4:7">
      <c r="D149"/>
      <c r="E149"/>
      <c r="G149"/>
    </row>
    <row r="150" spans="4:7">
      <c r="D150"/>
      <c r="E150"/>
      <c r="G150"/>
    </row>
    <row r="151" spans="4:7">
      <c r="D151"/>
      <c r="E151"/>
      <c r="G151"/>
    </row>
    <row r="152" spans="4:7">
      <c r="D152"/>
      <c r="E152"/>
      <c r="G152"/>
    </row>
    <row r="153" spans="4:7">
      <c r="D153"/>
      <c r="E153"/>
      <c r="G153"/>
    </row>
    <row r="154" spans="4:7">
      <c r="D154"/>
      <c r="E154"/>
      <c r="G154"/>
    </row>
    <row r="155" spans="4:7">
      <c r="D155"/>
      <c r="E155"/>
    </row>
    <row r="156" spans="4:7">
      <c r="D156"/>
      <c r="E156"/>
    </row>
    <row r="157" spans="4:7">
      <c r="D157"/>
      <c r="E157"/>
    </row>
    <row r="158" spans="4:7">
      <c r="D158"/>
      <c r="E158"/>
    </row>
    <row r="159" spans="4:7">
      <c r="D159"/>
      <c r="E159"/>
    </row>
    <row r="160" spans="4:7">
      <c r="D160"/>
      <c r="E160"/>
    </row>
    <row r="161" spans="4:5">
      <c r="D161"/>
      <c r="E161"/>
    </row>
    <row r="162" spans="4:5">
      <c r="D162"/>
      <c r="E162"/>
    </row>
    <row r="163" spans="4:5">
      <c r="D163"/>
      <c r="E163"/>
    </row>
    <row r="164" spans="4:5">
      <c r="D164"/>
      <c r="E164"/>
    </row>
    <row r="165" spans="4:5">
      <c r="D165"/>
      <c r="E165"/>
    </row>
    <row r="166" spans="4:5">
      <c r="D166"/>
      <c r="E166"/>
    </row>
    <row r="167" spans="4:5">
      <c r="D167"/>
      <c r="E167"/>
    </row>
    <row r="168" spans="4:5">
      <c r="D168"/>
      <c r="E168"/>
    </row>
    <row r="169" spans="4:5">
      <c r="D169"/>
      <c r="E169"/>
    </row>
    <row r="170" spans="4:5">
      <c r="D170"/>
      <c r="E170"/>
    </row>
    <row r="171" spans="4:5">
      <c r="D171"/>
      <c r="E171"/>
    </row>
    <row r="172" spans="4:5">
      <c r="D172"/>
      <c r="E172"/>
    </row>
    <row r="173" spans="4:5">
      <c r="D173"/>
      <c r="E173"/>
    </row>
    <row r="174" spans="4:5">
      <c r="D174"/>
      <c r="E174"/>
    </row>
    <row r="175" spans="4:5">
      <c r="D175"/>
      <c r="E175"/>
    </row>
    <row r="176" spans="4:5">
      <c r="D176"/>
      <c r="E176"/>
    </row>
    <row r="177" spans="4:5">
      <c r="D177"/>
      <c r="E177"/>
    </row>
    <row r="178" spans="4:5">
      <c r="D178"/>
      <c r="E178"/>
    </row>
    <row r="179" spans="4:5">
      <c r="D179"/>
      <c r="E179"/>
    </row>
    <row r="180" spans="4:5">
      <c r="D180"/>
      <c r="E180"/>
    </row>
    <row r="181" spans="4:5">
      <c r="D181"/>
      <c r="E181"/>
    </row>
    <row r="182" spans="4:5">
      <c r="D182"/>
      <c r="E182"/>
    </row>
    <row r="183" spans="4:5">
      <c r="D183"/>
      <c r="E183"/>
    </row>
    <row r="184" spans="4:5">
      <c r="D184"/>
      <c r="E184"/>
    </row>
    <row r="185" spans="4:5">
      <c r="D185"/>
      <c r="E185"/>
    </row>
    <row r="186" spans="4:5">
      <c r="D186"/>
      <c r="E186"/>
    </row>
    <row r="187" spans="4:5">
      <c r="D187"/>
      <c r="E187"/>
    </row>
    <row r="188" spans="4:5">
      <c r="D188"/>
      <c r="E188"/>
    </row>
    <row r="189" spans="4:5">
      <c r="D189"/>
      <c r="E189"/>
    </row>
    <row r="190" spans="4:5">
      <c r="D190"/>
      <c r="E190"/>
    </row>
    <row r="191" spans="4:5">
      <c r="D191"/>
      <c r="E191"/>
    </row>
    <row r="192" spans="4:5">
      <c r="D192"/>
      <c r="E192"/>
    </row>
    <row r="193" spans="4:5">
      <c r="D193"/>
      <c r="E193"/>
    </row>
    <row r="194" spans="4:5">
      <c r="D194"/>
      <c r="E194"/>
    </row>
    <row r="195" spans="4:5">
      <c r="D195"/>
      <c r="E195"/>
    </row>
    <row r="196" spans="4:5">
      <c r="D196"/>
      <c r="E196"/>
    </row>
    <row r="197" spans="4:5">
      <c r="D197"/>
      <c r="E197"/>
    </row>
    <row r="198" spans="4:5">
      <c r="D198"/>
      <c r="E198"/>
    </row>
    <row r="199" spans="4:5">
      <c r="D199"/>
      <c r="E199"/>
    </row>
    <row r="200" spans="4:5">
      <c r="D200"/>
      <c r="E200"/>
    </row>
    <row r="201" spans="4:5">
      <c r="D201"/>
      <c r="E201"/>
    </row>
    <row r="202" spans="4:5">
      <c r="D202"/>
      <c r="E20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expected</vt:lpstr>
      <vt:lpstr>th01</vt:lpstr>
      <vt:lpstr>theis_comparison</vt:lpstr>
      <vt:lpstr>'th01'!th01_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Adhikary, Deepak (CESRE, Pullenvale)</dc:creator>
  <cp:lastModifiedBy>Wilkins, Andy (CESRE, Pullenvale)</cp:lastModifiedBy>
  <cp:lastPrinted>2014-01-15T03:02:46Z</cp:lastPrinted>
  <dcterms:created xsi:type="dcterms:W3CDTF">2012-08-27T21:33:08Z</dcterms:created>
  <dcterms:modified xsi:type="dcterms:W3CDTF">2014-01-15T03:13:43Z</dcterms:modified>
</cp:coreProperties>
</file>