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24" windowWidth="22020" windowHeight="11904" activeTab="3"/>
  </bookViews>
  <sheets>
    <sheet name="cohesion" sheetId="4" r:id="rId1"/>
    <sheet name="small_deform_hard1" sheetId="1" r:id="rId2"/>
    <sheet name="expected1" sheetId="2" r:id="rId3"/>
    <sheet name="friction" sheetId="7" r:id="rId4"/>
    <sheet name="small_deform_hard2" sheetId="5" r:id="rId5"/>
    <sheet name="expected2" sheetId="6" r:id="rId6"/>
  </sheets>
  <definedNames>
    <definedName name="small_deform_hard1" localSheetId="1">small_deform_hard1!$C$4:$M$15</definedName>
    <definedName name="small_deform_hard1" localSheetId="4">small_deform_hard2!$C$4:$M$15</definedName>
  </definedNames>
  <calcPr calcId="125725"/>
</workbook>
</file>

<file path=xl/calcChain.xml><?xml version="1.0" encoding="utf-8"?>
<calcChain xmlns="http://schemas.openxmlformats.org/spreadsheetml/2006/main">
  <c r="C13" i="6"/>
  <c r="D13" s="1"/>
  <c r="D12"/>
  <c r="C12"/>
  <c r="D11"/>
  <c r="C11"/>
  <c r="D10"/>
  <c r="C10"/>
  <c r="D9"/>
  <c r="C9"/>
  <c r="D8"/>
  <c r="C8"/>
  <c r="D7"/>
  <c r="C7"/>
  <c r="D6"/>
  <c r="O15" i="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O5"/>
  <c r="P5" s="1"/>
  <c r="C8" i="2"/>
  <c r="C9" s="1"/>
  <c r="D7"/>
  <c r="D6"/>
  <c r="C7"/>
  <c r="O6" i="1"/>
  <c r="P6" s="1"/>
  <c r="O7"/>
  <c r="P7" s="1"/>
  <c r="O8"/>
  <c r="P8" s="1"/>
  <c r="O9"/>
  <c r="P9" s="1"/>
  <c r="O10"/>
  <c r="P10" s="1"/>
  <c r="O11"/>
  <c r="P11"/>
  <c r="O12"/>
  <c r="P12" s="1"/>
  <c r="O13"/>
  <c r="P13" s="1"/>
  <c r="O14"/>
  <c r="P14"/>
  <c r="O15"/>
  <c r="P15" s="1"/>
  <c r="P5"/>
  <c r="B1"/>
  <c r="O5"/>
  <c r="C14" i="6" l="1"/>
  <c r="C10" i="2"/>
  <c r="D9"/>
  <c r="D8"/>
  <c r="D14" i="6" l="1"/>
  <c r="C15"/>
  <c r="C11" i="2"/>
  <c r="D10"/>
  <c r="D15" i="6" l="1"/>
  <c r="C16"/>
  <c r="C12" i="2"/>
  <c r="D11"/>
  <c r="D16" i="6" l="1"/>
  <c r="C17"/>
  <c r="C13" i="2"/>
  <c r="D12"/>
  <c r="D17" i="6" l="1"/>
  <c r="C18"/>
  <c r="C14" i="2"/>
  <c r="D13"/>
  <c r="D18" i="6" l="1"/>
  <c r="C19"/>
  <c r="C15" i="2"/>
  <c r="D14"/>
  <c r="D19" i="6" l="1"/>
  <c r="C20"/>
  <c r="C16" i="2"/>
  <c r="D15"/>
  <c r="C21" i="6" l="1"/>
  <c r="D20"/>
  <c r="C17" i="2"/>
  <c r="D16"/>
  <c r="C22" i="6" l="1"/>
  <c r="D21"/>
  <c r="D17" i="2"/>
  <c r="C18"/>
  <c r="C23" i="6" l="1"/>
  <c r="D22"/>
  <c r="C19" i="2"/>
  <c r="D18"/>
  <c r="D23" i="6" l="1"/>
  <c r="C24"/>
  <c r="D19" i="2"/>
  <c r="C20"/>
  <c r="D24" i="6" l="1"/>
  <c r="C25"/>
  <c r="C21" i="2"/>
  <c r="D20"/>
  <c r="D25" i="6" l="1"/>
  <c r="C26"/>
  <c r="C22" i="2"/>
  <c r="D21"/>
  <c r="D26" i="6" l="1"/>
  <c r="C27"/>
  <c r="C23" i="2"/>
  <c r="D22"/>
  <c r="C28" i="6" l="1"/>
  <c r="D27"/>
  <c r="C24" i="2"/>
  <c r="D23"/>
  <c r="D28" i="6" l="1"/>
  <c r="C29"/>
  <c r="C25" i="2"/>
  <c r="D24"/>
  <c r="D29" i="6" l="1"/>
  <c r="C30"/>
  <c r="C26" i="2"/>
  <c r="D25"/>
  <c r="D30" i="6" l="1"/>
  <c r="C31"/>
  <c r="D26" i="2"/>
  <c r="C27"/>
  <c r="D31" i="6" l="1"/>
  <c r="C32"/>
  <c r="D27" i="2"/>
  <c r="C28"/>
  <c r="D32" i="6" l="1"/>
  <c r="C33"/>
  <c r="C29" i="2"/>
  <c r="D28"/>
  <c r="D33" i="6" l="1"/>
  <c r="C34"/>
  <c r="C30" i="2"/>
  <c r="D29"/>
  <c r="C35" i="6" l="1"/>
  <c r="D34"/>
  <c r="C31" i="2"/>
  <c r="D30"/>
  <c r="D35" i="6" l="1"/>
  <c r="C36"/>
  <c r="D31" i="2"/>
  <c r="C32"/>
  <c r="D36" i="6" l="1"/>
  <c r="C37"/>
  <c r="C33" i="2"/>
  <c r="D32"/>
  <c r="D37" i="6" l="1"/>
  <c r="C38"/>
  <c r="C34" i="2"/>
  <c r="D33"/>
  <c r="D38" i="6" l="1"/>
  <c r="C39"/>
  <c r="C35" i="2"/>
  <c r="D34"/>
  <c r="C40" i="6" l="1"/>
  <c r="D39"/>
  <c r="C36" i="2"/>
  <c r="D35"/>
  <c r="D40" i="6" l="1"/>
  <c r="C41"/>
  <c r="C37" i="2"/>
  <c r="D36"/>
  <c r="D41" i="6" l="1"/>
  <c r="C42"/>
  <c r="C38" i="2"/>
  <c r="D37"/>
  <c r="D42" i="6" l="1"/>
  <c r="C43"/>
  <c r="C39" i="2"/>
  <c r="D38"/>
  <c r="D43" i="6" l="1"/>
  <c r="C44"/>
  <c r="D39" i="2"/>
  <c r="C40"/>
  <c r="D44" i="6" l="1"/>
  <c r="C45"/>
  <c r="C41" i="2"/>
  <c r="D40"/>
  <c r="D45" i="6" l="1"/>
  <c r="C46"/>
  <c r="D46" s="1"/>
  <c r="C42" i="2"/>
  <c r="D41"/>
  <c r="C43" l="1"/>
  <c r="D42"/>
  <c r="D43" l="1"/>
  <c r="C44"/>
  <c r="C45" l="1"/>
  <c r="D44"/>
  <c r="C46" l="1"/>
  <c r="D45"/>
  <c r="D46" l="1"/>
</calcChain>
</file>

<file path=xl/connections.xml><?xml version="1.0" encoding="utf-8"?>
<connections xmlns="http://schemas.openxmlformats.org/spreadsheetml/2006/main">
  <connection id="1" name="small_deform_hard1" type="6" refreshedVersion="3" background="1" saveData="1">
    <textPr codePage="850" sourceFile="L:\moose\projects_andy\moose\modules\tensor_mechanics\tests\mohr_coulomb\small_deform_hard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mall_deform_hard11" type="6" refreshedVersion="3" background="1" saveData="1">
    <textPr codePage="850" sourceFile="L:\moose\projects_andy\moose\modules\tensor_mechanics\tests\mohr_coulomb\small_deform_hard2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<sst xmlns="http://schemas.openxmlformats.org/spreadsheetml/2006/main" count="39" uniqueCount="21">
  <si>
    <t>time</t>
  </si>
  <si>
    <t>f</t>
  </si>
  <si>
    <t>internal</t>
  </si>
  <si>
    <t>max_ps</t>
  </si>
  <si>
    <t>min_ps</t>
  </si>
  <si>
    <t>s_xx</t>
  </si>
  <si>
    <t>s_xy</t>
  </si>
  <si>
    <t>s_xz</t>
  </si>
  <si>
    <t>s_yy</t>
  </si>
  <si>
    <t>s_yz</t>
  </si>
  <si>
    <t>s_zz</t>
  </si>
  <si>
    <t>cohesion</t>
  </si>
  <si>
    <t>mean</t>
  </si>
  <si>
    <t>fric angle</t>
  </si>
  <si>
    <t>tip smoother</t>
  </si>
  <si>
    <t>cohesion_residual</t>
  </si>
  <si>
    <t>cohesion_rate</t>
  </si>
  <si>
    <t>phi</t>
  </si>
  <si>
    <t>friction</t>
  </si>
  <si>
    <t>friction_residual</t>
  </si>
  <si>
    <t>friction_rate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</si>
</sst>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Mohr-Coulomb</a:t>
            </a:r>
            <a:r>
              <a:rPr lang="en-AU" baseline="0"/>
              <a:t> cohesion with hardening/softening</a:t>
            </a:r>
          </a:p>
          <a:p>
            <a:pPr>
              <a:defRPr/>
            </a:pPr>
            <a:r>
              <a:rPr lang="en-AU" sz="1200" baseline="0"/>
              <a:t>(cohesion = 10, cohesion_residual = 2, cohesion_rate = 10000)</a:t>
            </a:r>
            <a:endParaRPr lang="en-AU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expected1!$C$6:$C$46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2.6000000000000003E-4</c:v>
                </c:pt>
                <c:pt idx="27">
                  <c:v>2.7000000000000006E-4</c:v>
                </c:pt>
                <c:pt idx="28">
                  <c:v>2.8000000000000008E-4</c:v>
                </c:pt>
                <c:pt idx="29">
                  <c:v>2.9000000000000011E-4</c:v>
                </c:pt>
                <c:pt idx="30">
                  <c:v>3.0000000000000014E-4</c:v>
                </c:pt>
                <c:pt idx="31">
                  <c:v>3.1000000000000016E-4</c:v>
                </c:pt>
                <c:pt idx="32">
                  <c:v>3.2000000000000019E-4</c:v>
                </c:pt>
                <c:pt idx="33">
                  <c:v>3.3000000000000022E-4</c:v>
                </c:pt>
                <c:pt idx="34">
                  <c:v>3.4000000000000024E-4</c:v>
                </c:pt>
                <c:pt idx="35">
                  <c:v>3.5000000000000027E-4</c:v>
                </c:pt>
                <c:pt idx="36">
                  <c:v>3.6000000000000029E-4</c:v>
                </c:pt>
                <c:pt idx="37">
                  <c:v>3.7000000000000032E-4</c:v>
                </c:pt>
                <c:pt idx="38">
                  <c:v>3.8000000000000035E-4</c:v>
                </c:pt>
                <c:pt idx="39">
                  <c:v>3.9000000000000037E-4</c:v>
                </c:pt>
                <c:pt idx="40">
                  <c:v>4.000000000000004E-4</c:v>
                </c:pt>
              </c:numCache>
            </c:numRef>
          </c:xVal>
          <c:yVal>
            <c:numRef>
              <c:f>expected1!$D$6:$D$46</c:f>
              <c:numCache>
                <c:formatCode>0.00E+00</c:formatCode>
                <c:ptCount val="41"/>
                <c:pt idx="0">
                  <c:v>10</c:v>
                </c:pt>
                <c:pt idx="1">
                  <c:v>9.2386993442876761</c:v>
                </c:pt>
                <c:pt idx="2">
                  <c:v>8.5498460246238537</c:v>
                </c:pt>
                <c:pt idx="3">
                  <c:v>7.926545765453743</c:v>
                </c:pt>
                <c:pt idx="4">
                  <c:v>7.3625603682851146</c:v>
                </c:pt>
                <c:pt idx="5">
                  <c:v>6.8522452777010674</c:v>
                </c:pt>
                <c:pt idx="6">
                  <c:v>6.3904930887522111</c:v>
                </c:pt>
                <c:pt idx="7">
                  <c:v>5.9726824303312753</c:v>
                </c:pt>
                <c:pt idx="8">
                  <c:v>5.5946317129377725</c:v>
                </c:pt>
                <c:pt idx="9">
                  <c:v>5.2525572779247929</c:v>
                </c:pt>
                <c:pt idx="10">
                  <c:v>4.9430355293715387</c:v>
                </c:pt>
                <c:pt idx="11">
                  <c:v>4.662968669584636</c:v>
                </c:pt>
                <c:pt idx="12">
                  <c:v>4.4095536952976175</c:v>
                </c:pt>
                <c:pt idx="13">
                  <c:v>4.1802543442721003</c:v>
                </c:pt>
                <c:pt idx="14">
                  <c:v>3.9727757115328517</c:v>
                </c:pt>
                <c:pt idx="15">
                  <c:v>3.7850412811874383</c:v>
                </c:pt>
                <c:pt idx="16">
                  <c:v>3.6151721439572428</c:v>
                </c:pt>
                <c:pt idx="17">
                  <c:v>3.4614681924218766</c:v>
                </c:pt>
                <c:pt idx="18">
                  <c:v>3.3223911057726925</c:v>
                </c:pt>
                <c:pt idx="19">
                  <c:v>3.1965489537810803</c:v>
                </c:pt>
                <c:pt idx="20">
                  <c:v>3.0826822658929016</c:v>
                </c:pt>
                <c:pt idx="21">
                  <c:v>2.9796514260238554</c:v>
                </c:pt>
                <c:pt idx="22">
                  <c:v>2.8864252668986712</c:v>
                </c:pt>
                <c:pt idx="23">
                  <c:v>2.8020707497824295</c:v>
                </c:pt>
                <c:pt idx="24">
                  <c:v>2.7257436263153001</c:v>
                </c:pt>
                <c:pt idx="25">
                  <c:v>2.6566799889911903</c:v>
                </c:pt>
                <c:pt idx="26">
                  <c:v>2.5941886257146707</c:v>
                </c:pt>
                <c:pt idx="27">
                  <c:v>2.5376441019179978</c:v>
                </c:pt>
                <c:pt idx="28">
                  <c:v>2.4864805010017434</c:v>
                </c:pt>
                <c:pt idx="29">
                  <c:v>2.4401857604512571</c:v>
                </c:pt>
                <c:pt idx="30">
                  <c:v>2.3982965469429112</c:v>
                </c:pt>
                <c:pt idx="31">
                  <c:v>2.360393619148462</c:v>
                </c:pt>
                <c:pt idx="32">
                  <c:v>2.3260976318269293</c:v>
                </c:pt>
                <c:pt idx="33">
                  <c:v>2.2950653392099194</c:v>
                </c:pt>
                <c:pt idx="34">
                  <c:v>2.2669861596826077</c:v>
                </c:pt>
                <c:pt idx="35">
                  <c:v>2.2415790673785474</c:v>
                </c:pt>
                <c:pt idx="36">
                  <c:v>2.2185897795783398</c:v>
                </c:pt>
                <c:pt idx="37">
                  <c:v>2.1977882117627145</c:v>
                </c:pt>
                <c:pt idx="38">
                  <c:v>2.1789661748493243</c:v>
                </c:pt>
                <c:pt idx="39">
                  <c:v>2.1619352915664343</c:v>
                </c:pt>
                <c:pt idx="40">
                  <c:v>2.1465251111098729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small_deform_hard1!$E$6:$E$15</c:f>
              <c:numCache>
                <c:formatCode>0.00E+00</c:formatCode>
                <c:ptCount val="10"/>
                <c:pt idx="0">
                  <c:v>3.4768388530830999E-5</c:v>
                </c:pt>
                <c:pt idx="1">
                  <c:v>7.0891727672418004E-5</c:v>
                </c:pt>
                <c:pt idx="2" formatCode="General">
                  <c:v>1.0648444333934E-4</c:v>
                </c:pt>
                <c:pt idx="3" formatCode="General">
                  <c:v>1.4171936408256E-4</c:v>
                </c:pt>
                <c:pt idx="4" formatCode="General">
                  <c:v>1.7670922798367999E-4</c:v>
                </c:pt>
                <c:pt idx="5" formatCode="General">
                  <c:v>2.1152947727575E-4</c:v>
                </c:pt>
                <c:pt idx="6" formatCode="General">
                  <c:v>2.4623148013189E-4</c:v>
                </c:pt>
                <c:pt idx="7" formatCode="General">
                  <c:v>2.8085063455349999E-4</c:v>
                </c:pt>
                <c:pt idx="8" formatCode="General">
                  <c:v>3.1541153782688002E-4</c:v>
                </c:pt>
                <c:pt idx="9" formatCode="General">
                  <c:v>3.4993138216093999E-4</c:v>
                </c:pt>
              </c:numCache>
            </c:numRef>
          </c:xVal>
          <c:yVal>
            <c:numRef>
              <c:f>small_deform_hard1!$P$6:$P$15</c:f>
              <c:numCache>
                <c:formatCode>General</c:formatCode>
                <c:ptCount val="10"/>
                <c:pt idx="0">
                  <c:v>7.6505157131537773</c:v>
                </c:pt>
                <c:pt idx="1">
                  <c:v>5.9373909839564361</c:v>
                </c:pt>
                <c:pt idx="2">
                  <c:v>4.7582446220803964</c:v>
                </c:pt>
                <c:pt idx="3">
                  <c:v>3.939144088566005</c:v>
                </c:pt>
                <c:pt idx="4">
                  <c:v>3.3666311346533835</c:v>
                </c:pt>
                <c:pt idx="5">
                  <c:v>2.9647816150739632</c:v>
                </c:pt>
                <c:pt idx="6">
                  <c:v>2.6818992255101013</c:v>
                </c:pt>
                <c:pt idx="7">
                  <c:v>2.4823598481213955</c:v>
                </c:pt>
                <c:pt idx="8">
                  <c:v>2.3414090810093913</c:v>
                </c:pt>
                <c:pt idx="9">
                  <c:v>2.2417448866248173</c:v>
                </c:pt>
              </c:numCache>
            </c:numRef>
          </c:yVal>
        </c:ser>
        <c:axId val="52679808"/>
        <c:axId val="52681344"/>
      </c:scatterChart>
      <c:valAx>
        <c:axId val="52679808"/>
        <c:scaling>
          <c:orientation val="minMax"/>
          <c:max val="4.0000000000000007E-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Internal parameter</a:t>
                </a:r>
              </a:p>
            </c:rich>
          </c:tx>
          <c:layout/>
        </c:title>
        <c:numFmt formatCode="General" sourceLinked="1"/>
        <c:tickLblPos val="nextTo"/>
        <c:crossAx val="52681344"/>
        <c:crosses val="autoZero"/>
        <c:crossBetween val="midCat"/>
      </c:valAx>
      <c:valAx>
        <c:axId val="52681344"/>
        <c:scaling>
          <c:orientation val="minMax"/>
          <c:max val="10"/>
          <c:min val="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Cohesion</a:t>
                </a:r>
              </a:p>
            </c:rich>
          </c:tx>
          <c:layout/>
        </c:title>
        <c:numFmt formatCode="General" sourceLinked="0"/>
        <c:tickLblPos val="nextTo"/>
        <c:crossAx val="5267980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Mohr-Coulomb</a:t>
            </a:r>
            <a:r>
              <a:rPr lang="en-AU" baseline="0"/>
              <a:t> friction angle with hardening/softening</a:t>
            </a:r>
          </a:p>
          <a:p>
            <a:pPr>
              <a:defRPr/>
            </a:pPr>
            <a:r>
              <a:rPr lang="en-AU" sz="1200" baseline="0"/>
              <a:t>(friction angle = 60deg, friction_angle_residual = 10, cohesion_rate = 5000)</a:t>
            </a:r>
            <a:endParaRPr lang="en-AU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expected2!$C$6:$C$46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2.6000000000000003E-4</c:v>
                </c:pt>
                <c:pt idx="27">
                  <c:v>2.7000000000000006E-4</c:v>
                </c:pt>
                <c:pt idx="28">
                  <c:v>2.8000000000000008E-4</c:v>
                </c:pt>
                <c:pt idx="29">
                  <c:v>2.9000000000000011E-4</c:v>
                </c:pt>
                <c:pt idx="30">
                  <c:v>3.0000000000000014E-4</c:v>
                </c:pt>
                <c:pt idx="31">
                  <c:v>3.1000000000000016E-4</c:v>
                </c:pt>
                <c:pt idx="32">
                  <c:v>3.2000000000000019E-4</c:v>
                </c:pt>
                <c:pt idx="33">
                  <c:v>3.3000000000000022E-4</c:v>
                </c:pt>
                <c:pt idx="34">
                  <c:v>3.4000000000000024E-4</c:v>
                </c:pt>
                <c:pt idx="35">
                  <c:v>3.5000000000000027E-4</c:v>
                </c:pt>
                <c:pt idx="36">
                  <c:v>3.6000000000000029E-4</c:v>
                </c:pt>
                <c:pt idx="37">
                  <c:v>3.7000000000000032E-4</c:v>
                </c:pt>
                <c:pt idx="38">
                  <c:v>3.8000000000000035E-4</c:v>
                </c:pt>
                <c:pt idx="39">
                  <c:v>3.9000000000000037E-4</c:v>
                </c:pt>
                <c:pt idx="40">
                  <c:v>4.000000000000004E-4</c:v>
                </c:pt>
              </c:numCache>
            </c:numRef>
          </c:xVal>
          <c:yVal>
            <c:numRef>
              <c:f>expected2!$D$6:$D$46</c:f>
              <c:numCache>
                <c:formatCode>0.00E+00</c:formatCode>
                <c:ptCount val="41"/>
                <c:pt idx="0">
                  <c:v>60</c:v>
                </c:pt>
                <c:pt idx="1">
                  <c:v>57.561471225035703</c:v>
                </c:pt>
                <c:pt idx="2">
                  <c:v>55.241870901797974</c:v>
                </c:pt>
                <c:pt idx="3">
                  <c:v>53.03539882125289</c:v>
                </c:pt>
                <c:pt idx="4">
                  <c:v>50.936537653899094</c:v>
                </c:pt>
                <c:pt idx="5">
                  <c:v>48.940039153570247</c:v>
                </c:pt>
                <c:pt idx="6">
                  <c:v>47.040911034085894</c:v>
                </c:pt>
                <c:pt idx="7">
                  <c:v>45.23440448593567</c:v>
                </c:pt>
                <c:pt idx="8">
                  <c:v>43.516002301781967</c:v>
                </c:pt>
                <c:pt idx="9">
                  <c:v>41.881407581088666</c:v>
                </c:pt>
                <c:pt idx="10">
                  <c:v>40.326532985631673</c:v>
                </c:pt>
                <c:pt idx="11">
                  <c:v>38.847490519024333</c:v>
                </c:pt>
                <c:pt idx="12">
                  <c:v>37.440581804701324</c:v>
                </c:pt>
                <c:pt idx="13">
                  <c:v>36.102288838050796</c:v>
                </c:pt>
                <c:pt idx="14">
                  <c:v>34.829265189570478</c:v>
                </c:pt>
                <c:pt idx="15">
                  <c:v>33.618327637050733</c:v>
                </c:pt>
                <c:pt idx="16">
                  <c:v>32.466448205861077</c:v>
                </c:pt>
                <c:pt idx="17">
                  <c:v>31.370746597436334</c:v>
                </c:pt>
                <c:pt idx="18">
                  <c:v>30.328482987029954</c:v>
                </c:pt>
                <c:pt idx="19">
                  <c:v>29.337051172725058</c:v>
                </c:pt>
                <c:pt idx="20">
                  <c:v>28.393972058572118</c:v>
                </c:pt>
                <c:pt idx="21">
                  <c:v>27.496887455557765</c:v>
                </c:pt>
                <c:pt idx="22">
                  <c:v>26.643554184903977</c:v>
                </c:pt>
                <c:pt idx="23">
                  <c:v>25.831838468952657</c:v>
                </c:pt>
                <c:pt idx="24">
                  <c:v>25.059710595610106</c:v>
                </c:pt>
                <c:pt idx="25">
                  <c:v>24.325239843009506</c:v>
                </c:pt>
                <c:pt idx="26">
                  <c:v>23.626589651700627</c:v>
                </c:pt>
                <c:pt idx="27">
                  <c:v>22.962013032294571</c:v>
                </c:pt>
                <c:pt idx="28">
                  <c:v>22.329848197080317</c:v>
                </c:pt>
                <c:pt idx="29">
                  <c:v>21.728514404689875</c:v>
                </c:pt>
                <c:pt idx="30">
                  <c:v>21.156508007421486</c:v>
                </c:pt>
                <c:pt idx="31">
                  <c:v>20.612398691337145</c:v>
                </c:pt>
                <c:pt idx="32">
                  <c:v>20.094825899732761</c:v>
                </c:pt>
                <c:pt idx="33">
                  <c:v>19.602495431037696</c:v>
                </c:pt>
                <c:pt idx="34">
                  <c:v>19.13417620263672</c:v>
                </c:pt>
                <c:pt idx="35">
                  <c:v>18.688697172522247</c:v>
                </c:pt>
                <c:pt idx="36">
                  <c:v>18.264944411079316</c:v>
                </c:pt>
                <c:pt idx="37">
                  <c:v>17.861858315681367</c:v>
                </c:pt>
                <c:pt idx="38">
                  <c:v>17.478430961131743</c:v>
                </c:pt>
                <c:pt idx="39">
                  <c:v>17.113703579325666</c:v>
                </c:pt>
                <c:pt idx="40">
                  <c:v>16.766764161830622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small_deform_hard2!$E$6:$E$15</c:f>
              <c:numCache>
                <c:formatCode>0.00E+00</c:formatCode>
                <c:ptCount val="10"/>
                <c:pt idx="0">
                  <c:v>4.2524040485680002E-5</c:v>
                </c:pt>
                <c:pt idx="1">
                  <c:v>7.5834437751850006E-5</c:v>
                </c:pt>
                <c:pt idx="2" formatCode="General">
                  <c:v>1.0934798898853E-4</c:v>
                </c:pt>
                <c:pt idx="3" formatCode="General">
                  <c:v>1.43021225539E-4</c:v>
                </c:pt>
                <c:pt idx="4" formatCode="General">
                  <c:v>1.7682227142110999E-4</c:v>
                </c:pt>
                <c:pt idx="5" formatCode="General">
                  <c:v>2.1072701567153001E-4</c:v>
                </c:pt>
                <c:pt idx="6" formatCode="General">
                  <c:v>2.4471674944074998E-4</c:v>
                </c:pt>
                <c:pt idx="7" formatCode="General">
                  <c:v>2.7877665760165998E-4</c:v>
                </c:pt>
                <c:pt idx="8" formatCode="General">
                  <c:v>3.1289482145899E-4</c:v>
                </c:pt>
                <c:pt idx="9" formatCode="General">
                  <c:v>3.4706153617313997E-4</c:v>
                </c:pt>
              </c:numCache>
            </c:numRef>
          </c:xVal>
          <c:yVal>
            <c:numRef>
              <c:f>small_deform_hard2!$P$6:$P$15</c:f>
              <c:numCache>
                <c:formatCode>General</c:formatCode>
                <c:ptCount val="10"/>
                <c:pt idx="0">
                  <c:v>50.423102668677068</c:v>
                </c:pt>
                <c:pt idx="1">
                  <c:v>44.221371941192665</c:v>
                </c:pt>
                <c:pt idx="2">
                  <c:v>38.941668025064295</c:v>
                </c:pt>
                <c:pt idx="3">
                  <c:v>34.456987876737472</c:v>
                </c:pt>
                <c:pt idx="4">
                  <c:v>30.654033874341042</c:v>
                </c:pt>
                <c:pt idx="5">
                  <c:v>27.433382895118211</c:v>
                </c:pt>
                <c:pt idx="6">
                  <c:v>24.708688095299166</c:v>
                </c:pt>
                <c:pt idx="7">
                  <c:v>22.405487957106242</c:v>
                </c:pt>
                <c:pt idx="8">
                  <c:v>20.459893758385203</c:v>
                </c:pt>
                <c:pt idx="9">
                  <c:v>18.817292859420782</c:v>
                </c:pt>
              </c:numCache>
            </c:numRef>
          </c:yVal>
        </c:ser>
        <c:axId val="112537984"/>
        <c:axId val="112540288"/>
      </c:scatterChart>
      <c:valAx>
        <c:axId val="112537984"/>
        <c:scaling>
          <c:orientation val="minMax"/>
          <c:max val="4.0000000000000018E-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Internal parameter</a:t>
                </a:r>
              </a:p>
            </c:rich>
          </c:tx>
          <c:layout/>
        </c:title>
        <c:numFmt formatCode="General" sourceLinked="1"/>
        <c:tickLblPos val="nextTo"/>
        <c:crossAx val="112540288"/>
        <c:crosses val="autoZero"/>
        <c:crossBetween val="midCat"/>
      </c:valAx>
      <c:valAx>
        <c:axId val="112540288"/>
        <c:scaling>
          <c:orientation val="minMax"/>
          <c:max val="60"/>
          <c:min val="1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Friction angle (deg)</a:t>
                </a:r>
              </a:p>
            </c:rich>
          </c:tx>
          <c:layout/>
        </c:title>
        <c:numFmt formatCode="General" sourceLinked="0"/>
        <c:tickLblPos val="nextTo"/>
        <c:crossAx val="11253798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519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519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_hard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all_deform_hard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"/>
  <sheetViews>
    <sheetView workbookViewId="0">
      <selection activeCell="O5" sqref="O5:P15"/>
    </sheetView>
  </sheetViews>
  <sheetFormatPr defaultRowHeight="14.4"/>
  <cols>
    <col min="3" max="3" width="4.6640625" bestFit="1" customWidth="1"/>
    <col min="5" max="5" width="12" bestFit="1" customWidth="1"/>
    <col min="6" max="8" width="12.6640625" bestFit="1" customWidth="1"/>
    <col min="11" max="11" width="12.6640625" bestFit="1" customWidth="1"/>
    <col min="13" max="13" width="12.6640625" bestFit="1" customWidth="1"/>
  </cols>
  <sheetData>
    <row r="1" spans="1:16">
      <c r="A1" t="s">
        <v>13</v>
      </c>
      <c r="B1">
        <f>60*PI()/180</f>
        <v>1.0471975511965976</v>
      </c>
    </row>
    <row r="2" spans="1:16">
      <c r="A2" t="s">
        <v>14</v>
      </c>
      <c r="B2">
        <v>4</v>
      </c>
    </row>
    <row r="4" spans="1:16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O4" t="s">
        <v>12</v>
      </c>
      <c r="P4" t="s">
        <v>11</v>
      </c>
    </row>
    <row r="5" spans="1:16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f>(H5+K5+M5)/3</f>
        <v>0</v>
      </c>
      <c r="P5">
        <f>(O5*SIN($B$1)+$B$2)/COS($B$1)</f>
        <v>7.9999999999999982</v>
      </c>
    </row>
    <row r="6" spans="1:16">
      <c r="C6">
        <v>1</v>
      </c>
      <c r="D6" s="1">
        <v>-3.0622328553609001E-5</v>
      </c>
      <c r="E6" s="1">
        <v>3.4768388530830999E-5</v>
      </c>
      <c r="F6">
        <v>-0.20177484708821</v>
      </c>
      <c r="G6">
        <v>-0.20177484708821999</v>
      </c>
      <c r="H6">
        <v>-0.20177484708821</v>
      </c>
      <c r="I6" s="1">
        <v>-2.6610018873356999E-16</v>
      </c>
      <c r="J6" s="1">
        <v>1.4320694293883999E-16</v>
      </c>
      <c r="K6">
        <v>-0.20177484708821</v>
      </c>
      <c r="L6" s="1">
        <v>1.9931569196681002E-15</v>
      </c>
      <c r="M6">
        <v>-0.20177484708821</v>
      </c>
      <c r="O6">
        <f t="shared" ref="O6:O15" si="0">(H6+K6+M6)/3</f>
        <v>-0.20177484708821</v>
      </c>
      <c r="P6">
        <f t="shared" ref="P6:P15" si="1">(O6*SIN($B$1)+$B$2)/COS($B$1)</f>
        <v>7.6505157131537773</v>
      </c>
    </row>
    <row r="7" spans="1:16">
      <c r="C7">
        <v>2</v>
      </c>
      <c r="D7" s="1">
        <v>-1.1709444687535E-5</v>
      </c>
      <c r="E7" s="1">
        <v>7.0891727672418004E-5</v>
      </c>
      <c r="F7">
        <v>-1.1908478706457</v>
      </c>
      <c r="G7">
        <v>-1.1908478706457</v>
      </c>
      <c r="H7">
        <v>-1.1908478706457</v>
      </c>
      <c r="I7" s="1">
        <v>4.4646129685896998E-15</v>
      </c>
      <c r="J7" s="1">
        <v>-2.7433752035202E-15</v>
      </c>
      <c r="K7">
        <v>-1.1908478706457</v>
      </c>
      <c r="L7" s="1">
        <v>-1.4001957486901999E-14</v>
      </c>
      <c r="M7">
        <v>-1.1908478706457</v>
      </c>
      <c r="O7">
        <f t="shared" si="0"/>
        <v>-1.1908478706457</v>
      </c>
      <c r="P7">
        <f t="shared" si="1"/>
        <v>5.9373909839564361</v>
      </c>
    </row>
    <row r="8" spans="1:16">
      <c r="C8">
        <v>3</v>
      </c>
      <c r="D8" s="1">
        <v>-3.6372852942335E-6</v>
      </c>
      <c r="E8">
        <v>1.0648444333934E-4</v>
      </c>
      <c r="F8">
        <v>-1.8716283400886999</v>
      </c>
      <c r="G8">
        <v>-1.8716283400888001</v>
      </c>
      <c r="H8">
        <v>-1.8716283400888001</v>
      </c>
      <c r="I8" s="1">
        <v>-1.2523375689706001E-14</v>
      </c>
      <c r="J8" s="1">
        <v>6.7851872147235001E-15</v>
      </c>
      <c r="K8">
        <v>-1.8716283400888001</v>
      </c>
      <c r="L8" s="1">
        <v>8.9939796018289992E-16</v>
      </c>
      <c r="M8">
        <v>-1.8716283400888001</v>
      </c>
      <c r="O8">
        <f t="shared" si="0"/>
        <v>-1.8716283400888001</v>
      </c>
      <c r="P8">
        <f t="shared" si="1"/>
        <v>4.7582446220803964</v>
      </c>
    </row>
    <row r="9" spans="1:16">
      <c r="C9">
        <v>4</v>
      </c>
      <c r="D9" s="1">
        <v>-1.1795756502397E-6</v>
      </c>
      <c r="E9">
        <v>1.4171936408256E-4</v>
      </c>
      <c r="F9">
        <v>-2.3445362536066998</v>
      </c>
      <c r="G9">
        <v>-2.3445362536066998</v>
      </c>
      <c r="H9">
        <v>-2.3445362536066998</v>
      </c>
      <c r="I9" s="1">
        <v>-2.9312969747734002E-16</v>
      </c>
      <c r="J9" s="1">
        <v>3.2795835294618999E-15</v>
      </c>
      <c r="K9">
        <v>-2.3445362536066998</v>
      </c>
      <c r="L9" s="1">
        <v>-1.1428920798455E-15</v>
      </c>
      <c r="M9">
        <v>-2.3445362536066998</v>
      </c>
      <c r="O9">
        <f t="shared" si="0"/>
        <v>-2.3445362536066998</v>
      </c>
      <c r="P9">
        <f t="shared" si="1"/>
        <v>3.939144088566005</v>
      </c>
    </row>
    <row r="10" spans="1:16">
      <c r="C10">
        <v>5</v>
      </c>
      <c r="D10" s="1">
        <v>-3.9370809676309E-7</v>
      </c>
      <c r="E10">
        <v>1.7670922798367999E-4</v>
      </c>
      <c r="F10">
        <v>-2.6750767616626998</v>
      </c>
      <c r="G10">
        <v>-2.6750767616628002</v>
      </c>
      <c r="H10">
        <v>-2.6750767616626998</v>
      </c>
      <c r="I10" s="1">
        <v>2.8985608743443999E-15</v>
      </c>
      <c r="J10" s="1">
        <v>-1.177134492172E-15</v>
      </c>
      <c r="K10">
        <v>-2.6750767616626998</v>
      </c>
      <c r="L10" s="1">
        <v>-2.7759651536128998E-17</v>
      </c>
      <c r="M10">
        <v>-2.6750767616626998</v>
      </c>
      <c r="O10">
        <f t="shared" si="0"/>
        <v>-2.6750767616626998</v>
      </c>
      <c r="P10">
        <f t="shared" si="1"/>
        <v>3.3666311346533835</v>
      </c>
    </row>
    <row r="11" spans="1:16">
      <c r="C11">
        <v>6</v>
      </c>
      <c r="D11" s="1">
        <v>-1.3400781007089E-7</v>
      </c>
      <c r="E11">
        <v>2.1152947727575E-4</v>
      </c>
      <c r="F11">
        <v>-2.9070846899656</v>
      </c>
      <c r="G11">
        <v>-2.9070846899656</v>
      </c>
      <c r="H11">
        <v>-2.9070846899656</v>
      </c>
      <c r="I11" s="1">
        <v>-7.1084707902443003E-17</v>
      </c>
      <c r="J11" s="1">
        <v>-6.5810398621681002E-16</v>
      </c>
      <c r="K11">
        <v>-2.9070846899656</v>
      </c>
      <c r="L11" s="1">
        <v>-4.5712621012241E-16</v>
      </c>
      <c r="M11">
        <v>-2.9070846899656</v>
      </c>
      <c r="O11">
        <f t="shared" si="0"/>
        <v>-2.9070846899656</v>
      </c>
      <c r="P11">
        <f t="shared" si="1"/>
        <v>2.9647816150739632</v>
      </c>
    </row>
    <row r="12" spans="1:16">
      <c r="C12">
        <v>7</v>
      </c>
      <c r="D12" s="1">
        <v>-4.6232542350032998E-8</v>
      </c>
      <c r="E12">
        <v>2.4623148013189E-4</v>
      </c>
      <c r="F12">
        <v>-3.0704069137293</v>
      </c>
      <c r="G12">
        <v>-3.0704069137293</v>
      </c>
      <c r="H12">
        <v>-3.0704069137293</v>
      </c>
      <c r="I12" s="1">
        <v>-1.7431109270737E-15</v>
      </c>
      <c r="J12" s="1">
        <v>4.1951144806457998E-16</v>
      </c>
      <c r="K12">
        <v>-3.0704069137293</v>
      </c>
      <c r="L12" s="1">
        <v>7.0970258839266001E-16</v>
      </c>
      <c r="M12">
        <v>-3.0704069137293</v>
      </c>
      <c r="O12">
        <f t="shared" si="0"/>
        <v>-3.0704069137293</v>
      </c>
      <c r="P12">
        <f t="shared" si="1"/>
        <v>2.6818992255101013</v>
      </c>
    </row>
    <row r="13" spans="1:16">
      <c r="C13">
        <v>8</v>
      </c>
      <c r="D13" s="1">
        <v>-1.6100489552694999E-8</v>
      </c>
      <c r="E13">
        <v>2.8085063455349999E-4</v>
      </c>
      <c r="F13">
        <v>-3.1856110269786</v>
      </c>
      <c r="G13">
        <v>-3.1856110269786</v>
      </c>
      <c r="H13">
        <v>-3.1856110269786</v>
      </c>
      <c r="I13" s="1">
        <v>-4.6341963537351002E-17</v>
      </c>
      <c r="J13" s="1">
        <v>1.9731667022862E-16</v>
      </c>
      <c r="K13">
        <v>-3.1856110269786</v>
      </c>
      <c r="L13" s="1">
        <v>3.1655178427233001E-16</v>
      </c>
      <c r="M13">
        <v>-3.1856110269786</v>
      </c>
      <c r="O13">
        <f t="shared" si="0"/>
        <v>-3.1856110269786</v>
      </c>
      <c r="P13">
        <f t="shared" si="1"/>
        <v>2.4823598481213955</v>
      </c>
    </row>
    <row r="14" spans="1:16">
      <c r="C14">
        <v>9</v>
      </c>
      <c r="D14" s="1">
        <v>-5.6438834439287003E-9</v>
      </c>
      <c r="E14">
        <v>3.1541153782688002E-4</v>
      </c>
      <c r="F14">
        <v>-3.2669889903131999</v>
      </c>
      <c r="G14">
        <v>-3.2669889903131999</v>
      </c>
      <c r="H14">
        <v>-3.2669889903131999</v>
      </c>
      <c r="I14" s="1">
        <v>1.4215284479384001E-16</v>
      </c>
      <c r="J14" s="1">
        <v>3.3436436089998999E-16</v>
      </c>
      <c r="K14">
        <v>-3.2669889903131999</v>
      </c>
      <c r="L14" s="1">
        <v>7.4580393885422E-17</v>
      </c>
      <c r="M14">
        <v>-3.2669889903131999</v>
      </c>
      <c r="O14">
        <f t="shared" si="0"/>
        <v>-3.2669889903131999</v>
      </c>
      <c r="P14">
        <f t="shared" si="1"/>
        <v>2.3414090810093913</v>
      </c>
    </row>
    <row r="15" spans="1:16">
      <c r="C15">
        <v>10</v>
      </c>
      <c r="D15" s="1">
        <v>-1.9875401879864999E-9</v>
      </c>
      <c r="E15">
        <v>3.4993138216093999E-4</v>
      </c>
      <c r="F15">
        <v>-3.3245301397697</v>
      </c>
      <c r="G15">
        <v>-3.3245301397697</v>
      </c>
      <c r="H15">
        <v>-3.3245301397697</v>
      </c>
      <c r="I15" s="1">
        <v>-3.0573302995836001E-16</v>
      </c>
      <c r="J15" s="1">
        <v>-4.3854632762887998E-18</v>
      </c>
      <c r="K15">
        <v>-3.3245301397697</v>
      </c>
      <c r="L15" s="1">
        <v>1.6995957652293E-16</v>
      </c>
      <c r="M15">
        <v>-3.3245301397697</v>
      </c>
      <c r="O15">
        <f t="shared" si="0"/>
        <v>-3.3245301397697005</v>
      </c>
      <c r="P15">
        <f t="shared" si="1"/>
        <v>2.2417448866248173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7"/>
  <sheetViews>
    <sheetView topLeftCell="A6" workbookViewId="0">
      <selection activeCell="C6" sqref="C6:D46"/>
    </sheetView>
  </sheetViews>
  <sheetFormatPr defaultRowHeight="14.4"/>
  <sheetData>
    <row r="1" spans="1:4">
      <c r="A1" t="s">
        <v>11</v>
      </c>
      <c r="B1">
        <v>10</v>
      </c>
    </row>
    <row r="2" spans="1:4">
      <c r="A2" t="s">
        <v>15</v>
      </c>
      <c r="B2">
        <v>2</v>
      </c>
    </row>
    <row r="3" spans="1:4">
      <c r="A3" t="s">
        <v>16</v>
      </c>
      <c r="B3" s="1">
        <v>10000</v>
      </c>
    </row>
    <row r="5" spans="1:4">
      <c r="C5" t="s">
        <v>2</v>
      </c>
      <c r="D5" t="s">
        <v>11</v>
      </c>
    </row>
    <row r="6" spans="1:4">
      <c r="C6">
        <v>0</v>
      </c>
      <c r="D6" s="1">
        <f>$B$2+($B$1-$B$2)*EXP(-$B$3*C6)</f>
        <v>10</v>
      </c>
    </row>
    <row r="7" spans="1:4">
      <c r="C7">
        <f>C6+0.00001</f>
        <v>1.0000000000000001E-5</v>
      </c>
      <c r="D7" s="1">
        <f>$B$2+($B$1-$B$2)*EXP(-$B$3*C7)</f>
        <v>9.2386993442876761</v>
      </c>
    </row>
    <row r="8" spans="1:4">
      <c r="C8">
        <f t="shared" ref="C8:C47" si="0">C7+0.00001</f>
        <v>2.0000000000000002E-5</v>
      </c>
      <c r="D8" s="1">
        <f t="shared" ref="D8:D47" si="1">$B$2+($B$1-$B$2)*EXP(-$B$3*C8)</f>
        <v>8.5498460246238537</v>
      </c>
    </row>
    <row r="9" spans="1:4">
      <c r="C9">
        <f t="shared" si="0"/>
        <v>3.0000000000000004E-5</v>
      </c>
      <c r="D9" s="1">
        <f t="shared" si="1"/>
        <v>7.926545765453743</v>
      </c>
    </row>
    <row r="10" spans="1:4">
      <c r="C10">
        <f t="shared" si="0"/>
        <v>4.0000000000000003E-5</v>
      </c>
      <c r="D10" s="1">
        <f t="shared" si="1"/>
        <v>7.3625603682851146</v>
      </c>
    </row>
    <row r="11" spans="1:4">
      <c r="C11">
        <f t="shared" si="0"/>
        <v>5.0000000000000002E-5</v>
      </c>
      <c r="D11" s="1">
        <f t="shared" si="1"/>
        <v>6.8522452777010674</v>
      </c>
    </row>
    <row r="12" spans="1:4">
      <c r="C12">
        <f t="shared" si="0"/>
        <v>6.0000000000000002E-5</v>
      </c>
      <c r="D12" s="1">
        <f t="shared" si="1"/>
        <v>6.3904930887522111</v>
      </c>
    </row>
    <row r="13" spans="1:4">
      <c r="C13">
        <f t="shared" si="0"/>
        <v>7.0000000000000007E-5</v>
      </c>
      <c r="D13" s="1">
        <f t="shared" si="1"/>
        <v>5.9726824303312753</v>
      </c>
    </row>
    <row r="14" spans="1:4">
      <c r="C14">
        <f t="shared" si="0"/>
        <v>8.0000000000000007E-5</v>
      </c>
      <c r="D14" s="1">
        <f t="shared" si="1"/>
        <v>5.5946317129377725</v>
      </c>
    </row>
    <row r="15" spans="1:4">
      <c r="C15">
        <f t="shared" si="0"/>
        <v>9.0000000000000006E-5</v>
      </c>
      <c r="D15" s="1">
        <f t="shared" si="1"/>
        <v>5.2525572779247929</v>
      </c>
    </row>
    <row r="16" spans="1:4">
      <c r="C16">
        <f t="shared" si="0"/>
        <v>1E-4</v>
      </c>
      <c r="D16" s="1">
        <f t="shared" si="1"/>
        <v>4.9430355293715387</v>
      </c>
    </row>
    <row r="17" spans="3:4">
      <c r="C17">
        <f t="shared" si="0"/>
        <v>1.1E-4</v>
      </c>
      <c r="D17" s="1">
        <f t="shared" si="1"/>
        <v>4.662968669584636</v>
      </c>
    </row>
    <row r="18" spans="3:4">
      <c r="C18">
        <f t="shared" si="0"/>
        <v>1.2E-4</v>
      </c>
      <c r="D18" s="1">
        <f t="shared" si="1"/>
        <v>4.4095536952976175</v>
      </c>
    </row>
    <row r="19" spans="3:4">
      <c r="C19">
        <f t="shared" si="0"/>
        <v>1.3000000000000002E-4</v>
      </c>
      <c r="D19" s="1">
        <f t="shared" si="1"/>
        <v>4.1802543442721003</v>
      </c>
    </row>
    <row r="20" spans="3:4">
      <c r="C20">
        <f t="shared" si="0"/>
        <v>1.4000000000000001E-4</v>
      </c>
      <c r="D20" s="1">
        <f t="shared" si="1"/>
        <v>3.9727757115328517</v>
      </c>
    </row>
    <row r="21" spans="3:4">
      <c r="C21">
        <f t="shared" si="0"/>
        <v>1.5000000000000001E-4</v>
      </c>
      <c r="D21" s="1">
        <f t="shared" si="1"/>
        <v>3.7850412811874383</v>
      </c>
    </row>
    <row r="22" spans="3:4">
      <c r="C22">
        <f t="shared" si="0"/>
        <v>1.6000000000000001E-4</v>
      </c>
      <c r="D22" s="1">
        <f t="shared" si="1"/>
        <v>3.6151721439572428</v>
      </c>
    </row>
    <row r="23" spans="3:4">
      <c r="C23">
        <f t="shared" si="0"/>
        <v>1.7000000000000001E-4</v>
      </c>
      <c r="D23" s="1">
        <f t="shared" si="1"/>
        <v>3.4614681924218766</v>
      </c>
    </row>
    <row r="24" spans="3:4">
      <c r="C24">
        <f t="shared" si="0"/>
        <v>1.8000000000000001E-4</v>
      </c>
      <c r="D24" s="1">
        <f t="shared" si="1"/>
        <v>3.3223911057726925</v>
      </c>
    </row>
    <row r="25" spans="3:4">
      <c r="C25">
        <f t="shared" si="0"/>
        <v>1.9000000000000001E-4</v>
      </c>
      <c r="D25" s="1">
        <f t="shared" si="1"/>
        <v>3.1965489537810803</v>
      </c>
    </row>
    <row r="26" spans="3:4">
      <c r="C26">
        <f t="shared" si="0"/>
        <v>2.0000000000000001E-4</v>
      </c>
      <c r="D26" s="1">
        <f t="shared" si="1"/>
        <v>3.0826822658929016</v>
      </c>
    </row>
    <row r="27" spans="3:4">
      <c r="C27">
        <f t="shared" si="0"/>
        <v>2.1000000000000001E-4</v>
      </c>
      <c r="D27" s="1">
        <f t="shared" si="1"/>
        <v>2.9796514260238554</v>
      </c>
    </row>
    <row r="28" spans="3:4">
      <c r="C28">
        <f t="shared" si="0"/>
        <v>2.2000000000000001E-4</v>
      </c>
      <c r="D28" s="1">
        <f t="shared" si="1"/>
        <v>2.8864252668986712</v>
      </c>
    </row>
    <row r="29" spans="3:4">
      <c r="C29">
        <f t="shared" si="0"/>
        <v>2.3000000000000001E-4</v>
      </c>
      <c r="D29" s="1">
        <f t="shared" si="1"/>
        <v>2.8020707497824295</v>
      </c>
    </row>
    <row r="30" spans="3:4">
      <c r="C30">
        <f t="shared" si="0"/>
        <v>2.4000000000000001E-4</v>
      </c>
      <c r="D30" s="1">
        <f t="shared" si="1"/>
        <v>2.7257436263153001</v>
      </c>
    </row>
    <row r="31" spans="3:4">
      <c r="C31">
        <f t="shared" si="0"/>
        <v>2.5000000000000001E-4</v>
      </c>
      <c r="D31" s="1">
        <f t="shared" si="1"/>
        <v>2.6566799889911903</v>
      </c>
    </row>
    <row r="32" spans="3:4">
      <c r="C32">
        <f t="shared" si="0"/>
        <v>2.6000000000000003E-4</v>
      </c>
      <c r="D32" s="1">
        <f t="shared" si="1"/>
        <v>2.5941886257146707</v>
      </c>
    </row>
    <row r="33" spans="3:4">
      <c r="C33">
        <f t="shared" si="0"/>
        <v>2.7000000000000006E-4</v>
      </c>
      <c r="D33" s="1">
        <f t="shared" si="1"/>
        <v>2.5376441019179978</v>
      </c>
    </row>
    <row r="34" spans="3:4">
      <c r="C34">
        <f t="shared" si="0"/>
        <v>2.8000000000000008E-4</v>
      </c>
      <c r="D34" s="1">
        <f t="shared" si="1"/>
        <v>2.4864805010017434</v>
      </c>
    </row>
    <row r="35" spans="3:4">
      <c r="C35">
        <f t="shared" si="0"/>
        <v>2.9000000000000011E-4</v>
      </c>
      <c r="D35" s="1">
        <f t="shared" si="1"/>
        <v>2.4401857604512571</v>
      </c>
    </row>
    <row r="36" spans="3:4">
      <c r="C36">
        <f t="shared" si="0"/>
        <v>3.0000000000000014E-4</v>
      </c>
      <c r="D36" s="1">
        <f t="shared" si="1"/>
        <v>2.3982965469429112</v>
      </c>
    </row>
    <row r="37" spans="3:4">
      <c r="C37">
        <f t="shared" si="0"/>
        <v>3.1000000000000016E-4</v>
      </c>
      <c r="D37" s="1">
        <f t="shared" si="1"/>
        <v>2.360393619148462</v>
      </c>
    </row>
    <row r="38" spans="3:4">
      <c r="C38">
        <f t="shared" si="0"/>
        <v>3.2000000000000019E-4</v>
      </c>
      <c r="D38" s="1">
        <f t="shared" si="1"/>
        <v>2.3260976318269293</v>
      </c>
    </row>
    <row r="39" spans="3:4">
      <c r="C39">
        <f t="shared" si="0"/>
        <v>3.3000000000000022E-4</v>
      </c>
      <c r="D39" s="1">
        <f t="shared" si="1"/>
        <v>2.2950653392099194</v>
      </c>
    </row>
    <row r="40" spans="3:4">
      <c r="C40">
        <f t="shared" si="0"/>
        <v>3.4000000000000024E-4</v>
      </c>
      <c r="D40" s="1">
        <f t="shared" si="1"/>
        <v>2.2669861596826077</v>
      </c>
    </row>
    <row r="41" spans="3:4">
      <c r="C41">
        <f t="shared" si="0"/>
        <v>3.5000000000000027E-4</v>
      </c>
      <c r="D41" s="1">
        <f t="shared" si="1"/>
        <v>2.2415790673785474</v>
      </c>
    </row>
    <row r="42" spans="3:4">
      <c r="C42">
        <f t="shared" si="0"/>
        <v>3.6000000000000029E-4</v>
      </c>
      <c r="D42" s="1">
        <f t="shared" si="1"/>
        <v>2.2185897795783398</v>
      </c>
    </row>
    <row r="43" spans="3:4">
      <c r="C43">
        <f t="shared" si="0"/>
        <v>3.7000000000000032E-4</v>
      </c>
      <c r="D43" s="1">
        <f t="shared" si="1"/>
        <v>2.1977882117627145</v>
      </c>
    </row>
    <row r="44" spans="3:4">
      <c r="C44">
        <f t="shared" si="0"/>
        <v>3.8000000000000035E-4</v>
      </c>
      <c r="D44" s="1">
        <f t="shared" si="1"/>
        <v>2.1789661748493243</v>
      </c>
    </row>
    <row r="45" spans="3:4">
      <c r="C45">
        <f t="shared" si="0"/>
        <v>3.9000000000000037E-4</v>
      </c>
      <c r="D45" s="1">
        <f t="shared" si="1"/>
        <v>2.1619352915664343</v>
      </c>
    </row>
    <row r="46" spans="3:4">
      <c r="C46">
        <f t="shared" si="0"/>
        <v>4.000000000000004E-4</v>
      </c>
      <c r="D46" s="1">
        <f t="shared" si="1"/>
        <v>2.1465251111098729</v>
      </c>
    </row>
    <row r="47" spans="3:4">
      <c r="D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5"/>
  <sheetViews>
    <sheetView workbookViewId="0">
      <selection activeCell="C4" sqref="C4"/>
    </sheetView>
  </sheetViews>
  <sheetFormatPr defaultRowHeight="14.4"/>
  <cols>
    <col min="3" max="3" width="4.6640625" bestFit="1" customWidth="1"/>
    <col min="4" max="4" width="8.21875" customWidth="1"/>
    <col min="5" max="5" width="12" bestFit="1" customWidth="1"/>
    <col min="6" max="8" width="12.6640625" bestFit="1" customWidth="1"/>
    <col min="11" max="11" width="12.6640625" bestFit="1" customWidth="1"/>
    <col min="13" max="13" width="12.6640625" bestFit="1" customWidth="1"/>
  </cols>
  <sheetData>
    <row r="1" spans="1:16">
      <c r="A1" t="s">
        <v>11</v>
      </c>
      <c r="B1">
        <v>10</v>
      </c>
    </row>
    <row r="4" spans="1:16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O4" t="s">
        <v>12</v>
      </c>
      <c r="P4" t="s">
        <v>17</v>
      </c>
    </row>
    <row r="5" spans="1:16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f>(H5+K5+M5)/3</f>
        <v>0</v>
      </c>
      <c r="P5">
        <f>-2*ATAN(O5/$B$1)*180/PI()</f>
        <v>0</v>
      </c>
    </row>
    <row r="6" spans="1:16">
      <c r="C6">
        <v>1</v>
      </c>
      <c r="D6" s="1">
        <v>4.4285604018368E-6</v>
      </c>
      <c r="E6" s="1">
        <v>4.2524040485680002E-5</v>
      </c>
      <c r="F6">
        <v>-4.7081055578697999</v>
      </c>
      <c r="G6">
        <v>-4.7081055578697999</v>
      </c>
      <c r="H6">
        <v>-4.7081055578697999</v>
      </c>
      <c r="I6" s="1">
        <v>-4.6678096696557003E-18</v>
      </c>
      <c r="J6" s="1">
        <v>-2.7569977217991999E-17</v>
      </c>
      <c r="K6">
        <v>-4.7081055578697999</v>
      </c>
      <c r="L6" s="1">
        <v>5.9818910282569999E-16</v>
      </c>
      <c r="M6">
        <v>-4.7081055578697999</v>
      </c>
      <c r="O6">
        <f t="shared" ref="O6:O15" si="0">(H6+K6+M6)/3</f>
        <v>-4.7081055578697999</v>
      </c>
      <c r="P6">
        <f t="shared" ref="P6:P15" si="1">-2*ATAN(O6/$B$1)*180/PI()</f>
        <v>50.423102668677068</v>
      </c>
    </row>
    <row r="7" spans="1:16">
      <c r="C7">
        <v>2</v>
      </c>
      <c r="D7" s="1">
        <v>1.1094692171643E-6</v>
      </c>
      <c r="E7" s="1">
        <v>7.5834437751850006E-5</v>
      </c>
      <c r="F7">
        <v>-4.0627516583742</v>
      </c>
      <c r="G7">
        <v>-4.0627516583742</v>
      </c>
      <c r="H7">
        <v>-4.0627516583742</v>
      </c>
      <c r="I7" s="1">
        <v>1.3288965271221001E-16</v>
      </c>
      <c r="J7" s="1">
        <v>7.6700568109365001E-17</v>
      </c>
      <c r="K7">
        <v>-4.0627516583742</v>
      </c>
      <c r="L7" s="1">
        <v>1.9859580961448001E-16</v>
      </c>
      <c r="M7">
        <v>-4.0627516583742</v>
      </c>
      <c r="O7">
        <f t="shared" si="0"/>
        <v>-4.0627516583742</v>
      </c>
      <c r="P7">
        <f t="shared" si="1"/>
        <v>44.221371941192665</v>
      </c>
    </row>
    <row r="8" spans="1:16">
      <c r="C8">
        <v>3</v>
      </c>
      <c r="D8" s="1">
        <v>1.2565080059757001E-6</v>
      </c>
      <c r="E8">
        <v>1.0934798898853E-4</v>
      </c>
      <c r="F8">
        <v>-3.5354579930697998</v>
      </c>
      <c r="G8">
        <v>-3.5354579930697998</v>
      </c>
      <c r="H8">
        <v>-3.5354579930697998</v>
      </c>
      <c r="I8" s="1">
        <v>2.0454708857051999E-16</v>
      </c>
      <c r="J8" s="1">
        <v>5.3736471353225001E-17</v>
      </c>
      <c r="K8">
        <v>-3.5354579930697998</v>
      </c>
      <c r="L8" s="1">
        <v>1.0329596950366E-16</v>
      </c>
      <c r="M8">
        <v>-3.5354579930697998</v>
      </c>
      <c r="O8">
        <f t="shared" si="0"/>
        <v>-3.5354579930697998</v>
      </c>
      <c r="P8">
        <f t="shared" si="1"/>
        <v>38.941668025064295</v>
      </c>
    </row>
    <row r="9" spans="1:16">
      <c r="C9">
        <v>4</v>
      </c>
      <c r="D9" s="1">
        <v>1.1911878592397E-6</v>
      </c>
      <c r="E9">
        <v>1.43021225539E-4</v>
      </c>
      <c r="F9">
        <v>-3.1009676015438998</v>
      </c>
      <c r="G9">
        <v>-3.1009676015438998</v>
      </c>
      <c r="H9">
        <v>-3.1009676015438998</v>
      </c>
      <c r="I9" s="1">
        <v>-5.8774835269509998E-17</v>
      </c>
      <c r="J9" s="1">
        <v>-4.4449583286180998E-17</v>
      </c>
      <c r="K9">
        <v>-3.1009676015438998</v>
      </c>
      <c r="L9" s="1">
        <v>3.6581958629619998E-17</v>
      </c>
      <c r="M9">
        <v>-3.1009676015438998</v>
      </c>
      <c r="O9">
        <f t="shared" si="0"/>
        <v>-3.1009676015438998</v>
      </c>
      <c r="P9">
        <f t="shared" si="1"/>
        <v>34.456987876737472</v>
      </c>
    </row>
    <row r="10" spans="1:16">
      <c r="C10">
        <v>5</v>
      </c>
      <c r="D10" s="1">
        <v>9.9094514505182008E-7</v>
      </c>
      <c r="E10">
        <v>1.7682227142110999E-4</v>
      </c>
      <c r="F10">
        <v>-2.7407593266718999</v>
      </c>
      <c r="G10">
        <v>-2.7407593266718999</v>
      </c>
      <c r="H10">
        <v>-2.7407593266718999</v>
      </c>
      <c r="I10" s="1">
        <v>5.3401310006858002E-16</v>
      </c>
      <c r="J10" s="1">
        <v>5.9714242902435999E-17</v>
      </c>
      <c r="K10">
        <v>-2.7407593266718999</v>
      </c>
      <c r="L10" s="1">
        <v>3.7145939687263E-16</v>
      </c>
      <c r="M10">
        <v>-2.7407593266718999</v>
      </c>
      <c r="O10">
        <f t="shared" si="0"/>
        <v>-2.7407593266719004</v>
      </c>
      <c r="P10">
        <f t="shared" si="1"/>
        <v>30.654033874341042</v>
      </c>
    </row>
    <row r="11" spans="1:16">
      <c r="C11">
        <v>6</v>
      </c>
      <c r="D11" s="1">
        <v>7.4396205196335998E-7</v>
      </c>
      <c r="E11">
        <v>2.1072701567153001E-4</v>
      </c>
      <c r="F11">
        <v>-2.4408237756824001</v>
      </c>
      <c r="G11">
        <v>-2.4408237756824001</v>
      </c>
      <c r="H11">
        <v>-2.4408237756824001</v>
      </c>
      <c r="I11" s="1">
        <v>-1.4533833005442999E-16</v>
      </c>
      <c r="J11" s="1">
        <v>3.8069455489525002E-16</v>
      </c>
      <c r="K11">
        <v>-2.4408237756824001</v>
      </c>
      <c r="L11" s="1">
        <v>-5.1816571164934997E-16</v>
      </c>
      <c r="M11">
        <v>-2.4408237756824001</v>
      </c>
      <c r="O11">
        <f t="shared" si="0"/>
        <v>-2.4408237756824001</v>
      </c>
      <c r="P11">
        <f t="shared" si="1"/>
        <v>27.433382895118211</v>
      </c>
    </row>
    <row r="12" spans="1:16">
      <c r="C12">
        <v>7</v>
      </c>
      <c r="D12" s="1">
        <v>5.1287689051271001E-7</v>
      </c>
      <c r="E12">
        <v>2.4471674944074998E-4</v>
      </c>
      <c r="F12">
        <v>-2.1902903907334998</v>
      </c>
      <c r="G12">
        <v>-2.1902903907334998</v>
      </c>
      <c r="H12">
        <v>-2.1902903907334998</v>
      </c>
      <c r="I12" s="1">
        <v>5.3709742060880001E-16</v>
      </c>
      <c r="J12" s="1">
        <v>6.1729753795971002E-16</v>
      </c>
      <c r="K12">
        <v>-2.1902903907334998</v>
      </c>
      <c r="L12" s="1">
        <v>-3.9057569362415999E-16</v>
      </c>
      <c r="M12">
        <v>-2.1902903907334998</v>
      </c>
      <c r="O12">
        <f t="shared" si="0"/>
        <v>-2.1902903907334998</v>
      </c>
      <c r="P12">
        <f t="shared" si="1"/>
        <v>24.708688095299166</v>
      </c>
    </row>
    <row r="13" spans="1:16">
      <c r="C13">
        <v>8</v>
      </c>
      <c r="D13" s="1">
        <v>3.2827704221638001E-7</v>
      </c>
      <c r="E13">
        <v>2.7877665760165998E-4</v>
      </c>
      <c r="F13">
        <v>-1.9805510157838</v>
      </c>
      <c r="G13">
        <v>-1.9805510157838</v>
      </c>
      <c r="H13">
        <v>-1.9805510157838</v>
      </c>
      <c r="I13" s="1">
        <v>-1.3227396788635001E-16</v>
      </c>
      <c r="J13" s="1">
        <v>5.4599171349081999E-17</v>
      </c>
      <c r="K13">
        <v>-1.9805510157838</v>
      </c>
      <c r="L13" s="1">
        <v>1.3313853473926E-16</v>
      </c>
      <c r="M13">
        <v>-1.9805510157838</v>
      </c>
      <c r="O13">
        <f t="shared" si="0"/>
        <v>-1.9805510157838</v>
      </c>
      <c r="P13">
        <f t="shared" si="1"/>
        <v>22.405487957106242</v>
      </c>
    </row>
    <row r="14" spans="1:16">
      <c r="C14">
        <v>9</v>
      </c>
      <c r="D14" s="1">
        <v>1.9652079252807999E-7</v>
      </c>
      <c r="E14">
        <v>3.1289482145899E-4</v>
      </c>
      <c r="F14">
        <v>-1.8046804281233999</v>
      </c>
      <c r="G14">
        <v>-1.8046804281233999</v>
      </c>
      <c r="H14">
        <v>-1.8046804281233999</v>
      </c>
      <c r="I14" s="1">
        <v>5.8589039446427997E-17</v>
      </c>
      <c r="J14" s="1">
        <v>-1.1129317325552E-16</v>
      </c>
      <c r="K14">
        <v>-1.8046804281233999</v>
      </c>
      <c r="L14" s="1">
        <v>2.1575941704438001E-16</v>
      </c>
      <c r="M14">
        <v>-1.8046804281233999</v>
      </c>
      <c r="O14">
        <f t="shared" si="0"/>
        <v>-1.8046804281233999</v>
      </c>
      <c r="P14">
        <f t="shared" si="1"/>
        <v>20.459893758385203</v>
      </c>
    </row>
    <row r="15" spans="1:16">
      <c r="C15">
        <v>10</v>
      </c>
      <c r="D15" s="1">
        <v>1.1059376503475E-7</v>
      </c>
      <c r="E15">
        <v>3.4706153617313997E-4</v>
      </c>
      <c r="F15">
        <v>-1.6570397488452999</v>
      </c>
      <c r="G15">
        <v>-1.6570397488452999</v>
      </c>
      <c r="H15">
        <v>-1.6570397488452999</v>
      </c>
      <c r="I15" s="1">
        <v>3.5755043866335998E-16</v>
      </c>
      <c r="J15" s="1">
        <v>3.4890916717223001E-16</v>
      </c>
      <c r="K15">
        <v>-1.6570397488452999</v>
      </c>
      <c r="L15" s="1">
        <v>4.2578865146064998E-16</v>
      </c>
      <c r="M15">
        <v>-1.6570397488452999</v>
      </c>
      <c r="O15">
        <f t="shared" si="0"/>
        <v>-1.6570397488452999</v>
      </c>
      <c r="P15">
        <f t="shared" si="1"/>
        <v>18.817292859420782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7"/>
  <sheetViews>
    <sheetView topLeftCell="A28" workbookViewId="0">
      <selection activeCell="C6" sqref="C6:D46"/>
    </sheetView>
  </sheetViews>
  <sheetFormatPr defaultRowHeight="14.4"/>
  <sheetData>
    <row r="1" spans="1:4">
      <c r="A1" t="s">
        <v>18</v>
      </c>
      <c r="B1">
        <v>60</v>
      </c>
    </row>
    <row r="2" spans="1:4">
      <c r="A2" t="s">
        <v>19</v>
      </c>
      <c r="B2">
        <v>10</v>
      </c>
    </row>
    <row r="3" spans="1:4">
      <c r="A3" t="s">
        <v>20</v>
      </c>
      <c r="B3" s="1">
        <v>5000</v>
      </c>
    </row>
    <row r="5" spans="1:4">
      <c r="C5" t="s">
        <v>2</v>
      </c>
      <c r="D5" t="s">
        <v>18</v>
      </c>
    </row>
    <row r="6" spans="1:4">
      <c r="C6">
        <v>0</v>
      </c>
      <c r="D6" s="1">
        <f>$B$2+($B$1-$B$2)*EXP(-$B$3*C6)</f>
        <v>60</v>
      </c>
    </row>
    <row r="7" spans="1:4">
      <c r="C7">
        <f>C6+0.00001</f>
        <v>1.0000000000000001E-5</v>
      </c>
      <c r="D7" s="1">
        <f>$B$2+($B$1-$B$2)*EXP(-$B$3*C7)</f>
        <v>57.561471225035703</v>
      </c>
    </row>
    <row r="8" spans="1:4">
      <c r="C8">
        <f t="shared" ref="C8:C47" si="0">C7+0.00001</f>
        <v>2.0000000000000002E-5</v>
      </c>
      <c r="D8" s="1">
        <f t="shared" ref="D8:D46" si="1">$B$2+($B$1-$B$2)*EXP(-$B$3*C8)</f>
        <v>55.241870901797974</v>
      </c>
    </row>
    <row r="9" spans="1:4">
      <c r="C9">
        <f t="shared" si="0"/>
        <v>3.0000000000000004E-5</v>
      </c>
      <c r="D9" s="1">
        <f t="shared" si="1"/>
        <v>53.03539882125289</v>
      </c>
    </row>
    <row r="10" spans="1:4">
      <c r="C10">
        <f t="shared" si="0"/>
        <v>4.0000000000000003E-5</v>
      </c>
      <c r="D10" s="1">
        <f t="shared" si="1"/>
        <v>50.936537653899094</v>
      </c>
    </row>
    <row r="11" spans="1:4">
      <c r="C11">
        <f t="shared" si="0"/>
        <v>5.0000000000000002E-5</v>
      </c>
      <c r="D11" s="1">
        <f t="shared" si="1"/>
        <v>48.940039153570247</v>
      </c>
    </row>
    <row r="12" spans="1:4">
      <c r="C12">
        <f t="shared" si="0"/>
        <v>6.0000000000000002E-5</v>
      </c>
      <c r="D12" s="1">
        <f t="shared" si="1"/>
        <v>47.040911034085894</v>
      </c>
    </row>
    <row r="13" spans="1:4">
      <c r="C13">
        <f t="shared" si="0"/>
        <v>7.0000000000000007E-5</v>
      </c>
      <c r="D13" s="1">
        <f t="shared" si="1"/>
        <v>45.23440448593567</v>
      </c>
    </row>
    <row r="14" spans="1:4">
      <c r="C14">
        <f t="shared" si="0"/>
        <v>8.0000000000000007E-5</v>
      </c>
      <c r="D14" s="1">
        <f t="shared" si="1"/>
        <v>43.516002301781967</v>
      </c>
    </row>
    <row r="15" spans="1:4">
      <c r="C15">
        <f t="shared" si="0"/>
        <v>9.0000000000000006E-5</v>
      </c>
      <c r="D15" s="1">
        <f t="shared" si="1"/>
        <v>41.881407581088666</v>
      </c>
    </row>
    <row r="16" spans="1:4">
      <c r="C16">
        <f t="shared" si="0"/>
        <v>1E-4</v>
      </c>
      <c r="D16" s="1">
        <f t="shared" si="1"/>
        <v>40.326532985631673</v>
      </c>
    </row>
    <row r="17" spans="3:4">
      <c r="C17">
        <f t="shared" si="0"/>
        <v>1.1E-4</v>
      </c>
      <c r="D17" s="1">
        <f t="shared" si="1"/>
        <v>38.847490519024333</v>
      </c>
    </row>
    <row r="18" spans="3:4">
      <c r="C18">
        <f t="shared" si="0"/>
        <v>1.2E-4</v>
      </c>
      <c r="D18" s="1">
        <f t="shared" si="1"/>
        <v>37.440581804701324</v>
      </c>
    </row>
    <row r="19" spans="3:4">
      <c r="C19">
        <f t="shared" si="0"/>
        <v>1.3000000000000002E-4</v>
      </c>
      <c r="D19" s="1">
        <f t="shared" si="1"/>
        <v>36.102288838050796</v>
      </c>
    </row>
    <row r="20" spans="3:4">
      <c r="C20">
        <f t="shared" si="0"/>
        <v>1.4000000000000001E-4</v>
      </c>
      <c r="D20" s="1">
        <f t="shared" si="1"/>
        <v>34.829265189570478</v>
      </c>
    </row>
    <row r="21" spans="3:4">
      <c r="C21">
        <f t="shared" si="0"/>
        <v>1.5000000000000001E-4</v>
      </c>
      <c r="D21" s="1">
        <f t="shared" si="1"/>
        <v>33.618327637050733</v>
      </c>
    </row>
    <row r="22" spans="3:4">
      <c r="C22">
        <f t="shared" si="0"/>
        <v>1.6000000000000001E-4</v>
      </c>
      <c r="D22" s="1">
        <f t="shared" si="1"/>
        <v>32.466448205861077</v>
      </c>
    </row>
    <row r="23" spans="3:4">
      <c r="C23">
        <f t="shared" si="0"/>
        <v>1.7000000000000001E-4</v>
      </c>
      <c r="D23" s="1">
        <f t="shared" si="1"/>
        <v>31.370746597436334</v>
      </c>
    </row>
    <row r="24" spans="3:4">
      <c r="C24">
        <f t="shared" si="0"/>
        <v>1.8000000000000001E-4</v>
      </c>
      <c r="D24" s="1">
        <f t="shared" si="1"/>
        <v>30.328482987029954</v>
      </c>
    </row>
    <row r="25" spans="3:4">
      <c r="C25">
        <f t="shared" si="0"/>
        <v>1.9000000000000001E-4</v>
      </c>
      <c r="D25" s="1">
        <f t="shared" si="1"/>
        <v>29.337051172725058</v>
      </c>
    </row>
    <row r="26" spans="3:4">
      <c r="C26">
        <f t="shared" si="0"/>
        <v>2.0000000000000001E-4</v>
      </c>
      <c r="D26" s="1">
        <f t="shared" si="1"/>
        <v>28.393972058572118</v>
      </c>
    </row>
    <row r="27" spans="3:4">
      <c r="C27">
        <f t="shared" si="0"/>
        <v>2.1000000000000001E-4</v>
      </c>
      <c r="D27" s="1">
        <f t="shared" si="1"/>
        <v>27.496887455557765</v>
      </c>
    </row>
    <row r="28" spans="3:4">
      <c r="C28">
        <f t="shared" si="0"/>
        <v>2.2000000000000001E-4</v>
      </c>
      <c r="D28" s="1">
        <f t="shared" si="1"/>
        <v>26.643554184903977</v>
      </c>
    </row>
    <row r="29" spans="3:4">
      <c r="C29">
        <f t="shared" si="0"/>
        <v>2.3000000000000001E-4</v>
      </c>
      <c r="D29" s="1">
        <f t="shared" si="1"/>
        <v>25.831838468952657</v>
      </c>
    </row>
    <row r="30" spans="3:4">
      <c r="C30">
        <f t="shared" si="0"/>
        <v>2.4000000000000001E-4</v>
      </c>
      <c r="D30" s="1">
        <f t="shared" si="1"/>
        <v>25.059710595610106</v>
      </c>
    </row>
    <row r="31" spans="3:4">
      <c r="C31">
        <f t="shared" si="0"/>
        <v>2.5000000000000001E-4</v>
      </c>
      <c r="D31" s="1">
        <f t="shared" si="1"/>
        <v>24.325239843009506</v>
      </c>
    </row>
    <row r="32" spans="3:4">
      <c r="C32">
        <f t="shared" si="0"/>
        <v>2.6000000000000003E-4</v>
      </c>
      <c r="D32" s="1">
        <f t="shared" si="1"/>
        <v>23.626589651700627</v>
      </c>
    </row>
    <row r="33" spans="3:4">
      <c r="C33">
        <f t="shared" si="0"/>
        <v>2.7000000000000006E-4</v>
      </c>
      <c r="D33" s="1">
        <f t="shared" si="1"/>
        <v>22.962013032294571</v>
      </c>
    </row>
    <row r="34" spans="3:4">
      <c r="C34">
        <f t="shared" si="0"/>
        <v>2.8000000000000008E-4</v>
      </c>
      <c r="D34" s="1">
        <f t="shared" si="1"/>
        <v>22.329848197080317</v>
      </c>
    </row>
    <row r="35" spans="3:4">
      <c r="C35">
        <f t="shared" si="0"/>
        <v>2.9000000000000011E-4</v>
      </c>
      <c r="D35" s="1">
        <f t="shared" si="1"/>
        <v>21.728514404689875</v>
      </c>
    </row>
    <row r="36" spans="3:4">
      <c r="C36">
        <f t="shared" si="0"/>
        <v>3.0000000000000014E-4</v>
      </c>
      <c r="D36" s="1">
        <f t="shared" si="1"/>
        <v>21.156508007421486</v>
      </c>
    </row>
    <row r="37" spans="3:4">
      <c r="C37">
        <f t="shared" si="0"/>
        <v>3.1000000000000016E-4</v>
      </c>
      <c r="D37" s="1">
        <f t="shared" si="1"/>
        <v>20.612398691337145</v>
      </c>
    </row>
    <row r="38" spans="3:4">
      <c r="C38">
        <f t="shared" si="0"/>
        <v>3.2000000000000019E-4</v>
      </c>
      <c r="D38" s="1">
        <f t="shared" si="1"/>
        <v>20.094825899732761</v>
      </c>
    </row>
    <row r="39" spans="3:4">
      <c r="C39">
        <f t="shared" si="0"/>
        <v>3.3000000000000022E-4</v>
      </c>
      <c r="D39" s="1">
        <f t="shared" si="1"/>
        <v>19.602495431037696</v>
      </c>
    </row>
    <row r="40" spans="3:4">
      <c r="C40">
        <f t="shared" si="0"/>
        <v>3.4000000000000024E-4</v>
      </c>
      <c r="D40" s="1">
        <f t="shared" si="1"/>
        <v>19.13417620263672</v>
      </c>
    </row>
    <row r="41" spans="3:4">
      <c r="C41">
        <f t="shared" si="0"/>
        <v>3.5000000000000027E-4</v>
      </c>
      <c r="D41" s="1">
        <f t="shared" si="1"/>
        <v>18.688697172522247</v>
      </c>
    </row>
    <row r="42" spans="3:4">
      <c r="C42">
        <f t="shared" si="0"/>
        <v>3.6000000000000029E-4</v>
      </c>
      <c r="D42" s="1">
        <f t="shared" si="1"/>
        <v>18.264944411079316</v>
      </c>
    </row>
    <row r="43" spans="3:4">
      <c r="C43">
        <f t="shared" si="0"/>
        <v>3.7000000000000032E-4</v>
      </c>
      <c r="D43" s="1">
        <f t="shared" si="1"/>
        <v>17.861858315681367</v>
      </c>
    </row>
    <row r="44" spans="3:4">
      <c r="C44">
        <f t="shared" si="0"/>
        <v>3.8000000000000035E-4</v>
      </c>
      <c r="D44" s="1">
        <f t="shared" si="1"/>
        <v>17.478430961131743</v>
      </c>
    </row>
    <row r="45" spans="3:4">
      <c r="C45">
        <f t="shared" si="0"/>
        <v>3.9000000000000037E-4</v>
      </c>
      <c r="D45" s="1">
        <f t="shared" si="1"/>
        <v>17.113703579325666</v>
      </c>
    </row>
    <row r="46" spans="3:4">
      <c r="C46">
        <f t="shared" si="0"/>
        <v>4.000000000000004E-4</v>
      </c>
      <c r="D46" s="1">
        <f t="shared" si="1"/>
        <v>16.766764161830622</v>
      </c>
    </row>
    <row r="47" spans="3:4">
      <c r="D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small_deform_hard1</vt:lpstr>
      <vt:lpstr>expected1</vt:lpstr>
      <vt:lpstr>small_deform_hard2</vt:lpstr>
      <vt:lpstr>expected2</vt:lpstr>
      <vt:lpstr>cohesion</vt:lpstr>
      <vt:lpstr>friction</vt:lpstr>
      <vt:lpstr>small_deform_hard1!small_deform_hard1</vt:lpstr>
      <vt:lpstr>small_deform_hard2!small_deform_hard1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2014-08-11T04:44:35Z</dcterms:created>
  <dcterms:modified xsi:type="dcterms:W3CDTF">2014-08-11T05:22:36Z</dcterms:modified>
</cp:coreProperties>
</file>