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559\Desktop\dissertation\IUCN\"/>
    </mc:Choice>
  </mc:AlternateContent>
  <xr:revisionPtr revIDLastSave="0" documentId="13_ncr:1_{C60FC4CC-1B46-4A6A-873B-DAD525FECE74}" xr6:coauthVersionLast="45" xr6:coauthVersionMax="45" xr10:uidLastSave="{00000000-0000-0000-0000-000000000000}"/>
  <bookViews>
    <workbookView xWindow="-110" yWindow="-110" windowWidth="19420" windowHeight="10420" activeTab="1" xr2:uid="{E88AD4EE-6DD0-4F34-BB65-E5FB1F734A61}"/>
  </bookViews>
  <sheets>
    <sheet name="ExtantThreatenedStudy" sheetId="1" r:id="rId1"/>
    <sheet name="ExtinctStudy" sheetId="2" r:id="rId2"/>
    <sheet name="re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" i="2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" i="1"/>
  <c r="J2" i="2"/>
  <c r="I2" i="2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" i="1"/>
  <c r="I3" i="1"/>
  <c r="I2" i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3" i="2"/>
  <c r="C245" i="2" l="1"/>
  <c r="B245" i="2"/>
  <c r="E229" i="2" s="1"/>
  <c r="C245" i="1"/>
  <c r="B248" i="1" s="1"/>
  <c r="B245" i="1"/>
  <c r="E78" i="1" s="1"/>
  <c r="E28" i="2" l="1"/>
  <c r="G28" i="2" s="1"/>
  <c r="E60" i="2"/>
  <c r="G60" i="2" s="1"/>
  <c r="E10" i="2"/>
  <c r="F10" i="2" s="1"/>
  <c r="E36" i="2"/>
  <c r="G36" i="2" s="1"/>
  <c r="E68" i="2"/>
  <c r="G68" i="2" s="1"/>
  <c r="E16" i="2"/>
  <c r="G16" i="2" s="1"/>
  <c r="E44" i="2"/>
  <c r="G44" i="2" s="1"/>
  <c r="E76" i="2"/>
  <c r="G76" i="2" s="1"/>
  <c r="E22" i="2"/>
  <c r="F22" i="2" s="1"/>
  <c r="E52" i="2"/>
  <c r="G52" i="2" s="1"/>
  <c r="E83" i="2"/>
  <c r="F83" i="2" s="1"/>
  <c r="E4" i="2"/>
  <c r="G4" i="2" s="1"/>
  <c r="E92" i="2"/>
  <c r="G92" i="2" s="1"/>
  <c r="E101" i="2"/>
  <c r="E113" i="2"/>
  <c r="G113" i="2" s="1"/>
  <c r="E122" i="2"/>
  <c r="G122" i="2" s="1"/>
  <c r="E133" i="2"/>
  <c r="E144" i="2"/>
  <c r="G144" i="2" s="1"/>
  <c r="E158" i="2"/>
  <c r="G158" i="2" s="1"/>
  <c r="E176" i="2"/>
  <c r="G176" i="2" s="1"/>
  <c r="E203" i="2"/>
  <c r="F203" i="2" s="1"/>
  <c r="E5" i="2"/>
  <c r="G5" i="2" s="1"/>
  <c r="G10" i="2"/>
  <c r="E18" i="2"/>
  <c r="E24" i="2"/>
  <c r="G24" i="2" s="1"/>
  <c r="E30" i="2"/>
  <c r="F30" i="2" s="1"/>
  <c r="E38" i="2"/>
  <c r="F38" i="2" s="1"/>
  <c r="E46" i="2"/>
  <c r="F46" i="2" s="1"/>
  <c r="E54" i="2"/>
  <c r="F54" i="2" s="1"/>
  <c r="E62" i="2"/>
  <c r="F62" i="2" s="1"/>
  <c r="E70" i="2"/>
  <c r="F70" i="2" s="1"/>
  <c r="E78" i="2"/>
  <c r="G78" i="2" s="1"/>
  <c r="E85" i="2"/>
  <c r="G85" i="2" s="1"/>
  <c r="E94" i="2"/>
  <c r="G94" i="2" s="1"/>
  <c r="E104" i="2"/>
  <c r="G104" i="2" s="1"/>
  <c r="E115" i="2"/>
  <c r="F115" i="2" s="1"/>
  <c r="E125" i="2"/>
  <c r="E137" i="2"/>
  <c r="E149" i="2"/>
  <c r="F149" i="2" s="1"/>
  <c r="E160" i="2"/>
  <c r="G160" i="2" s="1"/>
  <c r="E185" i="2"/>
  <c r="E215" i="2"/>
  <c r="F215" i="2" s="1"/>
  <c r="E2" i="2"/>
  <c r="E6" i="2"/>
  <c r="F6" i="2" s="1"/>
  <c r="E12" i="2"/>
  <c r="G12" i="2" s="1"/>
  <c r="E26" i="2"/>
  <c r="E31" i="2"/>
  <c r="G31" i="2" s="1"/>
  <c r="E39" i="2"/>
  <c r="F39" i="2" s="1"/>
  <c r="E47" i="2"/>
  <c r="E55" i="2"/>
  <c r="G55" i="2" s="1"/>
  <c r="E63" i="2"/>
  <c r="G63" i="2" s="1"/>
  <c r="E71" i="2"/>
  <c r="F71" i="2" s="1"/>
  <c r="E79" i="2"/>
  <c r="F79" i="2" s="1"/>
  <c r="E88" i="2"/>
  <c r="E97" i="2"/>
  <c r="G97" i="2" s="1"/>
  <c r="E106" i="2"/>
  <c r="F106" i="2" s="1"/>
  <c r="E117" i="2"/>
  <c r="E129" i="2"/>
  <c r="E139" i="2"/>
  <c r="F139" i="2" s="1"/>
  <c r="E153" i="2"/>
  <c r="F153" i="2" s="1"/>
  <c r="E165" i="2"/>
  <c r="E190" i="2"/>
  <c r="G190" i="2" s="1"/>
  <c r="E231" i="2"/>
  <c r="F231" i="2" s="1"/>
  <c r="E8" i="2"/>
  <c r="G8" i="2" s="1"/>
  <c r="E14" i="2"/>
  <c r="F14" i="2" s="1"/>
  <c r="E20" i="2"/>
  <c r="G20" i="2" s="1"/>
  <c r="E33" i="2"/>
  <c r="G33" i="2" s="1"/>
  <c r="E41" i="2"/>
  <c r="G41" i="2" s="1"/>
  <c r="E49" i="2"/>
  <c r="G49" i="2" s="1"/>
  <c r="E57" i="2"/>
  <c r="G57" i="2" s="1"/>
  <c r="E65" i="2"/>
  <c r="F65" i="2" s="1"/>
  <c r="E73" i="2"/>
  <c r="G73" i="2" s="1"/>
  <c r="E81" i="2"/>
  <c r="G81" i="2" s="1"/>
  <c r="E90" i="2"/>
  <c r="E99" i="2"/>
  <c r="F99" i="2" s="1"/>
  <c r="E109" i="2"/>
  <c r="G109" i="2" s="1"/>
  <c r="E120" i="2"/>
  <c r="G120" i="2" s="1"/>
  <c r="E131" i="2"/>
  <c r="F131" i="2" s="1"/>
  <c r="E142" i="2"/>
  <c r="G142" i="2" s="1"/>
  <c r="E155" i="2"/>
  <c r="F155" i="2" s="1"/>
  <c r="E171" i="2"/>
  <c r="F171" i="2" s="1"/>
  <c r="E197" i="2"/>
  <c r="G14" i="2"/>
  <c r="G22" i="2"/>
  <c r="E7" i="2"/>
  <c r="G7" i="2" s="1"/>
  <c r="E13" i="2"/>
  <c r="G13" i="2" s="1"/>
  <c r="E15" i="2"/>
  <c r="G15" i="2" s="1"/>
  <c r="E21" i="2"/>
  <c r="G21" i="2" s="1"/>
  <c r="E23" i="2"/>
  <c r="G23" i="2" s="1"/>
  <c r="E29" i="2"/>
  <c r="F29" i="2" s="1"/>
  <c r="E32" i="2"/>
  <c r="G32" i="2" s="1"/>
  <c r="E35" i="2"/>
  <c r="F35" i="2" s="1"/>
  <c r="E42" i="2"/>
  <c r="E45" i="2"/>
  <c r="F45" i="2" s="1"/>
  <c r="E48" i="2"/>
  <c r="G48" i="2" s="1"/>
  <c r="E51" i="2"/>
  <c r="G51" i="2" s="1"/>
  <c r="G54" i="2"/>
  <c r="E58" i="2"/>
  <c r="E61" i="2"/>
  <c r="G61" i="2" s="1"/>
  <c r="E64" i="2"/>
  <c r="G64" i="2" s="1"/>
  <c r="E67" i="2"/>
  <c r="F67" i="2" s="1"/>
  <c r="E74" i="2"/>
  <c r="E77" i="2"/>
  <c r="F77" i="2" s="1"/>
  <c r="E80" i="2"/>
  <c r="G80" i="2" s="1"/>
  <c r="E86" i="2"/>
  <c r="E89" i="2"/>
  <c r="G89" i="2" s="1"/>
  <c r="E93" i="2"/>
  <c r="G93" i="2" s="1"/>
  <c r="E96" i="2"/>
  <c r="G96" i="2" s="1"/>
  <c r="E102" i="2"/>
  <c r="E105" i="2"/>
  <c r="E108" i="2"/>
  <c r="G108" i="2" s="1"/>
  <c r="E111" i="2"/>
  <c r="E114" i="2"/>
  <c r="E116" i="2"/>
  <c r="G116" i="2" s="1"/>
  <c r="E119" i="2"/>
  <c r="F119" i="2" s="1"/>
  <c r="E123" i="2"/>
  <c r="E126" i="2"/>
  <c r="E128" i="2"/>
  <c r="G128" i="2" s="1"/>
  <c r="E135" i="2"/>
  <c r="F135" i="2" s="1"/>
  <c r="E148" i="2"/>
  <c r="G148" i="2" s="1"/>
  <c r="E154" i="2"/>
  <c r="G154" i="2" s="1"/>
  <c r="E167" i="2"/>
  <c r="F167" i="2" s="1"/>
  <c r="G171" i="2"/>
  <c r="E180" i="2"/>
  <c r="G180" i="2" s="1"/>
  <c r="E186" i="2"/>
  <c r="G186" i="2" s="1"/>
  <c r="F190" i="2"/>
  <c r="E199" i="2"/>
  <c r="F199" i="2" s="1"/>
  <c r="G203" i="2"/>
  <c r="E218" i="2"/>
  <c r="G218" i="2" s="1"/>
  <c r="E234" i="2"/>
  <c r="G234" i="2" s="1"/>
  <c r="E169" i="2"/>
  <c r="F169" i="2" s="1"/>
  <c r="E174" i="2"/>
  <c r="E181" i="2"/>
  <c r="G181" i="2" s="1"/>
  <c r="E187" i="2"/>
  <c r="E192" i="2"/>
  <c r="G192" i="2" s="1"/>
  <c r="E201" i="2"/>
  <c r="E208" i="2"/>
  <c r="G208" i="2" s="1"/>
  <c r="E224" i="2"/>
  <c r="G224" i="2" s="1"/>
  <c r="E240" i="2"/>
  <c r="G240" i="2" s="1"/>
  <c r="E3" i="2"/>
  <c r="G3" i="2" s="1"/>
  <c r="E9" i="2"/>
  <c r="F9" i="2" s="1"/>
  <c r="E11" i="2"/>
  <c r="G11" i="2" s="1"/>
  <c r="E17" i="2"/>
  <c r="F17" i="2" s="1"/>
  <c r="E19" i="2"/>
  <c r="G19" i="2" s="1"/>
  <c r="E25" i="2"/>
  <c r="G25" i="2" s="1"/>
  <c r="E27" i="2"/>
  <c r="G27" i="2" s="1"/>
  <c r="E34" i="2"/>
  <c r="E37" i="2"/>
  <c r="F37" i="2" s="1"/>
  <c r="E40" i="2"/>
  <c r="G40" i="2" s="1"/>
  <c r="E43" i="2"/>
  <c r="F43" i="2" s="1"/>
  <c r="E50" i="2"/>
  <c r="E53" i="2"/>
  <c r="F53" i="2" s="1"/>
  <c r="E56" i="2"/>
  <c r="G56" i="2" s="1"/>
  <c r="E59" i="2"/>
  <c r="G62" i="2"/>
  <c r="E66" i="2"/>
  <c r="E69" i="2"/>
  <c r="G69" i="2" s="1"/>
  <c r="E72" i="2"/>
  <c r="G72" i="2" s="1"/>
  <c r="E75" i="2"/>
  <c r="G75" i="2" s="1"/>
  <c r="E82" i="2"/>
  <c r="E84" i="2"/>
  <c r="G84" i="2" s="1"/>
  <c r="E87" i="2"/>
  <c r="F87" i="2" s="1"/>
  <c r="E91" i="2"/>
  <c r="F91" i="2" s="1"/>
  <c r="E95" i="2"/>
  <c r="E98" i="2"/>
  <c r="E100" i="2"/>
  <c r="G100" i="2" s="1"/>
  <c r="E103" i="2"/>
  <c r="G103" i="2" s="1"/>
  <c r="E107" i="2"/>
  <c r="E110" i="2"/>
  <c r="E112" i="2"/>
  <c r="G112" i="2" s="1"/>
  <c r="E118" i="2"/>
  <c r="E121" i="2"/>
  <c r="F121" i="2" s="1"/>
  <c r="E124" i="2"/>
  <c r="G124" i="2" s="1"/>
  <c r="E127" i="2"/>
  <c r="E130" i="2"/>
  <c r="E132" i="2"/>
  <c r="G132" i="2" s="1"/>
  <c r="E138" i="2"/>
  <c r="G138" i="2" s="1"/>
  <c r="E151" i="2"/>
  <c r="F151" i="2" s="1"/>
  <c r="E164" i="2"/>
  <c r="G164" i="2" s="1"/>
  <c r="E170" i="2"/>
  <c r="G170" i="2" s="1"/>
  <c r="E183" i="2"/>
  <c r="F183" i="2" s="1"/>
  <c r="E196" i="2"/>
  <c r="G196" i="2" s="1"/>
  <c r="E202" i="2"/>
  <c r="G202" i="2" s="1"/>
  <c r="E213" i="2"/>
  <c r="G213" i="2" s="1"/>
  <c r="E244" i="2"/>
  <c r="G244" i="2" s="1"/>
  <c r="B248" i="2"/>
  <c r="G78" i="1"/>
  <c r="F78" i="1"/>
  <c r="E3" i="1"/>
  <c r="E237" i="1"/>
  <c r="E229" i="1"/>
  <c r="E225" i="1"/>
  <c r="E221" i="1"/>
  <c r="E217" i="1"/>
  <c r="E213" i="1"/>
  <c r="E209" i="1"/>
  <c r="E205" i="1"/>
  <c r="E201" i="1"/>
  <c r="E197" i="1"/>
  <c r="E193" i="1"/>
  <c r="E189" i="1"/>
  <c r="E185" i="1"/>
  <c r="E181" i="1"/>
  <c r="E177" i="1"/>
  <c r="E172" i="1"/>
  <c r="E166" i="1"/>
  <c r="E161" i="1"/>
  <c r="E156" i="1"/>
  <c r="E150" i="1"/>
  <c r="E145" i="1"/>
  <c r="E138" i="1"/>
  <c r="E130" i="1"/>
  <c r="E122" i="1"/>
  <c r="E114" i="1"/>
  <c r="E106" i="1"/>
  <c r="E98" i="1"/>
  <c r="E90" i="1"/>
  <c r="E82" i="1"/>
  <c r="E241" i="1"/>
  <c r="E233" i="1"/>
  <c r="E244" i="1"/>
  <c r="E236" i="1"/>
  <c r="E228" i="1"/>
  <c r="E220" i="1"/>
  <c r="E216" i="1"/>
  <c r="E208" i="1"/>
  <c r="E204" i="1"/>
  <c r="E200" i="1"/>
  <c r="E196" i="1"/>
  <c r="E192" i="1"/>
  <c r="E188" i="1"/>
  <c r="E184" i="1"/>
  <c r="E180" i="1"/>
  <c r="E176" i="1"/>
  <c r="E170" i="1"/>
  <c r="E165" i="1"/>
  <c r="E160" i="1"/>
  <c r="E154" i="1"/>
  <c r="E149" i="1"/>
  <c r="E144" i="1"/>
  <c r="E137" i="1"/>
  <c r="E129" i="1"/>
  <c r="E121" i="1"/>
  <c r="E113" i="1"/>
  <c r="E105" i="1"/>
  <c r="E97" i="1"/>
  <c r="E89" i="1"/>
  <c r="E81" i="1"/>
  <c r="E239" i="1"/>
  <c r="E231" i="1"/>
  <c r="E223" i="1"/>
  <c r="E219" i="1"/>
  <c r="E215" i="1"/>
  <c r="E211" i="1"/>
  <c r="E207" i="1"/>
  <c r="E203" i="1"/>
  <c r="E199" i="1"/>
  <c r="E195" i="1"/>
  <c r="E191" i="1"/>
  <c r="E187" i="1"/>
  <c r="E183" i="1"/>
  <c r="E179" i="1"/>
  <c r="E174" i="1"/>
  <c r="E169" i="1"/>
  <c r="E164" i="1"/>
  <c r="E158" i="1"/>
  <c r="E153" i="1"/>
  <c r="E148" i="1"/>
  <c r="E142" i="1"/>
  <c r="E134" i="1"/>
  <c r="E126" i="1"/>
  <c r="E118" i="1"/>
  <c r="E110" i="1"/>
  <c r="E102" i="1"/>
  <c r="E94" i="1"/>
  <c r="E86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240" i="1"/>
  <c r="E232" i="1"/>
  <c r="E224" i="1"/>
  <c r="E212" i="1"/>
  <c r="E243" i="1"/>
  <c r="E235" i="1"/>
  <c r="E227" i="1"/>
  <c r="E2" i="1"/>
  <c r="E242" i="1"/>
  <c r="E238" i="1"/>
  <c r="E234" i="1"/>
  <c r="E230" i="1"/>
  <c r="E226" i="1"/>
  <c r="E222" i="1"/>
  <c r="E218" i="1"/>
  <c r="E214" i="1"/>
  <c r="E210" i="1"/>
  <c r="E206" i="1"/>
  <c r="E202" i="1"/>
  <c r="E198" i="1"/>
  <c r="E194" i="1"/>
  <c r="E190" i="1"/>
  <c r="E186" i="1"/>
  <c r="E182" i="1"/>
  <c r="E178" i="1"/>
  <c r="E173" i="1"/>
  <c r="E168" i="1"/>
  <c r="E162" i="1"/>
  <c r="E157" i="1"/>
  <c r="E152" i="1"/>
  <c r="E146" i="1"/>
  <c r="E141" i="1"/>
  <c r="E133" i="1"/>
  <c r="E125" i="1"/>
  <c r="E117" i="1"/>
  <c r="E109" i="1"/>
  <c r="E101" i="1"/>
  <c r="E93" i="1"/>
  <c r="E85" i="1"/>
  <c r="G90" i="2"/>
  <c r="F90" i="2"/>
  <c r="F3" i="2"/>
  <c r="F31" i="2"/>
  <c r="G47" i="2"/>
  <c r="F47" i="2"/>
  <c r="F63" i="2"/>
  <c r="G59" i="2"/>
  <c r="F59" i="2"/>
  <c r="G67" i="2"/>
  <c r="F94" i="2"/>
  <c r="F55" i="2"/>
  <c r="F80" i="2"/>
  <c r="E134" i="2"/>
  <c r="E140" i="2"/>
  <c r="G140" i="2" s="1"/>
  <c r="E145" i="2"/>
  <c r="F145" i="2" s="1"/>
  <c r="E147" i="2"/>
  <c r="E150" i="2"/>
  <c r="E156" i="2"/>
  <c r="G156" i="2" s="1"/>
  <c r="E161" i="2"/>
  <c r="F161" i="2" s="1"/>
  <c r="E163" i="2"/>
  <c r="E166" i="2"/>
  <c r="E172" i="2"/>
  <c r="G172" i="2" s="1"/>
  <c r="E177" i="2"/>
  <c r="F177" i="2" s="1"/>
  <c r="E179" i="2"/>
  <c r="E182" i="2"/>
  <c r="F186" i="2"/>
  <c r="E188" i="2"/>
  <c r="G188" i="2" s="1"/>
  <c r="E193" i="2"/>
  <c r="E195" i="2"/>
  <c r="E198" i="2"/>
  <c r="G199" i="2"/>
  <c r="E204" i="2"/>
  <c r="G204" i="2" s="1"/>
  <c r="E209" i="2"/>
  <c r="F209" i="2" s="1"/>
  <c r="E211" i="2"/>
  <c r="E214" i="2"/>
  <c r="G215" i="2"/>
  <c r="F218" i="2"/>
  <c r="E220" i="2"/>
  <c r="G220" i="2" s="1"/>
  <c r="E225" i="2"/>
  <c r="E227" i="2"/>
  <c r="E230" i="2"/>
  <c r="G231" i="2"/>
  <c r="E236" i="2"/>
  <c r="G236" i="2" s="1"/>
  <c r="E241" i="2"/>
  <c r="G241" i="2" s="1"/>
  <c r="E243" i="2"/>
  <c r="G83" i="2"/>
  <c r="E136" i="2"/>
  <c r="G136" i="2" s="1"/>
  <c r="E141" i="2"/>
  <c r="E143" i="2"/>
  <c r="E146" i="2"/>
  <c r="E152" i="2"/>
  <c r="G152" i="2" s="1"/>
  <c r="E157" i="2"/>
  <c r="G157" i="2" s="1"/>
  <c r="E159" i="2"/>
  <c r="E162" i="2"/>
  <c r="E168" i="2"/>
  <c r="G168" i="2" s="1"/>
  <c r="E173" i="2"/>
  <c r="E175" i="2"/>
  <c r="E178" i="2"/>
  <c r="E184" i="2"/>
  <c r="G184" i="2" s="1"/>
  <c r="E189" i="2"/>
  <c r="G189" i="2" s="1"/>
  <c r="E191" i="2"/>
  <c r="E194" i="2"/>
  <c r="E200" i="2"/>
  <c r="G200" i="2" s="1"/>
  <c r="E205" i="2"/>
  <c r="G205" i="2" s="1"/>
  <c r="E207" i="2"/>
  <c r="E210" i="2"/>
  <c r="E216" i="2"/>
  <c r="G216" i="2" s="1"/>
  <c r="E221" i="2"/>
  <c r="G221" i="2" s="1"/>
  <c r="E223" i="2"/>
  <c r="E226" i="2"/>
  <c r="E232" i="2"/>
  <c r="G232" i="2" s="1"/>
  <c r="E237" i="2"/>
  <c r="G237" i="2" s="1"/>
  <c r="E239" i="2"/>
  <c r="E242" i="2"/>
  <c r="E206" i="2"/>
  <c r="E212" i="2"/>
  <c r="G212" i="2" s="1"/>
  <c r="E217" i="2"/>
  <c r="F217" i="2" s="1"/>
  <c r="E219" i="2"/>
  <c r="E222" i="2"/>
  <c r="E228" i="2"/>
  <c r="G228" i="2" s="1"/>
  <c r="E233" i="2"/>
  <c r="G233" i="2" s="1"/>
  <c r="E235" i="2"/>
  <c r="E238" i="2"/>
  <c r="G133" i="2"/>
  <c r="F133" i="2"/>
  <c r="G197" i="2"/>
  <c r="F197" i="2"/>
  <c r="F5" i="2"/>
  <c r="F49" i="2"/>
  <c r="F57" i="2"/>
  <c r="G88" i="2"/>
  <c r="F88" i="2"/>
  <c r="G129" i="2"/>
  <c r="F129" i="2"/>
  <c r="G225" i="2"/>
  <c r="F225" i="2"/>
  <c r="F12" i="2"/>
  <c r="F16" i="2"/>
  <c r="F20" i="2"/>
  <c r="F24" i="2"/>
  <c r="F28" i="2"/>
  <c r="G37" i="2"/>
  <c r="F44" i="2"/>
  <c r="F52" i="2"/>
  <c r="F60" i="2"/>
  <c r="F64" i="2"/>
  <c r="F68" i="2"/>
  <c r="F72" i="2"/>
  <c r="G79" i="2"/>
  <c r="F81" i="2"/>
  <c r="G125" i="2"/>
  <c r="F125" i="2"/>
  <c r="G141" i="2"/>
  <c r="F141" i="2"/>
  <c r="G173" i="2"/>
  <c r="F173" i="2"/>
  <c r="F205" i="2"/>
  <c r="F221" i="2"/>
  <c r="G101" i="2"/>
  <c r="F101" i="2"/>
  <c r="G117" i="2"/>
  <c r="F117" i="2"/>
  <c r="G165" i="2"/>
  <c r="F165" i="2"/>
  <c r="G229" i="2"/>
  <c r="F229" i="2"/>
  <c r="G193" i="2"/>
  <c r="F193" i="2"/>
  <c r="G209" i="2"/>
  <c r="F85" i="2"/>
  <c r="G105" i="2"/>
  <c r="F105" i="2"/>
  <c r="G137" i="2"/>
  <c r="F137" i="2"/>
  <c r="G185" i="2"/>
  <c r="F185" i="2"/>
  <c r="G201" i="2"/>
  <c r="F201" i="2"/>
  <c r="F92" i="2"/>
  <c r="F96" i="2"/>
  <c r="F100" i="2"/>
  <c r="F104" i="2"/>
  <c r="F108" i="2"/>
  <c r="F112" i="2"/>
  <c r="F120" i="2"/>
  <c r="F124" i="2"/>
  <c r="F136" i="2"/>
  <c r="F140" i="2"/>
  <c r="F148" i="2"/>
  <c r="F152" i="2"/>
  <c r="F164" i="2"/>
  <c r="F180" i="2"/>
  <c r="F184" i="2"/>
  <c r="F200" i="2"/>
  <c r="F212" i="2"/>
  <c r="F216" i="2"/>
  <c r="F232" i="2"/>
  <c r="F236" i="2"/>
  <c r="F240" i="2"/>
  <c r="F208" i="2" l="1"/>
  <c r="F132" i="2"/>
  <c r="F116" i="2"/>
  <c r="F89" i="2"/>
  <c r="F181" i="2"/>
  <c r="F237" i="2"/>
  <c r="F157" i="2"/>
  <c r="G161" i="2"/>
  <c r="F97" i="2"/>
  <c r="F84" i="2"/>
  <c r="F33" i="2"/>
  <c r="F154" i="2"/>
  <c r="G35" i="2"/>
  <c r="G70" i="2"/>
  <c r="F228" i="2"/>
  <c r="F204" i="2"/>
  <c r="F168" i="2"/>
  <c r="F144" i="2"/>
  <c r="F128" i="2"/>
  <c r="G121" i="2"/>
  <c r="F113" i="2"/>
  <c r="F189" i="2"/>
  <c r="F48" i="2"/>
  <c r="G9" i="2"/>
  <c r="G145" i="2"/>
  <c r="F61" i="2"/>
  <c r="F25" i="2"/>
  <c r="G149" i="2"/>
  <c r="G131" i="2"/>
  <c r="F202" i="2"/>
  <c r="G135" i="2"/>
  <c r="F19" i="2"/>
  <c r="G30" i="2"/>
  <c r="G139" i="2"/>
  <c r="G217" i="2"/>
  <c r="G177" i="2"/>
  <c r="F213" i="2"/>
  <c r="F93" i="2"/>
  <c r="F76" i="2"/>
  <c r="F4" i="2"/>
  <c r="G106" i="2"/>
  <c r="F51" i="2"/>
  <c r="G153" i="2"/>
  <c r="F36" i="2"/>
  <c r="G155" i="2"/>
  <c r="F224" i="2"/>
  <c r="F21" i="2"/>
  <c r="F138" i="2"/>
  <c r="G77" i="2"/>
  <c r="G119" i="2"/>
  <c r="F18" i="2"/>
  <c r="G18" i="2"/>
  <c r="F109" i="2"/>
  <c r="F56" i="2"/>
  <c r="G45" i="2"/>
  <c r="F122" i="2"/>
  <c r="F78" i="2"/>
  <c r="G6" i="2"/>
  <c r="F2" i="2"/>
  <c r="G2" i="2"/>
  <c r="F196" i="2"/>
  <c r="F176" i="2"/>
  <c r="F160" i="2"/>
  <c r="G169" i="2"/>
  <c r="G65" i="2"/>
  <c r="G53" i="2"/>
  <c r="F32" i="2"/>
  <c r="F73" i="2"/>
  <c r="G99" i="2"/>
  <c r="G167" i="2"/>
  <c r="G71" i="2"/>
  <c r="G39" i="2"/>
  <c r="G43" i="2"/>
  <c r="F142" i="2"/>
  <c r="F158" i="2"/>
  <c r="G38" i="2"/>
  <c r="F26" i="2"/>
  <c r="G26" i="2"/>
  <c r="G115" i="2"/>
  <c r="F244" i="2"/>
  <c r="F192" i="2"/>
  <c r="F172" i="2"/>
  <c r="F40" i="2"/>
  <c r="G29" i="2"/>
  <c r="G17" i="2"/>
  <c r="F8" i="2"/>
  <c r="F69" i="2"/>
  <c r="F41" i="2"/>
  <c r="F13" i="2"/>
  <c r="F234" i="2"/>
  <c r="F103" i="2"/>
  <c r="F15" i="2"/>
  <c r="F27" i="2"/>
  <c r="G46" i="2"/>
  <c r="F127" i="2"/>
  <c r="G127" i="2"/>
  <c r="F50" i="2"/>
  <c r="G50" i="2"/>
  <c r="G183" i="2"/>
  <c r="G151" i="2"/>
  <c r="G91" i="2"/>
  <c r="F11" i="2"/>
  <c r="G110" i="2"/>
  <c r="F110" i="2"/>
  <c r="G98" i="2"/>
  <c r="F98" i="2"/>
  <c r="F34" i="2"/>
  <c r="G34" i="2"/>
  <c r="G174" i="2"/>
  <c r="F174" i="2"/>
  <c r="F74" i="2"/>
  <c r="G74" i="2"/>
  <c r="F170" i="2"/>
  <c r="G87" i="2"/>
  <c r="F23" i="2"/>
  <c r="F7" i="2"/>
  <c r="F75" i="2"/>
  <c r="F107" i="2"/>
  <c r="G107" i="2"/>
  <c r="F95" i="2"/>
  <c r="G95" i="2"/>
  <c r="G82" i="2"/>
  <c r="F82" i="2"/>
  <c r="G126" i="2"/>
  <c r="F126" i="2"/>
  <c r="G114" i="2"/>
  <c r="F114" i="2"/>
  <c r="F102" i="2"/>
  <c r="G102" i="2"/>
  <c r="F86" i="2"/>
  <c r="G86" i="2"/>
  <c r="F58" i="2"/>
  <c r="G58" i="2"/>
  <c r="G130" i="2"/>
  <c r="F130" i="2"/>
  <c r="F118" i="2"/>
  <c r="G118" i="2"/>
  <c r="F66" i="2"/>
  <c r="G66" i="2"/>
  <c r="F187" i="2"/>
  <c r="G187" i="2"/>
  <c r="F123" i="2"/>
  <c r="G123" i="2"/>
  <c r="F111" i="2"/>
  <c r="G111" i="2"/>
  <c r="F42" i="2"/>
  <c r="G42" i="2"/>
  <c r="G141" i="1"/>
  <c r="F141" i="1"/>
  <c r="G85" i="1"/>
  <c r="F85" i="1"/>
  <c r="G117" i="1"/>
  <c r="F117" i="1"/>
  <c r="G146" i="1"/>
  <c r="F146" i="1"/>
  <c r="G168" i="1"/>
  <c r="F168" i="1"/>
  <c r="G186" i="1"/>
  <c r="F186" i="1"/>
  <c r="G202" i="1"/>
  <c r="F202" i="1"/>
  <c r="G218" i="1"/>
  <c r="F218" i="1"/>
  <c r="G234" i="1"/>
  <c r="F234" i="1"/>
  <c r="G227" i="1"/>
  <c r="F227" i="1"/>
  <c r="G224" i="1"/>
  <c r="F224" i="1"/>
  <c r="G70" i="1"/>
  <c r="F70" i="1"/>
  <c r="G54" i="1"/>
  <c r="F54" i="1"/>
  <c r="G38" i="1"/>
  <c r="F38" i="1"/>
  <c r="G22" i="1"/>
  <c r="F22" i="1"/>
  <c r="G6" i="1"/>
  <c r="F6" i="1"/>
  <c r="G65" i="1"/>
  <c r="F65" i="1"/>
  <c r="G49" i="1"/>
  <c r="F49" i="1"/>
  <c r="G33" i="1"/>
  <c r="F33" i="1"/>
  <c r="G17" i="1"/>
  <c r="F17" i="1"/>
  <c r="G140" i="1"/>
  <c r="F140" i="1"/>
  <c r="G124" i="1"/>
  <c r="F124" i="1"/>
  <c r="G108" i="1"/>
  <c r="F108" i="1"/>
  <c r="G92" i="1"/>
  <c r="F92" i="1"/>
  <c r="G76" i="1"/>
  <c r="F76" i="1"/>
  <c r="G60" i="1"/>
  <c r="F60" i="1"/>
  <c r="G44" i="1"/>
  <c r="F44" i="1"/>
  <c r="G28" i="1"/>
  <c r="F28" i="1"/>
  <c r="G12" i="1"/>
  <c r="F12" i="1"/>
  <c r="G171" i="1"/>
  <c r="F171" i="1"/>
  <c r="G155" i="1"/>
  <c r="F155" i="1"/>
  <c r="G139" i="1"/>
  <c r="F139" i="1"/>
  <c r="G123" i="1"/>
  <c r="F123" i="1"/>
  <c r="G107" i="1"/>
  <c r="F107" i="1"/>
  <c r="G91" i="1"/>
  <c r="F91" i="1"/>
  <c r="G75" i="1"/>
  <c r="F75" i="1"/>
  <c r="G59" i="1"/>
  <c r="F59" i="1"/>
  <c r="G43" i="1"/>
  <c r="F43" i="1"/>
  <c r="G27" i="1"/>
  <c r="F27" i="1"/>
  <c r="G11" i="1"/>
  <c r="F11" i="1"/>
  <c r="G102" i="1"/>
  <c r="F102" i="1"/>
  <c r="G134" i="1"/>
  <c r="F134" i="1"/>
  <c r="G158" i="1"/>
  <c r="F158" i="1"/>
  <c r="G179" i="1"/>
  <c r="F179" i="1"/>
  <c r="G195" i="1"/>
  <c r="F195" i="1"/>
  <c r="G211" i="1"/>
  <c r="F211" i="1"/>
  <c r="G231" i="1"/>
  <c r="F231" i="1"/>
  <c r="G97" i="1"/>
  <c r="F97" i="1"/>
  <c r="G129" i="1"/>
  <c r="F129" i="1"/>
  <c r="G154" i="1"/>
  <c r="F154" i="1"/>
  <c r="G176" i="1"/>
  <c r="F176" i="1"/>
  <c r="G192" i="1"/>
  <c r="F192" i="1"/>
  <c r="G208" i="1"/>
  <c r="F208" i="1"/>
  <c r="G236" i="1"/>
  <c r="F236" i="1"/>
  <c r="G82" i="1"/>
  <c r="F82" i="1"/>
  <c r="G114" i="1"/>
  <c r="F114" i="1"/>
  <c r="G145" i="1"/>
  <c r="F145" i="1"/>
  <c r="G166" i="1"/>
  <c r="F166" i="1"/>
  <c r="G185" i="1"/>
  <c r="F185" i="1"/>
  <c r="G201" i="1"/>
  <c r="F201" i="1"/>
  <c r="G217" i="1"/>
  <c r="F217" i="1"/>
  <c r="G237" i="1"/>
  <c r="F237" i="1"/>
  <c r="G93" i="1"/>
  <c r="F93" i="1"/>
  <c r="G125" i="1"/>
  <c r="F125" i="1"/>
  <c r="G173" i="1"/>
  <c r="F173" i="1"/>
  <c r="G190" i="1"/>
  <c r="F190" i="1"/>
  <c r="G206" i="1"/>
  <c r="F206" i="1"/>
  <c r="G222" i="1"/>
  <c r="F222" i="1"/>
  <c r="G238" i="1"/>
  <c r="F238" i="1"/>
  <c r="G235" i="1"/>
  <c r="F235" i="1"/>
  <c r="G232" i="1"/>
  <c r="F232" i="1"/>
  <c r="G66" i="1"/>
  <c r="F66" i="1"/>
  <c r="G50" i="1"/>
  <c r="F50" i="1"/>
  <c r="G34" i="1"/>
  <c r="F34" i="1"/>
  <c r="G18" i="1"/>
  <c r="F18" i="1"/>
  <c r="G77" i="1"/>
  <c r="F77" i="1"/>
  <c r="G61" i="1"/>
  <c r="F61" i="1"/>
  <c r="G45" i="1"/>
  <c r="F45" i="1"/>
  <c r="G29" i="1"/>
  <c r="F29" i="1"/>
  <c r="G13" i="1"/>
  <c r="F13" i="1"/>
  <c r="G136" i="1"/>
  <c r="F136" i="1"/>
  <c r="G120" i="1"/>
  <c r="F120" i="1"/>
  <c r="G104" i="1"/>
  <c r="F104" i="1"/>
  <c r="G88" i="1"/>
  <c r="F88" i="1"/>
  <c r="G72" i="1"/>
  <c r="F72" i="1"/>
  <c r="G56" i="1"/>
  <c r="F56" i="1"/>
  <c r="G40" i="1"/>
  <c r="F40" i="1"/>
  <c r="G24" i="1"/>
  <c r="F24" i="1"/>
  <c r="G8" i="1"/>
  <c r="F8" i="1"/>
  <c r="G167" i="1"/>
  <c r="F167" i="1"/>
  <c r="G151" i="1"/>
  <c r="F151" i="1"/>
  <c r="G135" i="1"/>
  <c r="F135" i="1"/>
  <c r="G119" i="1"/>
  <c r="F119" i="1"/>
  <c r="G103" i="1"/>
  <c r="F103" i="1"/>
  <c r="G87" i="1"/>
  <c r="F87" i="1"/>
  <c r="G71" i="1"/>
  <c r="F71" i="1"/>
  <c r="G55" i="1"/>
  <c r="F55" i="1"/>
  <c r="G39" i="1"/>
  <c r="F39" i="1"/>
  <c r="G23" i="1"/>
  <c r="F23" i="1"/>
  <c r="G7" i="1"/>
  <c r="F7" i="1"/>
  <c r="G110" i="1"/>
  <c r="F110" i="1"/>
  <c r="G142" i="1"/>
  <c r="F142" i="1"/>
  <c r="G164" i="1"/>
  <c r="F164" i="1"/>
  <c r="G183" i="1"/>
  <c r="F183" i="1"/>
  <c r="G199" i="1"/>
  <c r="F199" i="1"/>
  <c r="G215" i="1"/>
  <c r="F215" i="1"/>
  <c r="G239" i="1"/>
  <c r="F239" i="1"/>
  <c r="G105" i="1"/>
  <c r="F105" i="1"/>
  <c r="G137" i="1"/>
  <c r="F137" i="1"/>
  <c r="G160" i="1"/>
  <c r="F160" i="1"/>
  <c r="G180" i="1"/>
  <c r="F180" i="1"/>
  <c r="G196" i="1"/>
  <c r="F196" i="1"/>
  <c r="G216" i="1"/>
  <c r="F216" i="1"/>
  <c r="G244" i="1"/>
  <c r="F244" i="1"/>
  <c r="G90" i="1"/>
  <c r="F90" i="1"/>
  <c r="G122" i="1"/>
  <c r="F122" i="1"/>
  <c r="G150" i="1"/>
  <c r="F150" i="1"/>
  <c r="G172" i="1"/>
  <c r="F172" i="1"/>
  <c r="G189" i="1"/>
  <c r="F189" i="1"/>
  <c r="G205" i="1"/>
  <c r="F205" i="1"/>
  <c r="G221" i="1"/>
  <c r="F221" i="1"/>
  <c r="G3" i="1"/>
  <c r="F3" i="1"/>
  <c r="G152" i="1"/>
  <c r="F152" i="1"/>
  <c r="G101" i="1"/>
  <c r="F101" i="1"/>
  <c r="G133" i="1"/>
  <c r="F133" i="1"/>
  <c r="G157" i="1"/>
  <c r="F157" i="1"/>
  <c r="G178" i="1"/>
  <c r="F178" i="1"/>
  <c r="G194" i="1"/>
  <c r="F194" i="1"/>
  <c r="G210" i="1"/>
  <c r="F210" i="1"/>
  <c r="G226" i="1"/>
  <c r="F226" i="1"/>
  <c r="G242" i="1"/>
  <c r="F242" i="1"/>
  <c r="G243" i="1"/>
  <c r="F243" i="1"/>
  <c r="G240" i="1"/>
  <c r="F240" i="1"/>
  <c r="G62" i="1"/>
  <c r="F62" i="1"/>
  <c r="G46" i="1"/>
  <c r="F46" i="1"/>
  <c r="G30" i="1"/>
  <c r="F30" i="1"/>
  <c r="G14" i="1"/>
  <c r="F14" i="1"/>
  <c r="G73" i="1"/>
  <c r="F73" i="1"/>
  <c r="G57" i="1"/>
  <c r="F57" i="1"/>
  <c r="G41" i="1"/>
  <c r="F41" i="1"/>
  <c r="G25" i="1"/>
  <c r="F25" i="1"/>
  <c r="G9" i="1"/>
  <c r="F9" i="1"/>
  <c r="G132" i="1"/>
  <c r="F132" i="1"/>
  <c r="G116" i="1"/>
  <c r="F116" i="1"/>
  <c r="G100" i="1"/>
  <c r="F100" i="1"/>
  <c r="G84" i="1"/>
  <c r="F84" i="1"/>
  <c r="G68" i="1"/>
  <c r="F68" i="1"/>
  <c r="G52" i="1"/>
  <c r="F52" i="1"/>
  <c r="G36" i="1"/>
  <c r="F36" i="1"/>
  <c r="G20" i="1"/>
  <c r="F20" i="1"/>
  <c r="G4" i="1"/>
  <c r="F4" i="1"/>
  <c r="G163" i="1"/>
  <c r="F163" i="1"/>
  <c r="G147" i="1"/>
  <c r="F147" i="1"/>
  <c r="G131" i="1"/>
  <c r="F131" i="1"/>
  <c r="G115" i="1"/>
  <c r="F115" i="1"/>
  <c r="G99" i="1"/>
  <c r="F99" i="1"/>
  <c r="G83" i="1"/>
  <c r="F83" i="1"/>
  <c r="G67" i="1"/>
  <c r="F67" i="1"/>
  <c r="G51" i="1"/>
  <c r="F51" i="1"/>
  <c r="G35" i="1"/>
  <c r="F35" i="1"/>
  <c r="G19" i="1"/>
  <c r="F19" i="1"/>
  <c r="G86" i="1"/>
  <c r="F86" i="1"/>
  <c r="G118" i="1"/>
  <c r="F118" i="1"/>
  <c r="G148" i="1"/>
  <c r="F148" i="1"/>
  <c r="G169" i="1"/>
  <c r="F169" i="1"/>
  <c r="G187" i="1"/>
  <c r="F187" i="1"/>
  <c r="G203" i="1"/>
  <c r="F203" i="1"/>
  <c r="G219" i="1"/>
  <c r="F219" i="1"/>
  <c r="G81" i="1"/>
  <c r="F81" i="1"/>
  <c r="G113" i="1"/>
  <c r="F113" i="1"/>
  <c r="G144" i="1"/>
  <c r="F144" i="1"/>
  <c r="G165" i="1"/>
  <c r="F165" i="1"/>
  <c r="G184" i="1"/>
  <c r="F184" i="1"/>
  <c r="G200" i="1"/>
  <c r="F200" i="1"/>
  <c r="G220" i="1"/>
  <c r="F220" i="1"/>
  <c r="G233" i="1"/>
  <c r="F233" i="1"/>
  <c r="G98" i="1"/>
  <c r="F98" i="1"/>
  <c r="G130" i="1"/>
  <c r="F130" i="1"/>
  <c r="G156" i="1"/>
  <c r="F156" i="1"/>
  <c r="G177" i="1"/>
  <c r="F177" i="1"/>
  <c r="G193" i="1"/>
  <c r="F193" i="1"/>
  <c r="G209" i="1"/>
  <c r="F209" i="1"/>
  <c r="G225" i="1"/>
  <c r="F225" i="1"/>
  <c r="G109" i="1"/>
  <c r="F109" i="1"/>
  <c r="G162" i="1"/>
  <c r="F162" i="1"/>
  <c r="G182" i="1"/>
  <c r="F182" i="1"/>
  <c r="G198" i="1"/>
  <c r="F198" i="1"/>
  <c r="G214" i="1"/>
  <c r="F214" i="1"/>
  <c r="G230" i="1"/>
  <c r="F230" i="1"/>
  <c r="G2" i="1"/>
  <c r="F2" i="1"/>
  <c r="G212" i="1"/>
  <c r="F212" i="1"/>
  <c r="G74" i="1"/>
  <c r="F74" i="1"/>
  <c r="G58" i="1"/>
  <c r="F58" i="1"/>
  <c r="G42" i="1"/>
  <c r="F42" i="1"/>
  <c r="G26" i="1"/>
  <c r="F26" i="1"/>
  <c r="G10" i="1"/>
  <c r="F10" i="1"/>
  <c r="G69" i="1"/>
  <c r="F69" i="1"/>
  <c r="G53" i="1"/>
  <c r="F53" i="1"/>
  <c r="G37" i="1"/>
  <c r="F37" i="1"/>
  <c r="G21" i="1"/>
  <c r="F21" i="1"/>
  <c r="G5" i="1"/>
  <c r="F5" i="1"/>
  <c r="G128" i="1"/>
  <c r="F128" i="1"/>
  <c r="G112" i="1"/>
  <c r="F112" i="1"/>
  <c r="G96" i="1"/>
  <c r="F96" i="1"/>
  <c r="G80" i="1"/>
  <c r="F80" i="1"/>
  <c r="G64" i="1"/>
  <c r="F64" i="1"/>
  <c r="G48" i="1"/>
  <c r="F48" i="1"/>
  <c r="G32" i="1"/>
  <c r="F32" i="1"/>
  <c r="G16" i="1"/>
  <c r="F16" i="1"/>
  <c r="G175" i="1"/>
  <c r="F175" i="1"/>
  <c r="G159" i="1"/>
  <c r="F159" i="1"/>
  <c r="G143" i="1"/>
  <c r="F143" i="1"/>
  <c r="G127" i="1"/>
  <c r="F127" i="1"/>
  <c r="G111" i="1"/>
  <c r="F111" i="1"/>
  <c r="G95" i="1"/>
  <c r="F95" i="1"/>
  <c r="G79" i="1"/>
  <c r="F79" i="1"/>
  <c r="G63" i="1"/>
  <c r="F63" i="1"/>
  <c r="G47" i="1"/>
  <c r="F47" i="1"/>
  <c r="G31" i="1"/>
  <c r="F31" i="1"/>
  <c r="G15" i="1"/>
  <c r="F15" i="1"/>
  <c r="G94" i="1"/>
  <c r="F94" i="1"/>
  <c r="G126" i="1"/>
  <c r="F126" i="1"/>
  <c r="G153" i="1"/>
  <c r="F153" i="1"/>
  <c r="G174" i="1"/>
  <c r="F174" i="1"/>
  <c r="G191" i="1"/>
  <c r="F191" i="1"/>
  <c r="G207" i="1"/>
  <c r="F207" i="1"/>
  <c r="G223" i="1"/>
  <c r="F223" i="1"/>
  <c r="G89" i="1"/>
  <c r="F89" i="1"/>
  <c r="G121" i="1"/>
  <c r="F121" i="1"/>
  <c r="G149" i="1"/>
  <c r="F149" i="1"/>
  <c r="G170" i="1"/>
  <c r="F170" i="1"/>
  <c r="G188" i="1"/>
  <c r="F188" i="1"/>
  <c r="G204" i="1"/>
  <c r="F204" i="1"/>
  <c r="G228" i="1"/>
  <c r="F228" i="1"/>
  <c r="G241" i="1"/>
  <c r="F241" i="1"/>
  <c r="G106" i="1"/>
  <c r="F106" i="1"/>
  <c r="G138" i="1"/>
  <c r="F138" i="1"/>
  <c r="G161" i="1"/>
  <c r="F161" i="1"/>
  <c r="G181" i="1"/>
  <c r="F181" i="1"/>
  <c r="G197" i="1"/>
  <c r="F197" i="1"/>
  <c r="G213" i="1"/>
  <c r="F213" i="1"/>
  <c r="G229" i="1"/>
  <c r="F229" i="1"/>
  <c r="G210" i="2"/>
  <c r="F210" i="2"/>
  <c r="F243" i="2"/>
  <c r="G243" i="2"/>
  <c r="F179" i="2"/>
  <c r="G179" i="2"/>
  <c r="F191" i="2"/>
  <c r="G191" i="2"/>
  <c r="F143" i="2"/>
  <c r="G143" i="2"/>
  <c r="G198" i="2"/>
  <c r="F198" i="2"/>
  <c r="G166" i="2"/>
  <c r="F166" i="2"/>
  <c r="G134" i="2"/>
  <c r="F134" i="2"/>
  <c r="B246" i="2"/>
  <c r="F219" i="2"/>
  <c r="G219" i="2"/>
  <c r="G242" i="2"/>
  <c r="F242" i="2"/>
  <c r="G194" i="2"/>
  <c r="F194" i="2"/>
  <c r="G162" i="2"/>
  <c r="F162" i="2"/>
  <c r="F211" i="2"/>
  <c r="G211" i="2"/>
  <c r="F156" i="2"/>
  <c r="F239" i="2"/>
  <c r="G239" i="2"/>
  <c r="F207" i="2"/>
  <c r="G207" i="2"/>
  <c r="F159" i="2"/>
  <c r="G159" i="2"/>
  <c r="G230" i="2"/>
  <c r="F230" i="2"/>
  <c r="F233" i="2"/>
  <c r="F241" i="2"/>
  <c r="F227" i="2"/>
  <c r="G227" i="2"/>
  <c r="F195" i="2"/>
  <c r="G195" i="2"/>
  <c r="F163" i="2"/>
  <c r="G163" i="2"/>
  <c r="F235" i="2"/>
  <c r="G235" i="2"/>
  <c r="G226" i="2"/>
  <c r="F226" i="2"/>
  <c r="G178" i="2"/>
  <c r="F178" i="2"/>
  <c r="G146" i="2"/>
  <c r="F146" i="2"/>
  <c r="F147" i="2"/>
  <c r="G147" i="2"/>
  <c r="F220" i="2"/>
  <c r="F188" i="2"/>
  <c r="F223" i="2"/>
  <c r="G223" i="2"/>
  <c r="F175" i="2"/>
  <c r="G175" i="2"/>
  <c r="F238" i="2"/>
  <c r="G238" i="2"/>
  <c r="F222" i="2"/>
  <c r="G222" i="2"/>
  <c r="F206" i="2"/>
  <c r="G206" i="2"/>
  <c r="G214" i="2"/>
  <c r="F214" i="2"/>
  <c r="G182" i="2"/>
  <c r="F182" i="2"/>
  <c r="G150" i="2"/>
  <c r="F150" i="2"/>
  <c r="B246" i="1" l="1"/>
</calcChain>
</file>

<file path=xl/sharedStrings.xml><?xml version="1.0" encoding="utf-8"?>
<sst xmlns="http://schemas.openxmlformats.org/spreadsheetml/2006/main" count="563" uniqueCount="307">
  <si>
    <t>ACANTHISITTIDAE</t>
  </si>
  <si>
    <t>ACANTHIZIDAE</t>
  </si>
  <si>
    <t>ACCIPITRIDAE</t>
  </si>
  <si>
    <t>ACROCEPHALIDAE</t>
  </si>
  <si>
    <t>AEGITHALIDAE</t>
  </si>
  <si>
    <t>AEGITHINIDAE</t>
  </si>
  <si>
    <t>AEGOTHELIDAE</t>
  </si>
  <si>
    <t>ALAUDIDAE</t>
  </si>
  <si>
    <t>ALCEDINIDAE</t>
  </si>
  <si>
    <t>ALCIDAE</t>
  </si>
  <si>
    <t>ANATIDAE</t>
  </si>
  <si>
    <t>ANHIMIDAE</t>
  </si>
  <si>
    <t>ANHINGIDAE</t>
  </si>
  <si>
    <t>ANSERANATIDAE</t>
  </si>
  <si>
    <t>APODIDAE</t>
  </si>
  <si>
    <t>APTERYGIDAE</t>
  </si>
  <si>
    <t>ARAMIDAE</t>
  </si>
  <si>
    <t>ARDEIDAE</t>
  </si>
  <si>
    <t>ARTAMIDAE</t>
  </si>
  <si>
    <t>ATRICHORNITHIDAE</t>
  </si>
  <si>
    <t>BALAENICIPITIDAE</t>
  </si>
  <si>
    <t>BERNIERIDAE</t>
  </si>
  <si>
    <t>BOMBYCILLIDAE</t>
  </si>
  <si>
    <t>BRACHYPTERACIIDAE</t>
  </si>
  <si>
    <t>BUCCONIDAE</t>
  </si>
  <si>
    <t>BUCEROTIDAE</t>
  </si>
  <si>
    <t>BUPHAGIDAE</t>
  </si>
  <si>
    <t>BURHINIDAE</t>
  </si>
  <si>
    <t>CACATUIDAE</t>
  </si>
  <si>
    <t>CALCARIIDAE</t>
  </si>
  <si>
    <t>CALLAEIDAE</t>
  </si>
  <si>
    <t>CALYPTOMENIDAE</t>
  </si>
  <si>
    <t>CALYPTOPHILIDAE</t>
  </si>
  <si>
    <t>CAMPEPHAGIDAE</t>
  </si>
  <si>
    <t>CAPITONIDAE</t>
  </si>
  <si>
    <t>CAPRIMULGIDAE</t>
  </si>
  <si>
    <t>CARDINALIDAE</t>
  </si>
  <si>
    <t>CARIAMIDAE</t>
  </si>
  <si>
    <t>CASUARIIDAE</t>
  </si>
  <si>
    <t>CATHARTIDAE</t>
  </si>
  <si>
    <t>CERTHIIDAE</t>
  </si>
  <si>
    <t>CHAETOPIDAE</t>
  </si>
  <si>
    <t>CHARADRIIDAE</t>
  </si>
  <si>
    <t>CHIONIDAE</t>
  </si>
  <si>
    <t>CHLOROPSEIDAE</t>
  </si>
  <si>
    <t>CICONIIDAE</t>
  </si>
  <si>
    <t>CINCLIDAE</t>
  </si>
  <si>
    <t>CINCLOSOMATIDAE</t>
  </si>
  <si>
    <t>CISTICOLIDAE</t>
  </si>
  <si>
    <t>CLIMACTERIDAE</t>
  </si>
  <si>
    <t>CNEMOPHILIDAE</t>
  </si>
  <si>
    <t>COLIIDAE</t>
  </si>
  <si>
    <t>COLUMBIDAE</t>
  </si>
  <si>
    <t>CONOPOPHAGIDAE</t>
  </si>
  <si>
    <t>CORACIIDAE</t>
  </si>
  <si>
    <t>CORCORACIDAE</t>
  </si>
  <si>
    <t>CORVIDAE</t>
  </si>
  <si>
    <t>COTINGIDAE</t>
  </si>
  <si>
    <t>CRACIDAE</t>
  </si>
  <si>
    <t>CUCULIDAE</t>
  </si>
  <si>
    <t>DASYORNITHIDAE</t>
  </si>
  <si>
    <t>DICAEIDAE</t>
  </si>
  <si>
    <t>DICRURIDAE</t>
  </si>
  <si>
    <t>DIOMEDEIDAE</t>
  </si>
  <si>
    <t>DONACOBIIDAE</t>
  </si>
  <si>
    <t>DROMADIDAE</t>
  </si>
  <si>
    <t>DULIDAE</t>
  </si>
  <si>
    <t>ELACHURIDAE</t>
  </si>
  <si>
    <t>EMBERIZIDAE</t>
  </si>
  <si>
    <t>ESTRILDIDAE</t>
  </si>
  <si>
    <t>EULACESTOMIDAE</t>
  </si>
  <si>
    <t>EUPETIDAE</t>
  </si>
  <si>
    <t>EURYLAIMIDAE</t>
  </si>
  <si>
    <t>EURYPYGIDAE</t>
  </si>
  <si>
    <t>FALCONIDAE</t>
  </si>
  <si>
    <t>FALCUNCULIDAE</t>
  </si>
  <si>
    <t>FORMICARIIDAE</t>
  </si>
  <si>
    <t>FREGATIDAE</t>
  </si>
  <si>
    <t>FRINGILLIDAE</t>
  </si>
  <si>
    <t>FURNARIIDAE</t>
  </si>
  <si>
    <t>GALBULIDAE</t>
  </si>
  <si>
    <t>GAVIIDAE</t>
  </si>
  <si>
    <t>GLAREOLIDAE</t>
  </si>
  <si>
    <t>GRALLARIIDAE</t>
  </si>
  <si>
    <t>GRUIDAE</t>
  </si>
  <si>
    <t>HAEMATOPODIDAE</t>
  </si>
  <si>
    <t>HELIORNITHIDAE</t>
  </si>
  <si>
    <t>HEMIPROCNIDAE</t>
  </si>
  <si>
    <t>HIRUNDINIDAE</t>
  </si>
  <si>
    <t>HYDROBATIDAE</t>
  </si>
  <si>
    <t>HYLIOTIDAE</t>
  </si>
  <si>
    <t>HYLOCITREIDAE</t>
  </si>
  <si>
    <t>HYPOCOLIIDAE</t>
  </si>
  <si>
    <t>IBIDORHYNCHIDAE</t>
  </si>
  <si>
    <t>ICTERIDAE</t>
  </si>
  <si>
    <t>IFRITIDAE</t>
  </si>
  <si>
    <t>INDICATORIDAE</t>
  </si>
  <si>
    <t>IRENIDAE</t>
  </si>
  <si>
    <t>JACANIDAE</t>
  </si>
  <si>
    <t>LANIIDAE</t>
  </si>
  <si>
    <t>LARIDAE</t>
  </si>
  <si>
    <t>LEIOTRICHIDAE</t>
  </si>
  <si>
    <t>LEPTOSOMIDAE</t>
  </si>
  <si>
    <t>LOCUSTELLIDAE</t>
  </si>
  <si>
    <t>LYBIIDAE</t>
  </si>
  <si>
    <t>MACHAERIRHYNCHIDAE</t>
  </si>
  <si>
    <t>MACROSPHENIDAE</t>
  </si>
  <si>
    <t>MALACONOTIDAE</t>
  </si>
  <si>
    <t>MALURIDAE</t>
  </si>
  <si>
    <t>MEGALAIMIDAE</t>
  </si>
  <si>
    <t>MEGAPODIIDAE</t>
  </si>
  <si>
    <t>MELAMPITTIDAE</t>
  </si>
  <si>
    <t>MELANOCHARITIDAE</t>
  </si>
  <si>
    <t>MELANOPAREIIDAE</t>
  </si>
  <si>
    <t>MELIPHAGIDAE</t>
  </si>
  <si>
    <t>MENURIDAE</t>
  </si>
  <si>
    <t>MEROPIDAE</t>
  </si>
  <si>
    <t>MESITORNITHIDAE</t>
  </si>
  <si>
    <t>MIMIDAE</t>
  </si>
  <si>
    <t>MITROSPINGIDAE</t>
  </si>
  <si>
    <t>MODULATRICIDAE</t>
  </si>
  <si>
    <t>MOHOIDAE</t>
  </si>
  <si>
    <t>MOHOUIDAE</t>
  </si>
  <si>
    <t>MOMOTIDAE</t>
  </si>
  <si>
    <t>MONARCHIDAE</t>
  </si>
  <si>
    <t>MOTACILLIDAE</t>
  </si>
  <si>
    <t>MUSCICAPIDAE</t>
  </si>
  <si>
    <t>MUSOPHAGIDAE</t>
  </si>
  <si>
    <t>NECTARINIIDAE</t>
  </si>
  <si>
    <t>NEOSITTIDAE</t>
  </si>
  <si>
    <t>NESOSPINGIDAE</t>
  </si>
  <si>
    <t>NICATORIDAE</t>
  </si>
  <si>
    <t>NOTIOMYSTIDAE</t>
  </si>
  <si>
    <t>NUMIDIDAE</t>
  </si>
  <si>
    <t>NYCTIBIIDAE</t>
  </si>
  <si>
    <t>OCEANITIDAE</t>
  </si>
  <si>
    <t>ODONTOPHORIDAE</t>
  </si>
  <si>
    <t>OPISTHOCOMIDAE</t>
  </si>
  <si>
    <t>OREOICIDAE</t>
  </si>
  <si>
    <t>ORIOLIDAE</t>
  </si>
  <si>
    <t>ORTHONYCHIDAE</t>
  </si>
  <si>
    <t>OTIDIDAE</t>
  </si>
  <si>
    <t>PACHYCEPHALIDAE</t>
  </si>
  <si>
    <t>PANDIONIDAE</t>
  </si>
  <si>
    <t>PANURIDAE</t>
  </si>
  <si>
    <t>PARADISAEIDAE</t>
  </si>
  <si>
    <t>PARAMYTHIIDAE</t>
  </si>
  <si>
    <t>PARDALOTIDAE</t>
  </si>
  <si>
    <t>PARIDAE</t>
  </si>
  <si>
    <t>PARULIDAE</t>
  </si>
  <si>
    <t>PASSERELLIDAE</t>
  </si>
  <si>
    <t>PASSERIDAE</t>
  </si>
  <si>
    <t>PEDIONOMIDAE</t>
  </si>
  <si>
    <t>PELECANIDAE</t>
  </si>
  <si>
    <t>PELLORNEIDAE</t>
  </si>
  <si>
    <t>PETROICIDAE</t>
  </si>
  <si>
    <t>PEUCEDRAMIDAE</t>
  </si>
  <si>
    <t>PHAENICOPHILIDAE</t>
  </si>
  <si>
    <t>PHAETHONTIDAE</t>
  </si>
  <si>
    <t>PHALACROCORACIDAE</t>
  </si>
  <si>
    <t>PHASIANIDAE</t>
  </si>
  <si>
    <t>PHILEPITTIDAE</t>
  </si>
  <si>
    <t>PHOENICOPTERIDAE</t>
  </si>
  <si>
    <t>PHOENICULIDAE</t>
  </si>
  <si>
    <t>PHYLLOSCOPIDAE</t>
  </si>
  <si>
    <t>PICATHARTIDAE</t>
  </si>
  <si>
    <t>PICIDAE</t>
  </si>
  <si>
    <t>PIPRIDAE</t>
  </si>
  <si>
    <t>PITTIDAE</t>
  </si>
  <si>
    <t>PITYRIASIDAE</t>
  </si>
  <si>
    <t>PLATYLOPHIDAE</t>
  </si>
  <si>
    <t>PLATYSTEIRIDAE</t>
  </si>
  <si>
    <t>PLOCEIDAE</t>
  </si>
  <si>
    <t>PLUVIANELLIDAE</t>
  </si>
  <si>
    <t>PLUVIANIDAE</t>
  </si>
  <si>
    <t>PNOEPYGIDAE</t>
  </si>
  <si>
    <t>PODARGIDAE</t>
  </si>
  <si>
    <t>PODICIPEDIDAE</t>
  </si>
  <si>
    <t>POLIOPTILIDAE</t>
  </si>
  <si>
    <t>POMATOSTOMIDAE</t>
  </si>
  <si>
    <t>PROCELLARIIDAE</t>
  </si>
  <si>
    <t>PROMEROPIDAE</t>
  </si>
  <si>
    <t>PRUNELLIDAE</t>
  </si>
  <si>
    <t>PSITTACIDAE</t>
  </si>
  <si>
    <t>PSOPHIIDAE</t>
  </si>
  <si>
    <t>PSOPHODIDAE</t>
  </si>
  <si>
    <t>PTEROCLIDAE</t>
  </si>
  <si>
    <t>PTILIOGONATIDAE</t>
  </si>
  <si>
    <t>PTILONORHYNCHIDAE</t>
  </si>
  <si>
    <t>PYCNONOTIDAE</t>
  </si>
  <si>
    <t>RALLIDAE</t>
  </si>
  <si>
    <t>RAMPHASTIDAE</t>
  </si>
  <si>
    <t>RECURVIROSTRIDAE</t>
  </si>
  <si>
    <t>REGULIDAE</t>
  </si>
  <si>
    <t>REMIZIDAE</t>
  </si>
  <si>
    <t>RHAGOLOGIDAE</t>
  </si>
  <si>
    <t>RHEIDAE</t>
  </si>
  <si>
    <t>RHINOCRYPTIDAE</t>
  </si>
  <si>
    <t>RHIPIDURIDAE</t>
  </si>
  <si>
    <t>RHODINOCICHLIDAE</t>
  </si>
  <si>
    <t>RHYNOCHETIDAE</t>
  </si>
  <si>
    <t>ROSTRATULIDAE</t>
  </si>
  <si>
    <t>SAGITTARIIDAE</t>
  </si>
  <si>
    <t>SAPAYOIDAE</t>
  </si>
  <si>
    <t>SCOLOPACIDAE</t>
  </si>
  <si>
    <t>SCOPIDAE</t>
  </si>
  <si>
    <t>SCOTOCERCIDAE</t>
  </si>
  <si>
    <t>SEMNORNITHIDAE</t>
  </si>
  <si>
    <t>SITTIDAE</t>
  </si>
  <si>
    <t>SPHENISCIDAE</t>
  </si>
  <si>
    <t>SPINDALIDAE</t>
  </si>
  <si>
    <t>STEATORNITHIDAE</t>
  </si>
  <si>
    <t>STENOSTIRIDAE</t>
  </si>
  <si>
    <t>STERCORARIIDAE</t>
  </si>
  <si>
    <t>STRIGIDAE</t>
  </si>
  <si>
    <t>STRIGOPIDAE</t>
  </si>
  <si>
    <t>STRUTHIONIDAE</t>
  </si>
  <si>
    <t>STURNIDAE</t>
  </si>
  <si>
    <t>SULIDAE</t>
  </si>
  <si>
    <t>SYLVIIDAE</t>
  </si>
  <si>
    <t>TERETISTRIDAE</t>
  </si>
  <si>
    <t>THAMNOPHILIDAE</t>
  </si>
  <si>
    <t>THINOCORIDAE</t>
  </si>
  <si>
    <t>THRAUPIDAE</t>
  </si>
  <si>
    <t>THRESKIORNITHIDAE</t>
  </si>
  <si>
    <t>TIMALIIDAE</t>
  </si>
  <si>
    <t>TINAMIDAE</t>
  </si>
  <si>
    <t>TITYRIDAE</t>
  </si>
  <si>
    <t>TODIDAE</t>
  </si>
  <si>
    <t>TROCHILIDAE</t>
  </si>
  <si>
    <t>TROGLODYTIDAE</t>
  </si>
  <si>
    <t>TROGONIDAE</t>
  </si>
  <si>
    <t>TURDIDAE</t>
  </si>
  <si>
    <t>TURNICIDAE</t>
  </si>
  <si>
    <t>TYRANNIDAE</t>
  </si>
  <si>
    <t>TYTONIDAE</t>
  </si>
  <si>
    <t>UPUPIDAE</t>
  </si>
  <si>
    <t>UROCYNCHRAMIDAE</t>
  </si>
  <si>
    <t>VANGIDAE</t>
  </si>
  <si>
    <t>VIDUIDAE</t>
  </si>
  <si>
    <t>VIREONIDAE</t>
  </si>
  <si>
    <t>ZELEDONIIDAE</t>
  </si>
  <si>
    <t>ZOSTEROPIDAE</t>
  </si>
  <si>
    <t>FamilyName</t>
  </si>
  <si>
    <t>NoSpecies</t>
  </si>
  <si>
    <t>NoThreatenedSpecies</t>
  </si>
  <si>
    <t>Total</t>
  </si>
  <si>
    <t>Expected</t>
  </si>
  <si>
    <t>(O-E)^2/E</t>
  </si>
  <si>
    <t xml:space="preserve">X^2 = </t>
  </si>
  <si>
    <t xml:space="preserve">df = </t>
  </si>
  <si>
    <t>O-E</t>
  </si>
  <si>
    <t>NoExtinctSpecies</t>
  </si>
  <si>
    <t xml:space="preserve">p(extinct) = </t>
  </si>
  <si>
    <t xml:space="preserve">p = </t>
  </si>
  <si>
    <t xml:space="preserve">significance? </t>
  </si>
  <si>
    <t xml:space="preserve">appearance in bennett and owens (1997)? </t>
  </si>
  <si>
    <t>Apterygidae</t>
  </si>
  <si>
    <t>Mesitornithidae</t>
  </si>
  <si>
    <t>Rhynochetidae</t>
  </si>
  <si>
    <t>Brachypteracidae</t>
  </si>
  <si>
    <t>Menuridae</t>
  </si>
  <si>
    <t>Orthonychidae</t>
  </si>
  <si>
    <t>Picathartidae</t>
  </si>
  <si>
    <t>Casuariidae</t>
  </si>
  <si>
    <t>Gruidae</t>
  </si>
  <si>
    <t>Megapodidae</t>
  </si>
  <si>
    <t>Phoenicopteridae</t>
  </si>
  <si>
    <t>Fregatidae</t>
  </si>
  <si>
    <t>Odontophoridae</t>
  </si>
  <si>
    <t>Callaeatidae</t>
  </si>
  <si>
    <t>Turnicidae</t>
  </si>
  <si>
    <t>Tytonidae</t>
  </si>
  <si>
    <t>Spheniscidae</t>
  </si>
  <si>
    <t>Cracidae</t>
  </si>
  <si>
    <t>Procellariidae</t>
  </si>
  <si>
    <t>Phasianidae</t>
  </si>
  <si>
    <t>Philepittidae</t>
  </si>
  <si>
    <t>Heliornithidae</t>
  </si>
  <si>
    <t>Psittacidae</t>
  </si>
  <si>
    <t>Sittidae</t>
  </si>
  <si>
    <t>Ciconiidae</t>
  </si>
  <si>
    <t>Pittidae</t>
  </si>
  <si>
    <t>Rallidae</t>
  </si>
  <si>
    <t>Pelecanidae</t>
  </si>
  <si>
    <t>Zosteropidae</t>
  </si>
  <si>
    <t>Columbidae</t>
  </si>
  <si>
    <t>Acanthizidae</t>
  </si>
  <si>
    <t>Emberizidae</t>
  </si>
  <si>
    <t>Falconidae</t>
  </si>
  <si>
    <t>Formicariidae</t>
  </si>
  <si>
    <t>Hirundinidae</t>
  </si>
  <si>
    <t>Maluridae</t>
  </si>
  <si>
    <t>Meliphagidae</t>
  </si>
  <si>
    <t>Mohoidae</t>
  </si>
  <si>
    <t>Monarchidae</t>
  </si>
  <si>
    <t>Oriolidae</t>
  </si>
  <si>
    <t>Sylviidae</t>
  </si>
  <si>
    <t>Thraupidae</t>
  </si>
  <si>
    <t>Tyrannidae</t>
  </si>
  <si>
    <t xml:space="preserve">elevated or lowered? </t>
  </si>
  <si>
    <t>prob r val</t>
  </si>
  <si>
    <t xml:space="preserve">p_crit(0.05) = </t>
  </si>
  <si>
    <t xml:space="preserve">p_crit(0.01) = </t>
  </si>
  <si>
    <t>p(R)</t>
  </si>
  <si>
    <t xml:space="preserve">Appearing in Szabo (2012)? </t>
  </si>
  <si>
    <t xml:space="preserve">increased or decreased?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</si>
</sst>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E+00"/>
  </numFmts>
  <fonts count="3">
    <font>
      <sz val="11"/>
      <color theme="1"/>
      <name val="Calibri"/>
      <family val="2"/>
      <charset val="134"/>
      <scheme val="minor"/>
    </font>
    <font>
      <sz val="10"/>
      <name val="Verdana"/>
      <family val="2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</cellStyleXfs>
  <cellXfs count="25">
    <xf numFmtId="0" fontId="0" fillId="0" borderId="0" xfId="0"/>
    <xf numFmtId="0" fontId="1" fillId="0" borderId="0" xfId="1" applyFill="1"/>
    <xf numFmtId="0" fontId="1" fillId="0" borderId="0" xfId="1" applyFill="1"/>
    <xf numFmtId="0" fontId="1" fillId="0" borderId="0" xfId="1" applyFill="1"/>
    <xf numFmtId="0" fontId="1" fillId="0" borderId="0" xfId="1" applyFill="1"/>
    <xf numFmtId="0" fontId="1" fillId="0" borderId="0" xfId="1" applyFill="1"/>
    <xf numFmtId="0" fontId="1" fillId="0" borderId="0" xfId="1" applyFill="1"/>
    <xf numFmtId="0" fontId="1" fillId="0" borderId="0" xfId="1" applyFill="1"/>
    <xf numFmtId="0" fontId="1" fillId="0" borderId="0" xfId="1" applyFill="1"/>
    <xf numFmtId="0" fontId="1" fillId="0" borderId="0" xfId="1" applyFill="1"/>
    <xf numFmtId="0" fontId="1" fillId="0" borderId="0" xfId="1" applyFill="1"/>
    <xf numFmtId="0" fontId="1" fillId="0" borderId="0" xfId="1" applyFill="1"/>
    <xf numFmtId="0" fontId="1" fillId="0" borderId="0" xfId="1" applyFill="1"/>
    <xf numFmtId="0" fontId="1" fillId="0" borderId="0" xfId="1" applyFill="1"/>
    <xf numFmtId="0" fontId="1" fillId="0" borderId="0" xfId="1" applyFill="1"/>
    <xf numFmtId="0" fontId="1" fillId="0" borderId="0" xfId="1" applyFill="1"/>
    <xf numFmtId="0" fontId="1" fillId="0" borderId="0" xfId="1" applyFill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0" borderId="0" xfId="0" applyFill="1"/>
    <xf numFmtId="165" fontId="0" fillId="0" borderId="0" xfId="0" applyNumberFormat="1" applyFill="1"/>
    <xf numFmtId="2" fontId="0" fillId="0" borderId="0" xfId="0" applyNumberFormat="1" applyFill="1"/>
    <xf numFmtId="2" fontId="0" fillId="0" borderId="0" xfId="0" applyNumberFormat="1"/>
    <xf numFmtId="2" fontId="0" fillId="2" borderId="0" xfId="0" applyNumberFormat="1" applyFill="1"/>
  </cellXfs>
  <cellStyles count="5">
    <cellStyle name="Hyperlink 2" xfId="2" xr:uid="{2D2E410D-EE38-48BB-A4B1-A35315CC2DDC}"/>
    <cellStyle name="Normal 2" xfId="3" xr:uid="{422203E2-5C64-4A45-9840-68D621F167CD}"/>
    <cellStyle name="Normal 3" xfId="4" xr:uid="{189C9BB1-3364-4749-A4AB-E6648C4213E7}"/>
    <cellStyle name="常规" xfId="0" builtinId="0"/>
    <cellStyle name="常规 2" xfId="1" xr:uid="{50DFF0DD-B8D3-48B8-88E7-79D0169C73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E43D6-E52D-4F21-ADE5-82475A55A26A}">
  <dimension ref="A1:K250"/>
  <sheetViews>
    <sheetView workbookViewId="0">
      <selection activeCell="J27" sqref="J27"/>
    </sheetView>
  </sheetViews>
  <sheetFormatPr defaultRowHeight="14.5"/>
  <cols>
    <col min="1" max="1" width="19.7265625" style="20" customWidth="1"/>
    <col min="2" max="2" width="12.81640625" style="20" customWidth="1"/>
    <col min="3" max="3" width="20.453125" style="20" customWidth="1"/>
    <col min="4" max="4" width="6.54296875" style="20" hidden="1" customWidth="1"/>
    <col min="5" max="5" width="8.7265625" style="22"/>
    <col min="6" max="7" width="0" style="20" hidden="1" customWidth="1"/>
    <col min="8" max="8" width="9" style="21" bestFit="1" customWidth="1"/>
    <col min="9" max="9" width="8.7265625" style="20"/>
    <col min="10" max="10" width="35.81640625" style="20" customWidth="1"/>
    <col min="11" max="11" width="8.7265625" style="20" customWidth="1"/>
    <col min="12" max="16384" width="8.7265625" style="20"/>
  </cols>
  <sheetData>
    <row r="1" spans="1:11">
      <c r="A1" s="20" t="s">
        <v>243</v>
      </c>
      <c r="B1" s="20" t="s">
        <v>244</v>
      </c>
      <c r="C1" s="20" t="s">
        <v>245</v>
      </c>
      <c r="E1" s="22" t="s">
        <v>247</v>
      </c>
      <c r="F1" s="20" t="s">
        <v>248</v>
      </c>
      <c r="G1" s="20" t="s">
        <v>251</v>
      </c>
      <c r="H1" s="21" t="s">
        <v>301</v>
      </c>
      <c r="I1" s="20" t="s">
        <v>255</v>
      </c>
      <c r="J1" s="20" t="s">
        <v>256</v>
      </c>
      <c r="K1" s="20" t="s">
        <v>300</v>
      </c>
    </row>
    <row r="2" spans="1:11">
      <c r="A2" s="20" t="s">
        <v>0</v>
      </c>
      <c r="B2" s="20">
        <v>4</v>
      </c>
      <c r="C2" s="20">
        <v>1</v>
      </c>
      <c r="D2" s="20">
        <v>2</v>
      </c>
      <c r="E2" s="22">
        <f>(B2/$B$245)*$C$245</f>
        <v>0.5332376424149996</v>
      </c>
      <c r="F2" s="20">
        <f>((C2-E2)^2)/E2</f>
        <v>0.40857411617004658</v>
      </c>
      <c r="G2" s="20">
        <f>C2-E2</f>
        <v>0.4667623575850004</v>
      </c>
      <c r="H2" s="21">
        <v>0.43576980494250567</v>
      </c>
      <c r="I2" s="20" t="str">
        <f>IF(H2&gt;$B$249, " ", IF(H2&gt;$B$250, "*",  "**"))</f>
        <v xml:space="preserve"> </v>
      </c>
      <c r="J2" s="20" t="str">
        <f>IF(H2&gt;$B$249," ",IF(ISNUMBER(MATCH(A2,ref!A:A,0))=TRUE,"YES","NO"))</f>
        <v xml:space="preserve"> </v>
      </c>
      <c r="K2" s="20" t="str">
        <f>IF(H2&gt;$B$249, " ", IF((C2/B2)&lt;($C$245/$B$245)=TRUE,"DEC","INC"))</f>
        <v xml:space="preserve"> </v>
      </c>
    </row>
    <row r="3" spans="1:11">
      <c r="A3" s="20" t="s">
        <v>1</v>
      </c>
      <c r="B3" s="20">
        <v>65</v>
      </c>
      <c r="C3" s="20">
        <v>1</v>
      </c>
      <c r="D3" s="20">
        <v>1</v>
      </c>
      <c r="E3" s="22">
        <f>(B3/$B$245)*$C$245</f>
        <v>8.6651116892437425</v>
      </c>
      <c r="F3" s="20">
        <f t="shared" ref="F3:F66" si="0">((C3-E3)^2)/E3</f>
        <v>6.7805170107055917</v>
      </c>
      <c r="G3" s="20">
        <f t="shared" ref="G3:G66" si="1">C3-E3</f>
        <v>-7.6651116892437425</v>
      </c>
      <c r="H3" s="21">
        <v>1.0057179647945072E-3</v>
      </c>
      <c r="I3" s="20" t="str">
        <f t="shared" ref="I3:I66" si="2">IF(H3&gt;$B$249, " ", IF(H3&gt;$B$250, "*",  "**"))</f>
        <v xml:space="preserve"> </v>
      </c>
      <c r="J3" s="20" t="str">
        <f>IF(H3&gt;$B$249," ",IF(ISNUMBER(MATCH(A3,ref!A:A,0))=TRUE,"YES","NO"))</f>
        <v xml:space="preserve"> </v>
      </c>
      <c r="K3" s="20" t="str">
        <f t="shared" ref="K3:K66" si="3">IF(H3&gt;$B$249, " ", IF((C3/B3)&lt;($C$245/$B$245)=TRUE,"DEC","INC"))</f>
        <v xml:space="preserve"> </v>
      </c>
    </row>
    <row r="4" spans="1:11">
      <c r="A4" s="20" t="s">
        <v>2</v>
      </c>
      <c r="B4" s="20">
        <v>249</v>
      </c>
      <c r="C4" s="20">
        <v>54</v>
      </c>
      <c r="D4" s="20">
        <v>1</v>
      </c>
      <c r="E4" s="22">
        <f t="shared" ref="E4:E67" si="4">(B4/$B$245)*$C$245</f>
        <v>33.19404324033372</v>
      </c>
      <c r="F4" s="20">
        <f t="shared" si="0"/>
        <v>13.041130107317137</v>
      </c>
      <c r="G4" s="20">
        <f t="shared" si="1"/>
        <v>20.80595675966628</v>
      </c>
      <c r="H4" s="21">
        <v>1.9528339857793209E-4</v>
      </c>
      <c r="I4" s="20" t="str">
        <f>IF(H4&gt;$B$249, " ", IF(H4&gt;$B$250, "(*)",  "(**)"))</f>
        <v>(*)</v>
      </c>
      <c r="J4" s="20" t="str">
        <f>IF(H4&gt;$B$249," ",IF(ISNUMBER(MATCH(A4,ref!A:A,0))=TRUE,"YES","NO"))</f>
        <v>NO</v>
      </c>
      <c r="K4" s="20" t="str">
        <f t="shared" si="3"/>
        <v>INC</v>
      </c>
    </row>
    <row r="5" spans="1:11">
      <c r="A5" s="20" t="s">
        <v>3</v>
      </c>
      <c r="B5" s="20">
        <v>60</v>
      </c>
      <c r="C5" s="20">
        <v>16</v>
      </c>
      <c r="D5" s="20">
        <v>6</v>
      </c>
      <c r="E5" s="22">
        <f t="shared" si="4"/>
        <v>7.9985646362249927</v>
      </c>
      <c r="F5" s="20">
        <f t="shared" si="0"/>
        <v>8.0043071216444659</v>
      </c>
      <c r="G5" s="20">
        <f t="shared" si="1"/>
        <v>8.0014353637750073</v>
      </c>
      <c r="H5" s="21">
        <v>4.438228327142647E-3</v>
      </c>
      <c r="I5" s="20" t="str">
        <f t="shared" ref="I5:I68" si="5">IF(H5&gt;$B$249, " ", IF(H5&gt;$B$250, "(*)",  "(**)"))</f>
        <v xml:space="preserve"> </v>
      </c>
      <c r="J5" s="20" t="str">
        <f>IF(H5&gt;$B$249," ",IF(ISNUMBER(MATCH(A5,ref!A:A,0))=TRUE,"YES","NO"))</f>
        <v xml:space="preserve"> </v>
      </c>
      <c r="K5" s="20" t="str">
        <f t="shared" si="3"/>
        <v xml:space="preserve"> </v>
      </c>
    </row>
    <row r="6" spans="1:11">
      <c r="A6" s="20" t="s">
        <v>4</v>
      </c>
      <c r="B6" s="20">
        <v>14</v>
      </c>
      <c r="C6" s="20">
        <v>0</v>
      </c>
      <c r="D6" s="20">
        <v>0</v>
      </c>
      <c r="E6" s="22">
        <f t="shared" si="4"/>
        <v>1.8663317484524984</v>
      </c>
      <c r="F6" s="20">
        <f t="shared" si="0"/>
        <v>1.8663317484524984</v>
      </c>
      <c r="G6" s="20">
        <f t="shared" si="1"/>
        <v>-1.8663317484524984</v>
      </c>
      <c r="H6" s="21">
        <v>0.13492646236121247</v>
      </c>
      <c r="I6" s="20" t="str">
        <f t="shared" si="5"/>
        <v xml:space="preserve"> </v>
      </c>
      <c r="J6" s="20" t="str">
        <f>IF(H6&gt;$B$249," ",IF(ISNUMBER(MATCH(A6,ref!A:A,0))=TRUE,"YES","NO"))</f>
        <v xml:space="preserve"> </v>
      </c>
      <c r="K6" s="20" t="str">
        <f t="shared" si="3"/>
        <v xml:space="preserve"> </v>
      </c>
    </row>
    <row r="7" spans="1:11">
      <c r="A7" s="20" t="s">
        <v>5</v>
      </c>
      <c r="B7" s="20">
        <v>4</v>
      </c>
      <c r="C7" s="20">
        <v>0</v>
      </c>
      <c r="D7" s="20">
        <v>0</v>
      </c>
      <c r="E7" s="22">
        <f t="shared" si="4"/>
        <v>0.5332376424149996</v>
      </c>
      <c r="F7" s="20">
        <f t="shared" si="0"/>
        <v>0.5332376424149996</v>
      </c>
      <c r="G7" s="20">
        <f t="shared" si="1"/>
        <v>-0.5332376424149996</v>
      </c>
      <c r="H7" s="21">
        <v>0.56423019505749439</v>
      </c>
      <c r="I7" s="20" t="str">
        <f t="shared" si="5"/>
        <v xml:space="preserve"> </v>
      </c>
      <c r="J7" s="20" t="str">
        <f>IF(H7&gt;$B$249," ",IF(ISNUMBER(MATCH(A7,ref!A:A,0))=TRUE,"YES","NO"))</f>
        <v xml:space="preserve"> </v>
      </c>
      <c r="K7" s="20" t="str">
        <f t="shared" si="3"/>
        <v xml:space="preserve"> </v>
      </c>
    </row>
    <row r="8" spans="1:11">
      <c r="A8" s="20" t="s">
        <v>6</v>
      </c>
      <c r="B8" s="20">
        <v>10</v>
      </c>
      <c r="C8" s="20">
        <v>1</v>
      </c>
      <c r="D8" s="20">
        <v>0</v>
      </c>
      <c r="E8" s="22">
        <f t="shared" si="4"/>
        <v>1.333094106037499</v>
      </c>
      <c r="F8" s="20">
        <f t="shared" si="0"/>
        <v>8.3228695539517783E-2</v>
      </c>
      <c r="G8" s="20">
        <f t="shared" si="1"/>
        <v>-0.333094106037499</v>
      </c>
      <c r="H8" s="21">
        <v>0.60695557525737653</v>
      </c>
      <c r="I8" s="20" t="str">
        <f t="shared" si="5"/>
        <v xml:space="preserve"> </v>
      </c>
      <c r="J8" s="20" t="str">
        <f>IF(H8&gt;$B$249," ",IF(ISNUMBER(MATCH(A8,ref!A:A,0))=TRUE,"YES","NO"))</f>
        <v xml:space="preserve"> </v>
      </c>
      <c r="K8" s="20" t="str">
        <f t="shared" si="3"/>
        <v xml:space="preserve"> </v>
      </c>
    </row>
    <row r="9" spans="1:11">
      <c r="A9" s="20" t="s">
        <v>7</v>
      </c>
      <c r="B9" s="20">
        <v>92</v>
      </c>
      <c r="C9" s="20">
        <v>7</v>
      </c>
      <c r="D9" s="20">
        <v>0</v>
      </c>
      <c r="E9" s="22">
        <f t="shared" si="4"/>
        <v>12.264465775544991</v>
      </c>
      <c r="F9" s="20">
        <f t="shared" si="0"/>
        <v>2.2597478283274826</v>
      </c>
      <c r="G9" s="20">
        <f t="shared" si="1"/>
        <v>-5.2644657755449913</v>
      </c>
      <c r="H9" s="21">
        <v>6.4650064025920412E-2</v>
      </c>
      <c r="I9" s="20" t="str">
        <f t="shared" si="5"/>
        <v xml:space="preserve"> </v>
      </c>
      <c r="J9" s="20" t="str">
        <f>IF(H9&gt;$B$249," ",IF(ISNUMBER(MATCH(A9,ref!A:A,0))=TRUE,"YES","NO"))</f>
        <v xml:space="preserve"> </v>
      </c>
      <c r="K9" s="20" t="str">
        <f t="shared" si="3"/>
        <v xml:space="preserve"> </v>
      </c>
    </row>
    <row r="10" spans="1:11">
      <c r="A10" s="20" t="s">
        <v>8</v>
      </c>
      <c r="B10" s="20">
        <v>120</v>
      </c>
      <c r="C10" s="20">
        <v>16</v>
      </c>
      <c r="D10" s="20">
        <v>1</v>
      </c>
      <c r="E10" s="22">
        <f t="shared" si="4"/>
        <v>15.997129272449985</v>
      </c>
      <c r="F10" s="20">
        <f t="shared" si="0"/>
        <v>5.1515972185119025E-7</v>
      </c>
      <c r="G10" s="20">
        <f t="shared" si="1"/>
        <v>2.8707275500146068E-3</v>
      </c>
      <c r="H10" s="21">
        <v>0.54012758287394269</v>
      </c>
      <c r="I10" s="20" t="str">
        <f t="shared" si="5"/>
        <v xml:space="preserve"> </v>
      </c>
      <c r="J10" s="20" t="str">
        <f>IF(H10&gt;$B$249," ",IF(ISNUMBER(MATCH(A10,ref!A:A,0))=TRUE,"YES","NO"))</f>
        <v xml:space="preserve"> </v>
      </c>
      <c r="K10" s="20" t="str">
        <f t="shared" si="3"/>
        <v xml:space="preserve"> </v>
      </c>
    </row>
    <row r="11" spans="1:11">
      <c r="A11" s="20" t="s">
        <v>9</v>
      </c>
      <c r="B11" s="20">
        <v>25</v>
      </c>
      <c r="C11" s="20">
        <v>6</v>
      </c>
      <c r="D11" s="20">
        <v>1</v>
      </c>
      <c r="E11" s="22">
        <f t="shared" si="4"/>
        <v>3.3327352650937474</v>
      </c>
      <c r="F11" s="20">
        <f t="shared" si="0"/>
        <v>2.134673353922818</v>
      </c>
      <c r="G11" s="20">
        <f t="shared" si="1"/>
        <v>2.6672647349062526</v>
      </c>
      <c r="H11" s="21">
        <v>0.10604474890212447</v>
      </c>
      <c r="I11" s="20" t="str">
        <f t="shared" si="5"/>
        <v xml:space="preserve"> </v>
      </c>
      <c r="J11" s="20" t="str">
        <f>IF(H11&gt;$B$249," ",IF(ISNUMBER(MATCH(A11,ref!A:A,0))=TRUE,"YES","NO"))</f>
        <v xml:space="preserve"> </v>
      </c>
      <c r="K11" s="20" t="str">
        <f t="shared" si="3"/>
        <v xml:space="preserve"> </v>
      </c>
    </row>
    <row r="12" spans="1:11">
      <c r="A12" s="20" t="s">
        <v>10</v>
      </c>
      <c r="B12" s="20">
        <v>172</v>
      </c>
      <c r="C12" s="20">
        <v>31</v>
      </c>
      <c r="D12" s="20">
        <v>7</v>
      </c>
      <c r="E12" s="22">
        <f t="shared" si="4"/>
        <v>22.929218623844982</v>
      </c>
      <c r="F12" s="20">
        <f t="shared" si="0"/>
        <v>2.840808188463591</v>
      </c>
      <c r="G12" s="20">
        <f t="shared" si="1"/>
        <v>8.0707813761550184</v>
      </c>
      <c r="H12" s="21">
        <v>4.8991611678045083E-2</v>
      </c>
      <c r="I12" s="20" t="str">
        <f t="shared" si="5"/>
        <v xml:space="preserve"> </v>
      </c>
      <c r="J12" s="20" t="str">
        <f>IF(H12&gt;$B$249," ",IF(ISNUMBER(MATCH(A12,ref!A:A,0))=TRUE,"YES","NO"))</f>
        <v xml:space="preserve"> </v>
      </c>
      <c r="K12" s="20" t="str">
        <f t="shared" si="3"/>
        <v xml:space="preserve"> </v>
      </c>
    </row>
    <row r="13" spans="1:11">
      <c r="A13" s="20" t="s">
        <v>11</v>
      </c>
      <c r="B13" s="20">
        <v>3</v>
      </c>
      <c r="C13" s="20">
        <v>0</v>
      </c>
      <c r="D13" s="20">
        <v>0</v>
      </c>
      <c r="E13" s="22">
        <f t="shared" si="4"/>
        <v>0.3999282318112497</v>
      </c>
      <c r="F13" s="20">
        <f t="shared" si="0"/>
        <v>0.3999282318112497</v>
      </c>
      <c r="G13" s="20">
        <f t="shared" si="1"/>
        <v>-0.3999282318112497</v>
      </c>
      <c r="H13" s="21">
        <v>0.65101687033494349</v>
      </c>
      <c r="I13" s="20" t="str">
        <f t="shared" si="5"/>
        <v xml:space="preserve"> </v>
      </c>
      <c r="J13" s="20" t="str">
        <f>IF(H13&gt;$B$249," ",IF(ISNUMBER(MATCH(A13,ref!A:A,0))=TRUE,"YES","NO"))</f>
        <v xml:space="preserve"> </v>
      </c>
      <c r="K13" s="20" t="str">
        <f t="shared" si="3"/>
        <v xml:space="preserve"> </v>
      </c>
    </row>
    <row r="14" spans="1:11">
      <c r="A14" s="20" t="s">
        <v>12</v>
      </c>
      <c r="B14" s="20">
        <v>4</v>
      </c>
      <c r="C14" s="20">
        <v>0</v>
      </c>
      <c r="D14" s="20">
        <v>0</v>
      </c>
      <c r="E14" s="22">
        <f t="shared" si="4"/>
        <v>0.5332376424149996</v>
      </c>
      <c r="F14" s="20">
        <f t="shared" si="0"/>
        <v>0.5332376424149996</v>
      </c>
      <c r="G14" s="20">
        <f t="shared" si="1"/>
        <v>-0.5332376424149996</v>
      </c>
      <c r="H14" s="21">
        <v>0.56423019505749439</v>
      </c>
      <c r="I14" s="20" t="str">
        <f t="shared" si="5"/>
        <v xml:space="preserve"> </v>
      </c>
      <c r="J14" s="20" t="str">
        <f>IF(H14&gt;$B$249," ",IF(ISNUMBER(MATCH(A14,ref!A:A,0))=TRUE,"YES","NO"))</f>
        <v xml:space="preserve"> </v>
      </c>
      <c r="K14" s="20" t="str">
        <f t="shared" si="3"/>
        <v xml:space="preserve"> </v>
      </c>
    </row>
    <row r="15" spans="1:11">
      <c r="A15" s="20" t="s">
        <v>13</v>
      </c>
      <c r="B15" s="20">
        <v>1</v>
      </c>
      <c r="C15" s="20">
        <v>0</v>
      </c>
      <c r="D15" s="20">
        <v>0</v>
      </c>
      <c r="E15" s="22">
        <f t="shared" si="4"/>
        <v>0.1333094106037499</v>
      </c>
      <c r="F15" s="20">
        <f t="shared" si="0"/>
        <v>0.1333094106037499</v>
      </c>
      <c r="G15" s="20">
        <f t="shared" si="1"/>
        <v>-0.1333094106037499</v>
      </c>
      <c r="H15" s="21">
        <v>0.8666905893962501</v>
      </c>
      <c r="I15" s="20" t="str">
        <f t="shared" si="5"/>
        <v xml:space="preserve"> </v>
      </c>
      <c r="J15" s="20" t="str">
        <f>IF(H15&gt;$B$249," ",IF(ISNUMBER(MATCH(A15,ref!A:A,0))=TRUE,"YES","NO"))</f>
        <v xml:space="preserve"> </v>
      </c>
      <c r="K15" s="20" t="str">
        <f t="shared" si="3"/>
        <v xml:space="preserve"> </v>
      </c>
    </row>
    <row r="16" spans="1:11">
      <c r="A16" s="20" t="s">
        <v>14</v>
      </c>
      <c r="B16" s="20">
        <v>96</v>
      </c>
      <c r="C16" s="20">
        <v>6</v>
      </c>
      <c r="D16" s="20">
        <v>0</v>
      </c>
      <c r="E16" s="22">
        <f t="shared" si="4"/>
        <v>12.79770341795999</v>
      </c>
      <c r="F16" s="20">
        <f t="shared" si="0"/>
        <v>3.6107081285925609</v>
      </c>
      <c r="G16" s="20">
        <f t="shared" si="1"/>
        <v>-6.7977034179599904</v>
      </c>
      <c r="H16" s="21">
        <v>2.1721990175976782E-2</v>
      </c>
      <c r="I16" s="20" t="str">
        <f t="shared" si="5"/>
        <v xml:space="preserve"> </v>
      </c>
      <c r="J16" s="20" t="str">
        <f>IF(H16&gt;$B$249," ",IF(ISNUMBER(MATCH(A16,ref!A:A,0))=TRUE,"YES","NO"))</f>
        <v xml:space="preserve"> </v>
      </c>
      <c r="K16" s="20" t="str">
        <f t="shared" si="3"/>
        <v xml:space="preserve"> </v>
      </c>
    </row>
    <row r="17" spans="1:11">
      <c r="A17" s="20" t="s">
        <v>15</v>
      </c>
      <c r="B17" s="20">
        <v>5</v>
      </c>
      <c r="C17" s="20">
        <v>4</v>
      </c>
      <c r="D17" s="20">
        <v>0</v>
      </c>
      <c r="E17" s="22">
        <f t="shared" si="4"/>
        <v>0.6665470530187495</v>
      </c>
      <c r="F17" s="20">
        <f t="shared" si="0"/>
        <v>16.670853917083353</v>
      </c>
      <c r="G17" s="20">
        <f t="shared" si="1"/>
        <v>3.3334529469812506</v>
      </c>
      <c r="H17" s="21">
        <v>1.4107045944251051E-3</v>
      </c>
      <c r="I17" s="20" t="str">
        <f t="shared" si="5"/>
        <v xml:space="preserve"> </v>
      </c>
      <c r="J17" s="20" t="str">
        <f>IF(H17&gt;$B$249," ",IF(ISNUMBER(MATCH(A17,ref!A:A,0))=TRUE,"YES","NO"))</f>
        <v xml:space="preserve"> </v>
      </c>
      <c r="K17" s="20" t="str">
        <f t="shared" si="3"/>
        <v xml:space="preserve"> </v>
      </c>
    </row>
    <row r="18" spans="1:11">
      <c r="A18" s="20" t="s">
        <v>16</v>
      </c>
      <c r="B18" s="20">
        <v>1</v>
      </c>
      <c r="C18" s="20">
        <v>0</v>
      </c>
      <c r="D18" s="20">
        <v>0</v>
      </c>
      <c r="E18" s="22">
        <f t="shared" si="4"/>
        <v>0.1333094106037499</v>
      </c>
      <c r="F18" s="20">
        <f t="shared" si="0"/>
        <v>0.1333094106037499</v>
      </c>
      <c r="G18" s="20">
        <f t="shared" si="1"/>
        <v>-0.1333094106037499</v>
      </c>
      <c r="H18" s="21">
        <v>0.8666905893962501</v>
      </c>
      <c r="I18" s="20" t="str">
        <f t="shared" si="5"/>
        <v xml:space="preserve"> </v>
      </c>
      <c r="J18" s="20" t="str">
        <f>IF(H18&gt;$B$249," ",IF(ISNUMBER(MATCH(A18,ref!A:A,0))=TRUE,"YES","NO"))</f>
        <v xml:space="preserve"> </v>
      </c>
      <c r="K18" s="20" t="str">
        <f t="shared" si="3"/>
        <v xml:space="preserve"> </v>
      </c>
    </row>
    <row r="19" spans="1:11">
      <c r="A19" s="20" t="s">
        <v>17</v>
      </c>
      <c r="B19" s="20">
        <v>69</v>
      </c>
      <c r="C19" s="20">
        <v>9</v>
      </c>
      <c r="D19" s="20">
        <v>5</v>
      </c>
      <c r="E19" s="22">
        <f t="shared" si="4"/>
        <v>9.1983493316587435</v>
      </c>
      <c r="F19" s="20">
        <f t="shared" si="0"/>
        <v>4.2771214650504652E-3</v>
      </c>
      <c r="G19" s="20">
        <f t="shared" si="1"/>
        <v>-0.19834933165874347</v>
      </c>
      <c r="H19" s="21">
        <v>0.55957954929908638</v>
      </c>
      <c r="I19" s="20" t="str">
        <f t="shared" si="5"/>
        <v xml:space="preserve"> </v>
      </c>
      <c r="J19" s="20" t="str">
        <f>IF(H19&gt;$B$249," ",IF(ISNUMBER(MATCH(A19,ref!A:A,0))=TRUE,"YES","NO"))</f>
        <v xml:space="preserve"> </v>
      </c>
      <c r="K19" s="20" t="str">
        <f t="shared" si="3"/>
        <v xml:space="preserve"> </v>
      </c>
    </row>
    <row r="20" spans="1:11">
      <c r="A20" s="20" t="s">
        <v>18</v>
      </c>
      <c r="B20" s="20">
        <v>24</v>
      </c>
      <c r="C20" s="20">
        <v>0</v>
      </c>
      <c r="D20" s="20">
        <v>0</v>
      </c>
      <c r="E20" s="22">
        <f t="shared" si="4"/>
        <v>3.1994258544899976</v>
      </c>
      <c r="F20" s="20">
        <f t="shared" si="0"/>
        <v>3.1994258544899976</v>
      </c>
      <c r="G20" s="20">
        <f t="shared" si="1"/>
        <v>-3.1994258544899976</v>
      </c>
      <c r="H20" s="21">
        <v>3.2265466124968042E-2</v>
      </c>
      <c r="I20" s="20" t="str">
        <f t="shared" si="5"/>
        <v xml:space="preserve"> </v>
      </c>
      <c r="J20" s="20" t="str">
        <f>IF(H20&gt;$B$249," ",IF(ISNUMBER(MATCH(A20,ref!A:A,0))=TRUE,"YES","NO"))</f>
        <v xml:space="preserve"> </v>
      </c>
      <c r="K20" s="20" t="str">
        <f t="shared" si="3"/>
        <v xml:space="preserve"> </v>
      </c>
    </row>
    <row r="21" spans="1:11">
      <c r="A21" s="20" t="s">
        <v>19</v>
      </c>
      <c r="B21" s="20">
        <v>2</v>
      </c>
      <c r="C21" s="20">
        <v>2</v>
      </c>
      <c r="D21" s="20">
        <v>0</v>
      </c>
      <c r="E21" s="22">
        <f t="shared" si="4"/>
        <v>0.2666188212074998</v>
      </c>
      <c r="F21" s="20">
        <f t="shared" si="0"/>
        <v>11.269310611247874</v>
      </c>
      <c r="G21" s="20">
        <f t="shared" si="1"/>
        <v>1.7333811787925002</v>
      </c>
      <c r="H21" s="21">
        <v>1.7771398955519182E-2</v>
      </c>
      <c r="I21" s="20" t="str">
        <f t="shared" si="5"/>
        <v xml:space="preserve"> </v>
      </c>
      <c r="J21" s="20" t="str">
        <f>IF(H21&gt;$B$249," ",IF(ISNUMBER(MATCH(A21,ref!A:A,0))=TRUE,"YES","NO"))</f>
        <v xml:space="preserve"> </v>
      </c>
      <c r="K21" s="20" t="str">
        <f t="shared" si="3"/>
        <v xml:space="preserve"> </v>
      </c>
    </row>
    <row r="22" spans="1:11">
      <c r="A22" s="20" t="s">
        <v>20</v>
      </c>
      <c r="B22" s="20">
        <v>1</v>
      </c>
      <c r="C22" s="20">
        <v>1</v>
      </c>
      <c r="D22" s="20">
        <v>0</v>
      </c>
      <c r="E22" s="22">
        <f t="shared" si="4"/>
        <v>0.1333094106037499</v>
      </c>
      <c r="F22" s="20">
        <f t="shared" si="0"/>
        <v>5.6346553056239372</v>
      </c>
      <c r="G22" s="20">
        <f t="shared" si="1"/>
        <v>0.8666905893962501</v>
      </c>
      <c r="H22" s="21">
        <v>0.1333094106037499</v>
      </c>
      <c r="I22" s="20" t="str">
        <f t="shared" si="5"/>
        <v xml:space="preserve"> </v>
      </c>
      <c r="J22" s="20" t="str">
        <f>IF(H22&gt;$B$249," ",IF(ISNUMBER(MATCH(A22,ref!A:A,0))=TRUE,"YES","NO"))</f>
        <v xml:space="preserve"> </v>
      </c>
      <c r="K22" s="20" t="str">
        <f t="shared" si="3"/>
        <v xml:space="preserve"> </v>
      </c>
    </row>
    <row r="23" spans="1:11">
      <c r="A23" s="20" t="s">
        <v>21</v>
      </c>
      <c r="B23" s="20">
        <v>11</v>
      </c>
      <c r="C23" s="20">
        <v>2</v>
      </c>
      <c r="D23" s="20">
        <v>0</v>
      </c>
      <c r="E23" s="22">
        <f t="shared" si="4"/>
        <v>1.466403516641249</v>
      </c>
      <c r="F23" s="20">
        <f t="shared" si="0"/>
        <v>0.19416566028495344</v>
      </c>
      <c r="G23" s="20">
        <f t="shared" si="1"/>
        <v>0.53359648335875098</v>
      </c>
      <c r="H23" s="21">
        <v>0.44207854021113135</v>
      </c>
      <c r="I23" s="20" t="str">
        <f t="shared" si="5"/>
        <v xml:space="preserve"> </v>
      </c>
      <c r="J23" s="20" t="str">
        <f>IF(H23&gt;$B$249," ",IF(ISNUMBER(MATCH(A23,ref!A:A,0))=TRUE,"YES","NO"))</f>
        <v xml:space="preserve"> </v>
      </c>
      <c r="K23" s="20" t="str">
        <f t="shared" si="3"/>
        <v xml:space="preserve"> </v>
      </c>
    </row>
    <row r="24" spans="1:11">
      <c r="A24" s="20" t="s">
        <v>22</v>
      </c>
      <c r="B24" s="20">
        <v>3</v>
      </c>
      <c r="C24" s="20">
        <v>0</v>
      </c>
      <c r="D24" s="20">
        <v>0</v>
      </c>
      <c r="E24" s="22">
        <f t="shared" si="4"/>
        <v>0.3999282318112497</v>
      </c>
      <c r="F24" s="20">
        <f t="shared" si="0"/>
        <v>0.3999282318112497</v>
      </c>
      <c r="G24" s="20">
        <f t="shared" si="1"/>
        <v>-0.3999282318112497</v>
      </c>
      <c r="H24" s="21">
        <v>0.65101687033494349</v>
      </c>
      <c r="I24" s="20" t="str">
        <f t="shared" si="5"/>
        <v xml:space="preserve"> </v>
      </c>
      <c r="J24" s="20" t="str">
        <f>IF(H24&gt;$B$249," ",IF(ISNUMBER(MATCH(A24,ref!A:A,0))=TRUE,"YES","NO"))</f>
        <v xml:space="preserve"> </v>
      </c>
      <c r="K24" s="20" t="str">
        <f t="shared" si="3"/>
        <v xml:space="preserve"> </v>
      </c>
    </row>
    <row r="25" spans="1:11">
      <c r="A25" s="20" t="s">
        <v>23</v>
      </c>
      <c r="B25" s="20">
        <v>5</v>
      </c>
      <c r="C25" s="20">
        <v>3</v>
      </c>
      <c r="D25" s="20">
        <v>0</v>
      </c>
      <c r="E25" s="22">
        <f t="shared" si="4"/>
        <v>0.6665470530187495</v>
      </c>
      <c r="F25" s="20">
        <f t="shared" si="0"/>
        <v>8.1689696640550888</v>
      </c>
      <c r="G25" s="20">
        <f t="shared" si="1"/>
        <v>2.3334529469812506</v>
      </c>
      <c r="H25" s="21">
        <v>1.9206220655734216E-2</v>
      </c>
      <c r="I25" s="20" t="str">
        <f t="shared" si="5"/>
        <v xml:space="preserve"> </v>
      </c>
      <c r="J25" s="20" t="str">
        <f>IF(H25&gt;$B$249," ",IF(ISNUMBER(MATCH(A25,ref!A:A,0))=TRUE,"YES","NO"))</f>
        <v xml:space="preserve"> </v>
      </c>
      <c r="K25" s="20" t="str">
        <f t="shared" si="3"/>
        <v xml:space="preserve"> </v>
      </c>
    </row>
    <row r="26" spans="1:11">
      <c r="A26" s="20" t="s">
        <v>24</v>
      </c>
      <c r="B26" s="20">
        <v>38</v>
      </c>
      <c r="C26" s="20">
        <v>1</v>
      </c>
      <c r="D26" s="20">
        <v>0</v>
      </c>
      <c r="E26" s="22">
        <f t="shared" si="4"/>
        <v>5.0657576029424956</v>
      </c>
      <c r="F26" s="20">
        <f t="shared" si="0"/>
        <v>3.2631614422851323</v>
      </c>
      <c r="G26" s="20">
        <f t="shared" si="1"/>
        <v>-4.0657576029424956</v>
      </c>
      <c r="H26" s="21">
        <v>2.9799223709305548E-2</v>
      </c>
      <c r="I26" s="20" t="str">
        <f t="shared" si="5"/>
        <v xml:space="preserve"> </v>
      </c>
      <c r="J26" s="20" t="str">
        <f>IF(H26&gt;$B$249," ",IF(ISNUMBER(MATCH(A26,ref!A:A,0))=TRUE,"YES","NO"))</f>
        <v xml:space="preserve"> </v>
      </c>
      <c r="K26" s="20" t="str">
        <f t="shared" si="3"/>
        <v xml:space="preserve"> </v>
      </c>
    </row>
    <row r="27" spans="1:11">
      <c r="A27" s="20" t="s">
        <v>25</v>
      </c>
      <c r="B27" s="20">
        <v>62</v>
      </c>
      <c r="C27" s="20">
        <v>24</v>
      </c>
      <c r="D27" s="20">
        <v>0</v>
      </c>
      <c r="E27" s="22">
        <f t="shared" si="4"/>
        <v>8.2651834574324941</v>
      </c>
      <c r="F27" s="20">
        <f t="shared" si="0"/>
        <v>29.955106611168429</v>
      </c>
      <c r="G27" s="20">
        <f t="shared" si="1"/>
        <v>15.734816542567506</v>
      </c>
      <c r="H27" s="21">
        <v>5.4376839195269458E-7</v>
      </c>
      <c r="I27" s="20" t="str">
        <f t="shared" si="5"/>
        <v>(**)</v>
      </c>
      <c r="J27" s="20" t="str">
        <f>IF(H27&gt;$B$249," ",IF(ISNUMBER(MATCH(A27,ref!A:A,0))=TRUE,"YES","NO"))</f>
        <v>NO</v>
      </c>
      <c r="K27" s="20" t="str">
        <f t="shared" si="3"/>
        <v>INC</v>
      </c>
    </row>
    <row r="28" spans="1:11">
      <c r="A28" s="20" t="s">
        <v>26</v>
      </c>
      <c r="B28" s="20">
        <v>2</v>
      </c>
      <c r="C28" s="20">
        <v>0</v>
      </c>
      <c r="D28" s="20">
        <v>0</v>
      </c>
      <c r="E28" s="22">
        <f t="shared" si="4"/>
        <v>0.2666188212074998</v>
      </c>
      <c r="F28" s="20">
        <f t="shared" si="0"/>
        <v>0.2666188212074998</v>
      </c>
      <c r="G28" s="20">
        <f t="shared" si="1"/>
        <v>-0.2666188212074998</v>
      </c>
      <c r="H28" s="21">
        <v>0.75115257774801936</v>
      </c>
      <c r="I28" s="20" t="str">
        <f t="shared" si="5"/>
        <v xml:space="preserve"> </v>
      </c>
      <c r="J28" s="20" t="str">
        <f>IF(H28&gt;$B$249," ",IF(ISNUMBER(MATCH(A28,ref!A:A,0))=TRUE,"YES","NO"))</f>
        <v xml:space="preserve"> </v>
      </c>
      <c r="K28" s="20" t="str">
        <f t="shared" si="3"/>
        <v xml:space="preserve"> </v>
      </c>
    </row>
    <row r="29" spans="1:11">
      <c r="A29" s="20" t="s">
        <v>27</v>
      </c>
      <c r="B29" s="20">
        <v>10</v>
      </c>
      <c r="C29" s="20">
        <v>0</v>
      </c>
      <c r="D29" s="20">
        <v>0</v>
      </c>
      <c r="E29" s="22">
        <f t="shared" si="4"/>
        <v>1.333094106037499</v>
      </c>
      <c r="F29" s="20">
        <f t="shared" si="0"/>
        <v>1.333094106037499</v>
      </c>
      <c r="G29" s="20">
        <f t="shared" si="1"/>
        <v>-1.333094106037499</v>
      </c>
      <c r="H29" s="21">
        <v>0.23913371447173909</v>
      </c>
      <c r="I29" s="20" t="str">
        <f t="shared" si="5"/>
        <v xml:space="preserve"> </v>
      </c>
      <c r="J29" s="20" t="str">
        <f>IF(H29&gt;$B$249," ",IF(ISNUMBER(MATCH(A29,ref!A:A,0))=TRUE,"YES","NO"))</f>
        <v xml:space="preserve"> </v>
      </c>
      <c r="K29" s="20" t="str">
        <f t="shared" si="3"/>
        <v xml:space="preserve"> </v>
      </c>
    </row>
    <row r="30" spans="1:11">
      <c r="A30" s="20" t="s">
        <v>28</v>
      </c>
      <c r="B30" s="20">
        <v>21</v>
      </c>
      <c r="C30" s="20">
        <v>7</v>
      </c>
      <c r="D30" s="20">
        <v>0</v>
      </c>
      <c r="E30" s="22">
        <f t="shared" si="4"/>
        <v>2.7994976226787478</v>
      </c>
      <c r="F30" s="20">
        <f t="shared" si="0"/>
        <v>6.3026380443925181</v>
      </c>
      <c r="G30" s="20">
        <f t="shared" si="1"/>
        <v>4.2005023773212518</v>
      </c>
      <c r="H30" s="21">
        <v>1.5753134043774417E-2</v>
      </c>
      <c r="I30" s="20" t="str">
        <f t="shared" si="5"/>
        <v xml:space="preserve"> </v>
      </c>
      <c r="J30" s="20" t="str">
        <f>IF(H30&gt;$B$249," ",IF(ISNUMBER(MATCH(A30,ref!A:A,0))=TRUE,"YES","NO"))</f>
        <v xml:space="preserve"> </v>
      </c>
      <c r="K30" s="20" t="str">
        <f t="shared" si="3"/>
        <v xml:space="preserve"> </v>
      </c>
    </row>
    <row r="31" spans="1:11">
      <c r="A31" s="20" t="s">
        <v>29</v>
      </c>
      <c r="B31" s="20">
        <v>6</v>
      </c>
      <c r="C31" s="20">
        <v>1</v>
      </c>
      <c r="D31" s="20">
        <v>0</v>
      </c>
      <c r="E31" s="22">
        <f t="shared" si="4"/>
        <v>0.7998564636224994</v>
      </c>
      <c r="F31" s="20">
        <f t="shared" si="0"/>
        <v>5.0080779459197353E-2</v>
      </c>
      <c r="G31" s="20">
        <f t="shared" si="1"/>
        <v>0.2001435363775006</v>
      </c>
      <c r="H31" s="21">
        <v>0.57617703453929525</v>
      </c>
      <c r="I31" s="20" t="str">
        <f t="shared" si="5"/>
        <v xml:space="preserve"> </v>
      </c>
      <c r="J31" s="20" t="str">
        <f>IF(H31&gt;$B$249," ",IF(ISNUMBER(MATCH(A31,ref!A:A,0))=TRUE,"YES","NO"))</f>
        <v xml:space="preserve"> </v>
      </c>
      <c r="K31" s="20" t="str">
        <f t="shared" si="3"/>
        <v xml:space="preserve"> </v>
      </c>
    </row>
    <row r="32" spans="1:11">
      <c r="A32" s="20" t="s">
        <v>30</v>
      </c>
      <c r="B32" s="20">
        <v>5</v>
      </c>
      <c r="C32" s="20">
        <v>1</v>
      </c>
      <c r="D32" s="20">
        <v>1</v>
      </c>
      <c r="E32" s="22">
        <f t="shared" si="4"/>
        <v>0.6665470530187495</v>
      </c>
      <c r="F32" s="20">
        <f t="shared" si="0"/>
        <v>0.16681623202278706</v>
      </c>
      <c r="G32" s="20">
        <f t="shared" si="1"/>
        <v>0.3334529469812505</v>
      </c>
      <c r="H32" s="21">
        <v>0.51098699969045913</v>
      </c>
      <c r="I32" s="20" t="str">
        <f t="shared" si="5"/>
        <v xml:space="preserve"> </v>
      </c>
      <c r="J32" s="20" t="str">
        <f>IF(H32&gt;$B$249," ",IF(ISNUMBER(MATCH(A32,ref!A:A,0))=TRUE,"YES","NO"))</f>
        <v xml:space="preserve"> </v>
      </c>
      <c r="K32" s="20" t="str">
        <f t="shared" si="3"/>
        <v xml:space="preserve"> </v>
      </c>
    </row>
    <row r="33" spans="1:11">
      <c r="A33" s="20" t="s">
        <v>31</v>
      </c>
      <c r="B33" s="20">
        <v>6</v>
      </c>
      <c r="C33" s="20">
        <v>0</v>
      </c>
      <c r="D33" s="20">
        <v>0</v>
      </c>
      <c r="E33" s="22">
        <f t="shared" si="4"/>
        <v>0.7998564636224994</v>
      </c>
      <c r="F33" s="20">
        <f t="shared" si="0"/>
        <v>0.7998564636224994</v>
      </c>
      <c r="G33" s="20">
        <f t="shared" si="1"/>
        <v>-0.7998564636224994</v>
      </c>
      <c r="H33" s="21">
        <v>0.42382296546070464</v>
      </c>
      <c r="I33" s="20" t="str">
        <f t="shared" si="5"/>
        <v xml:space="preserve"> </v>
      </c>
      <c r="J33" s="20" t="str">
        <f>IF(H33&gt;$B$249," ",IF(ISNUMBER(MATCH(A33,ref!A:A,0))=TRUE,"YES","NO"))</f>
        <v xml:space="preserve"> </v>
      </c>
      <c r="K33" s="20" t="str">
        <f t="shared" si="3"/>
        <v xml:space="preserve"> </v>
      </c>
    </row>
    <row r="34" spans="1:11">
      <c r="A34" s="20" t="s">
        <v>32</v>
      </c>
      <c r="B34" s="20">
        <v>2</v>
      </c>
      <c r="C34" s="20">
        <v>1</v>
      </c>
      <c r="D34" s="20">
        <v>0</v>
      </c>
      <c r="E34" s="22">
        <f t="shared" si="4"/>
        <v>0.2666188212074998</v>
      </c>
      <c r="F34" s="20">
        <f t="shared" si="0"/>
        <v>2.0172917687175937</v>
      </c>
      <c r="G34" s="20">
        <f t="shared" si="1"/>
        <v>0.7333811787925002</v>
      </c>
      <c r="H34" s="21">
        <v>0.24884742225198059</v>
      </c>
      <c r="I34" s="20" t="str">
        <f t="shared" si="5"/>
        <v xml:space="preserve"> </v>
      </c>
      <c r="J34" s="20" t="str">
        <f>IF(H34&gt;$B$249," ",IF(ISNUMBER(MATCH(A34,ref!A:A,0))=TRUE,"YES","NO"))</f>
        <v xml:space="preserve"> </v>
      </c>
      <c r="K34" s="20" t="str">
        <f t="shared" si="3"/>
        <v xml:space="preserve"> </v>
      </c>
    </row>
    <row r="35" spans="1:11">
      <c r="A35" s="20" t="s">
        <v>33</v>
      </c>
      <c r="B35" s="20">
        <v>99</v>
      </c>
      <c r="C35" s="20">
        <v>9</v>
      </c>
      <c r="D35" s="20">
        <v>0</v>
      </c>
      <c r="E35" s="22">
        <f t="shared" si="4"/>
        <v>13.197631649771241</v>
      </c>
      <c r="F35" s="20">
        <f t="shared" si="0"/>
        <v>1.3350964729695758</v>
      </c>
      <c r="G35" s="20">
        <f t="shared" si="1"/>
        <v>-4.1976316497712407</v>
      </c>
      <c r="H35" s="21">
        <v>0.13489877628030608</v>
      </c>
      <c r="I35" s="20" t="str">
        <f t="shared" si="5"/>
        <v xml:space="preserve"> </v>
      </c>
      <c r="J35" s="20" t="str">
        <f>IF(H35&gt;$B$249," ",IF(ISNUMBER(MATCH(A35,ref!A:A,0))=TRUE,"YES","NO"))</f>
        <v xml:space="preserve"> </v>
      </c>
      <c r="K35" s="20" t="str">
        <f t="shared" si="3"/>
        <v xml:space="preserve"> </v>
      </c>
    </row>
    <row r="36" spans="1:11">
      <c r="A36" s="20" t="s">
        <v>34</v>
      </c>
      <c r="B36" s="20">
        <v>18</v>
      </c>
      <c r="C36" s="20">
        <v>4</v>
      </c>
      <c r="D36" s="20">
        <v>0</v>
      </c>
      <c r="E36" s="22">
        <f t="shared" si="4"/>
        <v>2.399569390867498</v>
      </c>
      <c r="F36" s="20">
        <f t="shared" si="0"/>
        <v>1.0674324086632212</v>
      </c>
      <c r="G36" s="20">
        <f t="shared" si="1"/>
        <v>1.600430609132502</v>
      </c>
      <c r="H36" s="21">
        <v>0.21145436274764662</v>
      </c>
      <c r="I36" s="20" t="str">
        <f t="shared" si="5"/>
        <v xml:space="preserve"> </v>
      </c>
      <c r="J36" s="20" t="str">
        <f>IF(H36&gt;$B$249," ",IF(ISNUMBER(MATCH(A36,ref!A:A,0))=TRUE,"YES","NO"))</f>
        <v xml:space="preserve"> </v>
      </c>
      <c r="K36" s="20" t="str">
        <f t="shared" si="3"/>
        <v xml:space="preserve"> </v>
      </c>
    </row>
    <row r="37" spans="1:11">
      <c r="A37" s="20" t="s">
        <v>35</v>
      </c>
      <c r="B37" s="20">
        <v>98</v>
      </c>
      <c r="C37" s="20">
        <v>9</v>
      </c>
      <c r="D37" s="20">
        <v>0</v>
      </c>
      <c r="E37" s="22">
        <f t="shared" si="4"/>
        <v>13.064322239167488</v>
      </c>
      <c r="F37" s="20">
        <f t="shared" si="0"/>
        <v>1.2644142544392769</v>
      </c>
      <c r="G37" s="20">
        <f t="shared" si="1"/>
        <v>-4.0643222391674882</v>
      </c>
      <c r="H37" s="21">
        <v>0.14312922355210664</v>
      </c>
      <c r="I37" s="20" t="str">
        <f t="shared" si="5"/>
        <v xml:space="preserve"> </v>
      </c>
      <c r="J37" s="20" t="str">
        <f>IF(H37&gt;$B$249," ",IF(ISNUMBER(MATCH(A37,ref!A:A,0))=TRUE,"YES","NO"))</f>
        <v xml:space="preserve"> </v>
      </c>
      <c r="K37" s="20" t="str">
        <f t="shared" si="3"/>
        <v xml:space="preserve"> </v>
      </c>
    </row>
    <row r="38" spans="1:11">
      <c r="A38" s="20" t="s">
        <v>36</v>
      </c>
      <c r="B38" s="20">
        <v>52</v>
      </c>
      <c r="C38" s="20">
        <v>1</v>
      </c>
      <c r="D38" s="20">
        <v>0</v>
      </c>
      <c r="E38" s="22">
        <f t="shared" si="4"/>
        <v>6.9320893513949944</v>
      </c>
      <c r="F38" s="20">
        <f t="shared" si="0"/>
        <v>5.076346003222306</v>
      </c>
      <c r="G38" s="20">
        <f t="shared" si="1"/>
        <v>-5.9320893513949944</v>
      </c>
      <c r="H38" s="21">
        <v>5.2856061121895111E-3</v>
      </c>
      <c r="I38" s="20" t="str">
        <f t="shared" si="5"/>
        <v xml:space="preserve"> </v>
      </c>
      <c r="J38" s="20" t="str">
        <f>IF(H38&gt;$B$249," ",IF(ISNUMBER(MATCH(A38,ref!A:A,0))=TRUE,"YES","NO"))</f>
        <v xml:space="preserve"> </v>
      </c>
      <c r="K38" s="20" t="str">
        <f t="shared" si="3"/>
        <v xml:space="preserve"> </v>
      </c>
    </row>
    <row r="39" spans="1:11">
      <c r="A39" s="20" t="s">
        <v>37</v>
      </c>
      <c r="B39" s="20">
        <v>2</v>
      </c>
      <c r="C39" s="20">
        <v>0</v>
      </c>
      <c r="D39" s="20">
        <v>0</v>
      </c>
      <c r="E39" s="22">
        <f t="shared" si="4"/>
        <v>0.2666188212074998</v>
      </c>
      <c r="F39" s="20">
        <f t="shared" si="0"/>
        <v>0.2666188212074998</v>
      </c>
      <c r="G39" s="20">
        <f t="shared" si="1"/>
        <v>-0.2666188212074998</v>
      </c>
      <c r="H39" s="21">
        <v>0.75115257774801936</v>
      </c>
      <c r="I39" s="20" t="str">
        <f t="shared" si="5"/>
        <v xml:space="preserve"> </v>
      </c>
      <c r="J39" s="20" t="str">
        <f>IF(H39&gt;$B$249," ",IF(ISNUMBER(MATCH(A39,ref!A:A,0))=TRUE,"YES","NO"))</f>
        <v xml:space="preserve"> </v>
      </c>
      <c r="K39" s="20" t="str">
        <f t="shared" si="3"/>
        <v xml:space="preserve"> </v>
      </c>
    </row>
    <row r="40" spans="1:11">
      <c r="A40" s="20" t="s">
        <v>38</v>
      </c>
      <c r="B40" s="20">
        <v>6</v>
      </c>
      <c r="C40" s="20">
        <v>0</v>
      </c>
      <c r="D40" s="20">
        <v>2</v>
      </c>
      <c r="E40" s="22">
        <f t="shared" si="4"/>
        <v>0.7998564636224994</v>
      </c>
      <c r="F40" s="20">
        <f t="shared" si="0"/>
        <v>0.7998564636224994</v>
      </c>
      <c r="G40" s="20">
        <f t="shared" si="1"/>
        <v>-0.7998564636224994</v>
      </c>
      <c r="H40" s="21">
        <v>0.42382296546070464</v>
      </c>
      <c r="I40" s="20" t="str">
        <f t="shared" si="5"/>
        <v xml:space="preserve"> </v>
      </c>
      <c r="J40" s="20" t="str">
        <f>IF(H40&gt;$B$249," ",IF(ISNUMBER(MATCH(A40,ref!A:A,0))=TRUE,"YES","NO"))</f>
        <v xml:space="preserve"> </v>
      </c>
      <c r="K40" s="20" t="str">
        <f t="shared" si="3"/>
        <v xml:space="preserve"> </v>
      </c>
    </row>
    <row r="41" spans="1:11">
      <c r="A41" s="20" t="s">
        <v>39</v>
      </c>
      <c r="B41" s="20">
        <v>7</v>
      </c>
      <c r="C41" s="20">
        <v>1</v>
      </c>
      <c r="D41" s="20">
        <v>0</v>
      </c>
      <c r="E41" s="22">
        <f t="shared" si="4"/>
        <v>0.93316587422624919</v>
      </c>
      <c r="F41" s="20">
        <f t="shared" si="0"/>
        <v>4.7867163719904219E-3</v>
      </c>
      <c r="G41" s="20">
        <f t="shared" si="1"/>
        <v>6.6834125773750808E-2</v>
      </c>
      <c r="H41" s="21">
        <v>0.63267662426519533</v>
      </c>
      <c r="I41" s="20" t="str">
        <f t="shared" si="5"/>
        <v xml:space="preserve"> </v>
      </c>
      <c r="J41" s="20" t="str">
        <f>IF(H41&gt;$B$249," ",IF(ISNUMBER(MATCH(A41,ref!A:A,0))=TRUE,"YES","NO"))</f>
        <v xml:space="preserve"> </v>
      </c>
      <c r="K41" s="20" t="str">
        <f t="shared" si="3"/>
        <v xml:space="preserve"> </v>
      </c>
    </row>
    <row r="42" spans="1:11">
      <c r="A42" s="20" t="s">
        <v>40</v>
      </c>
      <c r="B42" s="20">
        <v>9</v>
      </c>
      <c r="C42" s="20">
        <v>0</v>
      </c>
      <c r="D42" s="20">
        <v>0</v>
      </c>
      <c r="E42" s="22">
        <f t="shared" si="4"/>
        <v>1.199784695433749</v>
      </c>
      <c r="F42" s="20">
        <f t="shared" si="0"/>
        <v>1.199784695433749</v>
      </c>
      <c r="G42" s="20">
        <f t="shared" si="1"/>
        <v>-1.199784695433749</v>
      </c>
      <c r="H42" s="21">
        <v>0.27591590055030285</v>
      </c>
      <c r="I42" s="20" t="str">
        <f t="shared" si="5"/>
        <v xml:space="preserve"> </v>
      </c>
      <c r="J42" s="20" t="str">
        <f>IF(H42&gt;$B$249," ",IF(ISNUMBER(MATCH(A42,ref!A:A,0))=TRUE,"YES","NO"))</f>
        <v xml:space="preserve"> </v>
      </c>
      <c r="K42" s="20" t="str">
        <f t="shared" si="3"/>
        <v xml:space="preserve"> </v>
      </c>
    </row>
    <row r="43" spans="1:11">
      <c r="A43" s="20" t="s">
        <v>41</v>
      </c>
      <c r="B43" s="20">
        <v>2</v>
      </c>
      <c r="C43" s="20">
        <v>0</v>
      </c>
      <c r="D43" s="20">
        <v>0</v>
      </c>
      <c r="E43" s="22">
        <f t="shared" si="4"/>
        <v>0.2666188212074998</v>
      </c>
      <c r="F43" s="20">
        <f t="shared" si="0"/>
        <v>0.2666188212074998</v>
      </c>
      <c r="G43" s="20">
        <f t="shared" si="1"/>
        <v>-0.2666188212074998</v>
      </c>
      <c r="H43" s="21">
        <v>0.75115257774801936</v>
      </c>
      <c r="I43" s="20" t="str">
        <f t="shared" si="5"/>
        <v xml:space="preserve"> </v>
      </c>
      <c r="J43" s="20" t="str">
        <f>IF(H43&gt;$B$249," ",IF(ISNUMBER(MATCH(A43,ref!A:A,0))=TRUE,"YES","NO"))</f>
        <v xml:space="preserve"> </v>
      </c>
      <c r="K43" s="20" t="str">
        <f t="shared" si="3"/>
        <v xml:space="preserve"> </v>
      </c>
    </row>
    <row r="44" spans="1:11">
      <c r="A44" s="20" t="s">
        <v>42</v>
      </c>
      <c r="B44" s="20">
        <v>71</v>
      </c>
      <c r="C44" s="20">
        <v>8</v>
      </c>
      <c r="D44" s="20">
        <v>0</v>
      </c>
      <c r="E44" s="22">
        <f t="shared" si="4"/>
        <v>9.464968152866243</v>
      </c>
      <c r="F44" s="20">
        <f t="shared" si="0"/>
        <v>0.22674473429289105</v>
      </c>
      <c r="G44" s="20">
        <f t="shared" si="1"/>
        <v>-1.464968152866243</v>
      </c>
      <c r="H44" s="21">
        <v>0.38301166232564676</v>
      </c>
      <c r="I44" s="20" t="str">
        <f t="shared" si="5"/>
        <v xml:space="preserve"> </v>
      </c>
      <c r="J44" s="20" t="str">
        <f>IF(H44&gt;$B$249," ",IF(ISNUMBER(MATCH(A44,ref!A:A,0))=TRUE,"YES","NO"))</f>
        <v xml:space="preserve"> </v>
      </c>
      <c r="K44" s="20" t="str">
        <f t="shared" si="3"/>
        <v xml:space="preserve"> </v>
      </c>
    </row>
    <row r="45" spans="1:11">
      <c r="A45" s="20" t="s">
        <v>43</v>
      </c>
      <c r="B45" s="20">
        <v>2</v>
      </c>
      <c r="C45" s="20">
        <v>0</v>
      </c>
      <c r="D45" s="20">
        <v>0</v>
      </c>
      <c r="E45" s="22">
        <f t="shared" si="4"/>
        <v>0.2666188212074998</v>
      </c>
      <c r="F45" s="20">
        <f t="shared" si="0"/>
        <v>0.2666188212074998</v>
      </c>
      <c r="G45" s="20">
        <f t="shared" si="1"/>
        <v>-0.2666188212074998</v>
      </c>
      <c r="H45" s="21">
        <v>0.75115257774801936</v>
      </c>
      <c r="I45" s="20" t="str">
        <f t="shared" si="5"/>
        <v xml:space="preserve"> </v>
      </c>
      <c r="J45" s="20" t="str">
        <f>IF(H45&gt;$B$249," ",IF(ISNUMBER(MATCH(A45,ref!A:A,0))=TRUE,"YES","NO"))</f>
        <v xml:space="preserve"> </v>
      </c>
      <c r="K45" s="20" t="str">
        <f t="shared" si="3"/>
        <v xml:space="preserve"> </v>
      </c>
    </row>
    <row r="46" spans="1:11">
      <c r="A46" s="20" t="s">
        <v>44</v>
      </c>
      <c r="B46" s="20">
        <v>13</v>
      </c>
      <c r="C46" s="20">
        <v>4</v>
      </c>
      <c r="D46" s="20">
        <v>0</v>
      </c>
      <c r="E46" s="22">
        <f t="shared" si="4"/>
        <v>1.7330223378487486</v>
      </c>
      <c r="F46" s="20">
        <f t="shared" si="0"/>
        <v>2.9654480547966724</v>
      </c>
      <c r="G46" s="20">
        <f t="shared" si="1"/>
        <v>2.2669776621512514</v>
      </c>
      <c r="H46" s="21">
        <v>8.3706112321999301E-2</v>
      </c>
      <c r="I46" s="20" t="str">
        <f t="shared" si="5"/>
        <v xml:space="preserve"> </v>
      </c>
      <c r="J46" s="20" t="str">
        <f>IF(H46&gt;$B$249," ",IF(ISNUMBER(MATCH(A46,ref!A:A,0))=TRUE,"YES","NO"))</f>
        <v xml:space="preserve"> </v>
      </c>
      <c r="K46" s="20" t="str">
        <f t="shared" si="3"/>
        <v xml:space="preserve"> </v>
      </c>
    </row>
    <row r="47" spans="1:11">
      <c r="A47" s="20" t="s">
        <v>45</v>
      </c>
      <c r="B47" s="20">
        <v>20</v>
      </c>
      <c r="C47" s="20">
        <v>6</v>
      </c>
      <c r="D47" s="20">
        <v>0</v>
      </c>
      <c r="E47" s="22">
        <f t="shared" si="4"/>
        <v>2.666188212074998</v>
      </c>
      <c r="F47" s="20">
        <f t="shared" si="0"/>
        <v>4.1686108231113357</v>
      </c>
      <c r="G47" s="20">
        <f t="shared" si="1"/>
        <v>3.333811787925002</v>
      </c>
      <c r="H47" s="21">
        <v>4.1192707946720371E-2</v>
      </c>
      <c r="I47" s="20" t="str">
        <f t="shared" si="5"/>
        <v xml:space="preserve"> </v>
      </c>
      <c r="J47" s="20" t="str">
        <f>IF(H47&gt;$B$249," ",IF(ISNUMBER(MATCH(A47,ref!A:A,0))=TRUE,"YES","NO"))</f>
        <v xml:space="preserve"> </v>
      </c>
      <c r="K47" s="20" t="str">
        <f t="shared" si="3"/>
        <v xml:space="preserve"> </v>
      </c>
    </row>
    <row r="48" spans="1:11">
      <c r="A48" s="20" t="s">
        <v>46</v>
      </c>
      <c r="B48" s="20">
        <v>5</v>
      </c>
      <c r="C48" s="20">
        <v>1</v>
      </c>
      <c r="D48" s="20">
        <v>0</v>
      </c>
      <c r="E48" s="22">
        <f t="shared" si="4"/>
        <v>0.6665470530187495</v>
      </c>
      <c r="F48" s="20">
        <f t="shared" si="0"/>
        <v>0.16681623202278706</v>
      </c>
      <c r="G48" s="20">
        <f t="shared" si="1"/>
        <v>0.3334529469812505</v>
      </c>
      <c r="H48" s="21">
        <v>0.51098699969045913</v>
      </c>
      <c r="I48" s="20" t="str">
        <f t="shared" si="5"/>
        <v xml:space="preserve"> </v>
      </c>
      <c r="J48" s="20" t="str">
        <f>IF(H48&gt;$B$249," ",IF(ISNUMBER(MATCH(A48,ref!A:A,0))=TRUE,"YES","NO"))</f>
        <v xml:space="preserve"> </v>
      </c>
      <c r="K48" s="20" t="str">
        <f t="shared" si="3"/>
        <v xml:space="preserve"> </v>
      </c>
    </row>
    <row r="49" spans="1:11">
      <c r="A49" s="20" t="s">
        <v>47</v>
      </c>
      <c r="B49" s="20">
        <v>11</v>
      </c>
      <c r="C49" s="20">
        <v>0</v>
      </c>
      <c r="D49" s="20">
        <v>0</v>
      </c>
      <c r="E49" s="22">
        <f t="shared" si="4"/>
        <v>1.466403516641249</v>
      </c>
      <c r="F49" s="20">
        <f t="shared" si="0"/>
        <v>1.466403516641249</v>
      </c>
      <c r="G49" s="20">
        <f t="shared" si="1"/>
        <v>-1.466403516641249</v>
      </c>
      <c r="H49" s="21">
        <v>0.20725493994002611</v>
      </c>
      <c r="I49" s="20" t="str">
        <f t="shared" si="5"/>
        <v xml:space="preserve"> </v>
      </c>
      <c r="J49" s="20" t="str">
        <f>IF(H49&gt;$B$249," ",IF(ISNUMBER(MATCH(A49,ref!A:A,0))=TRUE,"YES","NO"))</f>
        <v xml:space="preserve"> </v>
      </c>
      <c r="K49" s="20" t="str">
        <f t="shared" si="3"/>
        <v xml:space="preserve"> </v>
      </c>
    </row>
    <row r="50" spans="1:11">
      <c r="A50" s="20" t="s">
        <v>48</v>
      </c>
      <c r="B50" s="20">
        <v>161</v>
      </c>
      <c r="C50" s="20">
        <v>9</v>
      </c>
      <c r="D50" s="20">
        <v>0</v>
      </c>
      <c r="E50" s="22">
        <f t="shared" si="4"/>
        <v>21.462815107203731</v>
      </c>
      <c r="F50" s="20">
        <f t="shared" si="0"/>
        <v>7.236784159977864</v>
      </c>
      <c r="G50" s="20">
        <f t="shared" si="1"/>
        <v>-12.462815107203731</v>
      </c>
      <c r="H50" s="21">
        <v>1.1895601316215209E-3</v>
      </c>
      <c r="I50" s="20" t="str">
        <f t="shared" si="5"/>
        <v xml:space="preserve"> </v>
      </c>
      <c r="J50" s="20" t="str">
        <f>IF(H50&gt;$B$249," ",IF(ISNUMBER(MATCH(A50,ref!A:A,0))=TRUE,"YES","NO"))</f>
        <v xml:space="preserve"> </v>
      </c>
      <c r="K50" s="20" t="str">
        <f t="shared" si="3"/>
        <v xml:space="preserve"> </v>
      </c>
    </row>
    <row r="51" spans="1:11">
      <c r="A51" s="20" t="s">
        <v>49</v>
      </c>
      <c r="B51" s="20">
        <v>7</v>
      </c>
      <c r="C51" s="20">
        <v>0</v>
      </c>
      <c r="D51" s="20">
        <v>0</v>
      </c>
      <c r="E51" s="22">
        <f t="shared" si="4"/>
        <v>0.93316587422624919</v>
      </c>
      <c r="F51" s="20">
        <f t="shared" si="0"/>
        <v>0.93316587422624919</v>
      </c>
      <c r="G51" s="20">
        <f t="shared" si="1"/>
        <v>-0.93316587422624919</v>
      </c>
      <c r="H51" s="21">
        <v>0.36732337573480472</v>
      </c>
      <c r="I51" s="20" t="str">
        <f t="shared" si="5"/>
        <v xml:space="preserve"> </v>
      </c>
      <c r="J51" s="20" t="str">
        <f>IF(H51&gt;$B$249," ",IF(ISNUMBER(MATCH(A51,ref!A:A,0))=TRUE,"YES","NO"))</f>
        <v xml:space="preserve"> </v>
      </c>
      <c r="K51" s="20" t="str">
        <f t="shared" si="3"/>
        <v xml:space="preserve"> </v>
      </c>
    </row>
    <row r="52" spans="1:11">
      <c r="A52" s="20" t="s">
        <v>50</v>
      </c>
      <c r="B52" s="20">
        <v>4</v>
      </c>
      <c r="C52" s="20">
        <v>0</v>
      </c>
      <c r="D52" s="20">
        <v>0</v>
      </c>
      <c r="E52" s="22">
        <f t="shared" si="4"/>
        <v>0.5332376424149996</v>
      </c>
      <c r="F52" s="20">
        <f t="shared" si="0"/>
        <v>0.5332376424149996</v>
      </c>
      <c r="G52" s="20">
        <f t="shared" si="1"/>
        <v>-0.5332376424149996</v>
      </c>
      <c r="H52" s="21">
        <v>0.56423019505749439</v>
      </c>
      <c r="I52" s="20" t="str">
        <f t="shared" si="5"/>
        <v xml:space="preserve"> </v>
      </c>
      <c r="J52" s="20" t="str">
        <f>IF(H52&gt;$B$249," ",IF(ISNUMBER(MATCH(A52,ref!A:A,0))=TRUE,"YES","NO"))</f>
        <v xml:space="preserve"> </v>
      </c>
      <c r="K52" s="20" t="str">
        <f t="shared" si="3"/>
        <v xml:space="preserve"> </v>
      </c>
    </row>
    <row r="53" spans="1:11">
      <c r="A53" s="20" t="s">
        <v>51</v>
      </c>
      <c r="B53" s="20">
        <v>6</v>
      </c>
      <c r="C53" s="20">
        <v>0</v>
      </c>
      <c r="D53" s="20">
        <v>0</v>
      </c>
      <c r="E53" s="22">
        <f t="shared" si="4"/>
        <v>0.7998564636224994</v>
      </c>
      <c r="F53" s="20">
        <f t="shared" si="0"/>
        <v>0.7998564636224994</v>
      </c>
      <c r="G53" s="20">
        <f t="shared" si="1"/>
        <v>-0.7998564636224994</v>
      </c>
      <c r="H53" s="21">
        <v>0.42382296546070464</v>
      </c>
      <c r="I53" s="20" t="str">
        <f t="shared" si="5"/>
        <v xml:space="preserve"> </v>
      </c>
      <c r="J53" s="20" t="str">
        <f>IF(H53&gt;$B$249," ",IF(ISNUMBER(MATCH(A53,ref!A:A,0))=TRUE,"YES","NO"))</f>
        <v xml:space="preserve"> </v>
      </c>
      <c r="K53" s="20" t="str">
        <f t="shared" si="3"/>
        <v xml:space="preserve"> </v>
      </c>
    </row>
    <row r="54" spans="1:11">
      <c r="A54" s="20" t="s">
        <v>52</v>
      </c>
      <c r="B54" s="20">
        <v>369</v>
      </c>
      <c r="C54" s="20">
        <v>71</v>
      </c>
      <c r="D54" s="20">
        <v>17</v>
      </c>
      <c r="E54" s="22">
        <f t="shared" si="4"/>
        <v>49.191172512783702</v>
      </c>
      <c r="F54" s="20">
        <f t="shared" si="0"/>
        <v>9.6689087100649367</v>
      </c>
      <c r="G54" s="20">
        <f t="shared" si="1"/>
        <v>21.808827487216298</v>
      </c>
      <c r="H54" s="21">
        <v>9.2796935210278059E-4</v>
      </c>
      <c r="I54" s="20" t="str">
        <f t="shared" si="5"/>
        <v xml:space="preserve"> </v>
      </c>
      <c r="J54" s="20" t="str">
        <f>IF(H54&gt;$B$249," ",IF(ISNUMBER(MATCH(A54,ref!A:A,0))=TRUE,"YES","NO"))</f>
        <v xml:space="preserve"> </v>
      </c>
      <c r="K54" s="20" t="str">
        <f t="shared" si="3"/>
        <v xml:space="preserve"> </v>
      </c>
    </row>
    <row r="55" spans="1:11">
      <c r="A55" s="20" t="s">
        <v>53</v>
      </c>
      <c r="B55" s="20">
        <v>12</v>
      </c>
      <c r="C55" s="20">
        <v>0</v>
      </c>
      <c r="D55" s="20">
        <v>0</v>
      </c>
      <c r="E55" s="22">
        <f t="shared" si="4"/>
        <v>1.5997129272449988</v>
      </c>
      <c r="F55" s="20">
        <f t="shared" si="0"/>
        <v>1.5997129272449988</v>
      </c>
      <c r="G55" s="20">
        <f t="shared" si="1"/>
        <v>-1.5997129272449988</v>
      </c>
      <c r="H55" s="21">
        <v>0.17962590605190568</v>
      </c>
      <c r="I55" s="20" t="str">
        <f t="shared" si="5"/>
        <v xml:space="preserve"> </v>
      </c>
      <c r="J55" s="20" t="str">
        <f>IF(H55&gt;$B$249," ",IF(ISNUMBER(MATCH(A55,ref!A:A,0))=TRUE,"YES","NO"))</f>
        <v xml:space="preserve"> </v>
      </c>
      <c r="K55" s="20" t="str">
        <f t="shared" si="3"/>
        <v xml:space="preserve"> </v>
      </c>
    </row>
    <row r="56" spans="1:11">
      <c r="A56" s="20" t="s">
        <v>54</v>
      </c>
      <c r="B56" s="20">
        <v>13</v>
      </c>
      <c r="C56" s="20">
        <v>0</v>
      </c>
      <c r="D56" s="20">
        <v>0</v>
      </c>
      <c r="E56" s="22">
        <f t="shared" si="4"/>
        <v>1.7330223378487486</v>
      </c>
      <c r="F56" s="20">
        <f t="shared" si="0"/>
        <v>1.7330223378487486</v>
      </c>
      <c r="G56" s="20">
        <f t="shared" si="1"/>
        <v>-1.7330223378487486</v>
      </c>
      <c r="H56" s="21">
        <v>0.15568008238696157</v>
      </c>
      <c r="I56" s="20" t="str">
        <f t="shared" si="5"/>
        <v xml:space="preserve"> </v>
      </c>
      <c r="J56" s="20" t="str">
        <f>IF(H56&gt;$B$249," ",IF(ISNUMBER(MATCH(A56,ref!A:A,0))=TRUE,"YES","NO"))</f>
        <v xml:space="preserve"> </v>
      </c>
      <c r="K56" s="20" t="str">
        <f t="shared" si="3"/>
        <v xml:space="preserve"> </v>
      </c>
    </row>
    <row r="57" spans="1:11">
      <c r="A57" s="20" t="s">
        <v>55</v>
      </c>
      <c r="B57" s="20">
        <v>2</v>
      </c>
      <c r="C57" s="20">
        <v>0</v>
      </c>
      <c r="D57" s="20">
        <v>0</v>
      </c>
      <c r="E57" s="22">
        <f t="shared" si="4"/>
        <v>0.2666188212074998</v>
      </c>
      <c r="F57" s="20">
        <f t="shared" si="0"/>
        <v>0.2666188212074998</v>
      </c>
      <c r="G57" s="20">
        <f t="shared" si="1"/>
        <v>-0.2666188212074998</v>
      </c>
      <c r="H57" s="21">
        <v>0.75115257774801936</v>
      </c>
      <c r="I57" s="20" t="str">
        <f t="shared" si="5"/>
        <v xml:space="preserve"> </v>
      </c>
      <c r="J57" s="20" t="str">
        <f>IF(H57&gt;$B$249," ",IF(ISNUMBER(MATCH(A57,ref!A:A,0))=TRUE,"YES","NO"))</f>
        <v xml:space="preserve"> </v>
      </c>
      <c r="K57" s="20" t="str">
        <f t="shared" si="3"/>
        <v xml:space="preserve"> </v>
      </c>
    </row>
    <row r="58" spans="1:11">
      <c r="A58" s="20" t="s">
        <v>56</v>
      </c>
      <c r="B58" s="20">
        <v>131</v>
      </c>
      <c r="C58" s="20">
        <v>17</v>
      </c>
      <c r="D58" s="20">
        <v>1</v>
      </c>
      <c r="E58" s="22">
        <f t="shared" si="4"/>
        <v>17.463532789091236</v>
      </c>
      <c r="F58" s="20">
        <f t="shared" si="0"/>
        <v>1.230350405943728E-2</v>
      </c>
      <c r="G58" s="20">
        <f t="shared" si="1"/>
        <v>-0.46353278909123574</v>
      </c>
      <c r="H58" s="21">
        <v>0.5163563499864634</v>
      </c>
      <c r="I58" s="20" t="str">
        <f t="shared" si="5"/>
        <v xml:space="preserve"> </v>
      </c>
      <c r="J58" s="20" t="str">
        <f>IF(H58&gt;$B$249," ",IF(ISNUMBER(MATCH(A58,ref!A:A,0))=TRUE,"YES","NO"))</f>
        <v xml:space="preserve"> </v>
      </c>
      <c r="K58" s="20" t="str">
        <f t="shared" si="3"/>
        <v xml:space="preserve"> </v>
      </c>
    </row>
    <row r="59" spans="1:11">
      <c r="A59" s="20" t="s">
        <v>57</v>
      </c>
      <c r="B59" s="20">
        <v>67</v>
      </c>
      <c r="C59" s="20">
        <v>17</v>
      </c>
      <c r="D59" s="20">
        <v>0</v>
      </c>
      <c r="E59" s="22">
        <f t="shared" si="4"/>
        <v>8.9317305104512421</v>
      </c>
      <c r="F59" s="20">
        <f t="shared" si="0"/>
        <v>7.2882822068816084</v>
      </c>
      <c r="G59" s="20">
        <f t="shared" si="1"/>
        <v>8.0682694895487579</v>
      </c>
      <c r="H59" s="21">
        <v>5.9115200108785281E-3</v>
      </c>
      <c r="I59" s="20" t="str">
        <f t="shared" si="5"/>
        <v xml:space="preserve"> </v>
      </c>
      <c r="J59" s="20" t="str">
        <f>IF(H59&gt;$B$249," ",IF(ISNUMBER(MATCH(A59,ref!A:A,0))=TRUE,"YES","NO"))</f>
        <v xml:space="preserve"> </v>
      </c>
      <c r="K59" s="20" t="str">
        <f t="shared" si="3"/>
        <v xml:space="preserve"> </v>
      </c>
    </row>
    <row r="60" spans="1:11">
      <c r="A60" s="20" t="s">
        <v>58</v>
      </c>
      <c r="B60" s="20">
        <v>56</v>
      </c>
      <c r="C60" s="20">
        <v>21</v>
      </c>
      <c r="D60" s="20">
        <v>1</v>
      </c>
      <c r="E60" s="22">
        <f t="shared" si="4"/>
        <v>7.4653269938099935</v>
      </c>
      <c r="F60" s="20">
        <f t="shared" si="0"/>
        <v>24.538425917093981</v>
      </c>
      <c r="G60" s="20">
        <f t="shared" si="1"/>
        <v>13.534673006190006</v>
      </c>
      <c r="H60" s="21">
        <v>4.9604157993035345E-6</v>
      </c>
      <c r="I60" s="20" t="str">
        <f t="shared" si="5"/>
        <v>(**)</v>
      </c>
      <c r="J60" s="20" t="str">
        <f>IF(H60&gt;$B$249," ",IF(ISNUMBER(MATCH(A60,ref!A:A,0))=TRUE,"YES","NO"))</f>
        <v>YES</v>
      </c>
      <c r="K60" s="20" t="str">
        <f t="shared" si="3"/>
        <v>INC</v>
      </c>
    </row>
    <row r="61" spans="1:11">
      <c r="A61" s="20" t="s">
        <v>59</v>
      </c>
      <c r="B61" s="20">
        <v>151</v>
      </c>
      <c r="C61" s="20">
        <v>11</v>
      </c>
      <c r="D61" s="20">
        <v>2</v>
      </c>
      <c r="E61" s="22">
        <f t="shared" si="4"/>
        <v>20.129721001166232</v>
      </c>
      <c r="F61" s="20">
        <f t="shared" si="0"/>
        <v>4.1407332746592305</v>
      </c>
      <c r="G61" s="20">
        <f t="shared" si="1"/>
        <v>-9.1297210011662315</v>
      </c>
      <c r="H61" s="21">
        <v>1.4286721821915859E-2</v>
      </c>
      <c r="I61" s="20" t="str">
        <f t="shared" si="5"/>
        <v xml:space="preserve"> </v>
      </c>
      <c r="J61" s="20" t="str">
        <f>IF(H61&gt;$B$249," ",IF(ISNUMBER(MATCH(A61,ref!A:A,0))=TRUE,"YES","NO"))</f>
        <v xml:space="preserve"> </v>
      </c>
      <c r="K61" s="20" t="str">
        <f t="shared" si="3"/>
        <v xml:space="preserve"> </v>
      </c>
    </row>
    <row r="62" spans="1:11">
      <c r="A62" s="20" t="s">
        <v>60</v>
      </c>
      <c r="B62" s="20">
        <v>3</v>
      </c>
      <c r="C62" s="20">
        <v>2</v>
      </c>
      <c r="D62" s="20">
        <v>0</v>
      </c>
      <c r="E62" s="22">
        <f t="shared" si="4"/>
        <v>0.3999282318112497</v>
      </c>
      <c r="F62" s="20">
        <f t="shared" si="0"/>
        <v>6.4017227585048326</v>
      </c>
      <c r="G62" s="20">
        <f t="shared" si="1"/>
        <v>1.6000717681887502</v>
      </c>
      <c r="H62" s="21">
        <v>4.8576007425828835E-2</v>
      </c>
      <c r="I62" s="20" t="str">
        <f t="shared" si="5"/>
        <v xml:space="preserve"> </v>
      </c>
      <c r="J62" s="20" t="str">
        <f>IF(H62&gt;$B$249," ",IF(ISNUMBER(MATCH(A62,ref!A:A,0))=TRUE,"YES","NO"))</f>
        <v xml:space="preserve"> </v>
      </c>
      <c r="K62" s="20" t="str">
        <f t="shared" si="3"/>
        <v xml:space="preserve"> </v>
      </c>
    </row>
    <row r="63" spans="1:11">
      <c r="A63" s="20" t="s">
        <v>61</v>
      </c>
      <c r="B63" s="20">
        <v>54</v>
      </c>
      <c r="C63" s="20">
        <v>3</v>
      </c>
      <c r="D63" s="20">
        <v>0</v>
      </c>
      <c r="E63" s="22">
        <f t="shared" si="4"/>
        <v>7.198708172602494</v>
      </c>
      <c r="F63" s="20">
        <f t="shared" si="0"/>
        <v>2.4489324884391919</v>
      </c>
      <c r="G63" s="20">
        <f t="shared" si="1"/>
        <v>-4.198708172602494</v>
      </c>
      <c r="H63" s="21">
        <v>5.8870577239455164E-2</v>
      </c>
      <c r="I63" s="20" t="str">
        <f t="shared" si="5"/>
        <v xml:space="preserve"> </v>
      </c>
      <c r="J63" s="20" t="str">
        <f>IF(H63&gt;$B$249," ",IF(ISNUMBER(MATCH(A63,ref!A:A,0))=TRUE,"YES","NO"))</f>
        <v xml:space="preserve"> </v>
      </c>
      <c r="K63" s="20" t="str">
        <f t="shared" si="3"/>
        <v xml:space="preserve"> </v>
      </c>
    </row>
    <row r="64" spans="1:11">
      <c r="A64" s="20" t="s">
        <v>62</v>
      </c>
      <c r="B64" s="20">
        <v>26</v>
      </c>
      <c r="C64" s="20">
        <v>3</v>
      </c>
      <c r="D64" s="20">
        <v>0</v>
      </c>
      <c r="E64" s="22">
        <f t="shared" si="4"/>
        <v>3.4660446756974972</v>
      </c>
      <c r="F64" s="20">
        <f t="shared" si="0"/>
        <v>6.2664408589100801E-2</v>
      </c>
      <c r="G64" s="20">
        <f t="shared" si="1"/>
        <v>-0.46604467569749719</v>
      </c>
      <c r="H64" s="21">
        <v>0.53683068051540295</v>
      </c>
      <c r="I64" s="20" t="str">
        <f t="shared" si="5"/>
        <v xml:space="preserve"> </v>
      </c>
      <c r="J64" s="20" t="str">
        <f>IF(H64&gt;$B$249," ",IF(ISNUMBER(MATCH(A64,ref!A:A,0))=TRUE,"YES","NO"))</f>
        <v xml:space="preserve"> </v>
      </c>
      <c r="K64" s="20" t="str">
        <f t="shared" si="3"/>
        <v xml:space="preserve"> </v>
      </c>
    </row>
    <row r="65" spans="1:11">
      <c r="A65" s="20" t="s">
        <v>63</v>
      </c>
      <c r="B65" s="20">
        <v>22</v>
      </c>
      <c r="C65" s="20">
        <v>15</v>
      </c>
      <c r="D65" s="20">
        <v>0</v>
      </c>
      <c r="E65" s="22">
        <f t="shared" si="4"/>
        <v>2.932807033282498</v>
      </c>
      <c r="F65" s="20">
        <f t="shared" si="0"/>
        <v>49.651117323261687</v>
      </c>
      <c r="G65" s="20">
        <f t="shared" si="1"/>
        <v>12.067192966717503</v>
      </c>
      <c r="H65" s="21">
        <v>5.007609898101689E-9</v>
      </c>
      <c r="I65" s="20" t="str">
        <f t="shared" si="5"/>
        <v>(**)</v>
      </c>
      <c r="J65" s="20" t="str">
        <f>IF(H65&gt;$B$249," ",IF(ISNUMBER(MATCH(A65,ref!A:A,0))=TRUE,"YES","NO"))</f>
        <v>NO</v>
      </c>
      <c r="K65" s="20" t="str">
        <f t="shared" si="3"/>
        <v>INC</v>
      </c>
    </row>
    <row r="66" spans="1:11">
      <c r="A66" s="20" t="s">
        <v>64</v>
      </c>
      <c r="B66" s="20">
        <v>1</v>
      </c>
      <c r="C66" s="20">
        <v>0</v>
      </c>
      <c r="D66" s="20">
        <v>0</v>
      </c>
      <c r="E66" s="22">
        <f t="shared" si="4"/>
        <v>0.1333094106037499</v>
      </c>
      <c r="F66" s="20">
        <f t="shared" si="0"/>
        <v>0.1333094106037499</v>
      </c>
      <c r="G66" s="20">
        <f t="shared" si="1"/>
        <v>-0.1333094106037499</v>
      </c>
      <c r="H66" s="21">
        <v>0.8666905893962501</v>
      </c>
      <c r="I66" s="20" t="str">
        <f t="shared" si="5"/>
        <v xml:space="preserve"> </v>
      </c>
      <c r="J66" s="20" t="str">
        <f>IF(H66&gt;$B$249," ",IF(ISNUMBER(MATCH(A66,ref!A:A,0))=TRUE,"YES","NO"))</f>
        <v xml:space="preserve"> </v>
      </c>
      <c r="K66" s="20" t="str">
        <f t="shared" si="3"/>
        <v xml:space="preserve"> </v>
      </c>
    </row>
    <row r="67" spans="1:11">
      <c r="A67" s="20" t="s">
        <v>65</v>
      </c>
      <c r="B67" s="20">
        <v>1</v>
      </c>
      <c r="C67" s="20">
        <v>0</v>
      </c>
      <c r="D67" s="20">
        <v>0</v>
      </c>
      <c r="E67" s="22">
        <f t="shared" si="4"/>
        <v>0.1333094106037499</v>
      </c>
      <c r="F67" s="20">
        <f t="shared" ref="F67:F130" si="6">((C67-E67)^2)/E67</f>
        <v>0.1333094106037499</v>
      </c>
      <c r="G67" s="20">
        <f t="shared" ref="G67:G130" si="7">C67-E67</f>
        <v>-0.1333094106037499</v>
      </c>
      <c r="H67" s="21">
        <v>0.8666905893962501</v>
      </c>
      <c r="I67" s="20" t="str">
        <f t="shared" si="5"/>
        <v xml:space="preserve"> </v>
      </c>
      <c r="J67" s="20" t="str">
        <f>IF(H67&gt;$B$249," ",IF(ISNUMBER(MATCH(A67,ref!A:A,0))=TRUE,"YES","NO"))</f>
        <v xml:space="preserve"> </v>
      </c>
      <c r="K67" s="20" t="str">
        <f t="shared" ref="K67:K130" si="8">IF(H67&gt;$B$249, " ", IF((C67/B67)&lt;($C$245/$B$245)=TRUE,"DEC","INC"))</f>
        <v xml:space="preserve"> </v>
      </c>
    </row>
    <row r="68" spans="1:11">
      <c r="A68" s="20" t="s">
        <v>66</v>
      </c>
      <c r="B68" s="20">
        <v>1</v>
      </c>
      <c r="C68" s="20">
        <v>0</v>
      </c>
      <c r="D68" s="20">
        <v>0</v>
      </c>
      <c r="E68" s="22">
        <f t="shared" ref="E68:E131" si="9">(B68/$B$245)*$C$245</f>
        <v>0.1333094106037499</v>
      </c>
      <c r="F68" s="20">
        <f t="shared" si="6"/>
        <v>0.1333094106037499</v>
      </c>
      <c r="G68" s="20">
        <f t="shared" si="7"/>
        <v>-0.1333094106037499</v>
      </c>
      <c r="H68" s="21">
        <v>0.8666905893962501</v>
      </c>
      <c r="I68" s="20" t="str">
        <f t="shared" si="5"/>
        <v xml:space="preserve"> </v>
      </c>
      <c r="J68" s="20" t="str">
        <f>IF(H68&gt;$B$249," ",IF(ISNUMBER(MATCH(A68,ref!A:A,0))=TRUE,"YES","NO"))</f>
        <v xml:space="preserve"> </v>
      </c>
      <c r="K68" s="20" t="str">
        <f t="shared" si="8"/>
        <v xml:space="preserve"> </v>
      </c>
    </row>
    <row r="69" spans="1:11">
      <c r="A69" s="20" t="s">
        <v>67</v>
      </c>
      <c r="B69" s="20">
        <v>1</v>
      </c>
      <c r="C69" s="20">
        <v>0</v>
      </c>
      <c r="D69" s="20">
        <v>0</v>
      </c>
      <c r="E69" s="22">
        <f t="shared" si="9"/>
        <v>0.1333094106037499</v>
      </c>
      <c r="F69" s="20">
        <f t="shared" si="6"/>
        <v>0.1333094106037499</v>
      </c>
      <c r="G69" s="20">
        <f t="shared" si="7"/>
        <v>-0.1333094106037499</v>
      </c>
      <c r="H69" s="21">
        <v>0.8666905893962501</v>
      </c>
      <c r="I69" s="20" t="str">
        <f t="shared" ref="I69:I132" si="10">IF(H69&gt;$B$249, " ", IF(H69&gt;$B$250, "(*)",  "(**)"))</f>
        <v xml:space="preserve"> </v>
      </c>
      <c r="J69" s="20" t="str">
        <f>IF(H69&gt;$B$249," ",IF(ISNUMBER(MATCH(A69,ref!A:A,0))=TRUE,"YES","NO"))</f>
        <v xml:space="preserve"> </v>
      </c>
      <c r="K69" s="20" t="str">
        <f t="shared" si="8"/>
        <v xml:space="preserve"> </v>
      </c>
    </row>
    <row r="70" spans="1:11">
      <c r="A70" s="20" t="s">
        <v>68</v>
      </c>
      <c r="B70" s="20">
        <v>44</v>
      </c>
      <c r="C70" s="20">
        <v>4</v>
      </c>
      <c r="D70" s="20">
        <v>0</v>
      </c>
      <c r="E70" s="22">
        <f t="shared" si="9"/>
        <v>5.8656140665649961</v>
      </c>
      <c r="F70" s="20">
        <f t="shared" si="6"/>
        <v>0.59337621020870046</v>
      </c>
      <c r="G70" s="20">
        <f t="shared" si="7"/>
        <v>-1.8656140665649961</v>
      </c>
      <c r="H70" s="21">
        <v>0.28475456188071779</v>
      </c>
      <c r="I70" s="20" t="str">
        <f t="shared" si="10"/>
        <v xml:space="preserve"> </v>
      </c>
      <c r="J70" s="20" t="str">
        <f>IF(H70&gt;$B$249," ",IF(ISNUMBER(MATCH(A70,ref!A:A,0))=TRUE,"YES","NO"))</f>
        <v xml:space="preserve"> </v>
      </c>
      <c r="K70" s="20" t="str">
        <f t="shared" si="8"/>
        <v xml:space="preserve"> </v>
      </c>
    </row>
    <row r="71" spans="1:11">
      <c r="A71" s="20" t="s">
        <v>69</v>
      </c>
      <c r="B71" s="20">
        <v>141</v>
      </c>
      <c r="C71" s="20">
        <v>6</v>
      </c>
      <c r="D71" s="20">
        <v>0</v>
      </c>
      <c r="E71" s="22">
        <f t="shared" si="9"/>
        <v>18.796626895128732</v>
      </c>
      <c r="F71" s="20">
        <f t="shared" si="6"/>
        <v>8.7118641449211207</v>
      </c>
      <c r="G71" s="20">
        <f t="shared" si="7"/>
        <v>-12.796626895128732</v>
      </c>
      <c r="H71" s="21">
        <v>3.0803693320965363E-4</v>
      </c>
      <c r="I71" s="20" t="str">
        <f t="shared" si="10"/>
        <v xml:space="preserve"> </v>
      </c>
      <c r="J71" s="20" t="str">
        <f>IF(H71&gt;$B$249," ",IF(ISNUMBER(MATCH(A71,ref!A:A,0))=TRUE,"YES","NO"))</f>
        <v xml:space="preserve"> </v>
      </c>
      <c r="K71" s="20" t="str">
        <f t="shared" si="8"/>
        <v xml:space="preserve"> </v>
      </c>
    </row>
    <row r="72" spans="1:11">
      <c r="A72" s="20" t="s">
        <v>70</v>
      </c>
      <c r="B72" s="20">
        <v>1</v>
      </c>
      <c r="C72" s="20">
        <v>0</v>
      </c>
      <c r="D72" s="20">
        <v>0</v>
      </c>
      <c r="E72" s="22">
        <f t="shared" si="9"/>
        <v>0.1333094106037499</v>
      </c>
      <c r="F72" s="20">
        <f t="shared" si="6"/>
        <v>0.1333094106037499</v>
      </c>
      <c r="G72" s="20">
        <f t="shared" si="7"/>
        <v>-0.1333094106037499</v>
      </c>
      <c r="H72" s="21">
        <v>0.8666905893962501</v>
      </c>
      <c r="I72" s="20" t="str">
        <f t="shared" si="10"/>
        <v xml:space="preserve"> </v>
      </c>
      <c r="J72" s="20" t="str">
        <f>IF(H72&gt;$B$249," ",IF(ISNUMBER(MATCH(A72,ref!A:A,0))=TRUE,"YES","NO"))</f>
        <v xml:space="preserve"> </v>
      </c>
      <c r="K72" s="20" t="str">
        <f t="shared" si="8"/>
        <v xml:space="preserve"> </v>
      </c>
    </row>
    <row r="73" spans="1:11">
      <c r="A73" s="20" t="s">
        <v>71</v>
      </c>
      <c r="B73" s="20">
        <v>1</v>
      </c>
      <c r="C73" s="20">
        <v>0</v>
      </c>
      <c r="D73" s="20">
        <v>0</v>
      </c>
      <c r="E73" s="22">
        <f t="shared" si="9"/>
        <v>0.1333094106037499</v>
      </c>
      <c r="F73" s="20">
        <f t="shared" si="6"/>
        <v>0.1333094106037499</v>
      </c>
      <c r="G73" s="20">
        <f t="shared" si="7"/>
        <v>-0.1333094106037499</v>
      </c>
      <c r="H73" s="21">
        <v>0.8666905893962501</v>
      </c>
      <c r="I73" s="20" t="str">
        <f t="shared" si="10"/>
        <v xml:space="preserve"> </v>
      </c>
      <c r="J73" s="20" t="str">
        <f>IF(H73&gt;$B$249," ",IF(ISNUMBER(MATCH(A73,ref!A:A,0))=TRUE,"YES","NO"))</f>
        <v xml:space="preserve"> </v>
      </c>
      <c r="K73" s="20" t="str">
        <f t="shared" si="8"/>
        <v xml:space="preserve"> </v>
      </c>
    </row>
    <row r="74" spans="1:11">
      <c r="A74" s="20" t="s">
        <v>72</v>
      </c>
      <c r="B74" s="20">
        <v>12</v>
      </c>
      <c r="C74" s="20">
        <v>3</v>
      </c>
      <c r="D74" s="20">
        <v>0</v>
      </c>
      <c r="E74" s="22">
        <f t="shared" si="9"/>
        <v>1.5997129272449988</v>
      </c>
      <c r="F74" s="20">
        <f t="shared" si="6"/>
        <v>1.2257223485101396</v>
      </c>
      <c r="G74" s="20">
        <f t="shared" si="7"/>
        <v>1.4002870727550012</v>
      </c>
      <c r="H74" s="21">
        <v>0.20834280481354464</v>
      </c>
      <c r="I74" s="20" t="str">
        <f t="shared" si="10"/>
        <v xml:space="preserve"> </v>
      </c>
      <c r="J74" s="20" t="str">
        <f>IF(H74&gt;$B$249," ",IF(ISNUMBER(MATCH(A74,ref!A:A,0))=TRUE,"YES","NO"))</f>
        <v xml:space="preserve"> </v>
      </c>
      <c r="K74" s="20" t="str">
        <f t="shared" si="8"/>
        <v xml:space="preserve"> </v>
      </c>
    </row>
    <row r="75" spans="1:11">
      <c r="A75" s="20" t="s">
        <v>73</v>
      </c>
      <c r="B75" s="20">
        <v>1</v>
      </c>
      <c r="C75" s="20">
        <v>0</v>
      </c>
      <c r="D75" s="20">
        <v>0</v>
      </c>
      <c r="E75" s="22">
        <f t="shared" si="9"/>
        <v>0.1333094106037499</v>
      </c>
      <c r="F75" s="20">
        <f t="shared" si="6"/>
        <v>0.1333094106037499</v>
      </c>
      <c r="G75" s="20">
        <f t="shared" si="7"/>
        <v>-0.1333094106037499</v>
      </c>
      <c r="H75" s="21">
        <v>0.8666905893962501</v>
      </c>
      <c r="I75" s="20" t="str">
        <f t="shared" si="10"/>
        <v xml:space="preserve"> </v>
      </c>
      <c r="J75" s="20" t="str">
        <f>IF(H75&gt;$B$249," ",IF(ISNUMBER(MATCH(A75,ref!A:A,0))=TRUE,"YES","NO"))</f>
        <v xml:space="preserve"> </v>
      </c>
      <c r="K75" s="20" t="str">
        <f t="shared" si="8"/>
        <v xml:space="preserve"> </v>
      </c>
    </row>
    <row r="76" spans="1:11">
      <c r="A76" s="20" t="s">
        <v>74</v>
      </c>
      <c r="B76" s="20">
        <v>66</v>
      </c>
      <c r="C76" s="20">
        <v>7</v>
      </c>
      <c r="D76" s="20">
        <v>2</v>
      </c>
      <c r="E76" s="22">
        <f t="shared" si="9"/>
        <v>8.7984210998474932</v>
      </c>
      <c r="F76" s="20">
        <f t="shared" si="6"/>
        <v>0.36760214312005696</v>
      </c>
      <c r="G76" s="20">
        <f t="shared" si="7"/>
        <v>-1.7984210998474932</v>
      </c>
      <c r="H76" s="21">
        <v>0.33214739884406441</v>
      </c>
      <c r="I76" s="20" t="str">
        <f t="shared" si="10"/>
        <v xml:space="preserve"> </v>
      </c>
      <c r="J76" s="20" t="str">
        <f>IF(H76&gt;$B$249," ",IF(ISNUMBER(MATCH(A76,ref!A:A,0))=TRUE,"YES","NO"))</f>
        <v xml:space="preserve"> </v>
      </c>
      <c r="K76" s="20" t="str">
        <f t="shared" si="8"/>
        <v xml:space="preserve"> </v>
      </c>
    </row>
    <row r="77" spans="1:11">
      <c r="A77" s="20" t="s">
        <v>75</v>
      </c>
      <c r="B77" s="20">
        <v>3</v>
      </c>
      <c r="C77" s="20">
        <v>0</v>
      </c>
      <c r="D77" s="20">
        <v>0</v>
      </c>
      <c r="E77" s="22">
        <f t="shared" si="9"/>
        <v>0.3999282318112497</v>
      </c>
      <c r="F77" s="20">
        <f t="shared" si="6"/>
        <v>0.3999282318112497</v>
      </c>
      <c r="G77" s="20">
        <f t="shared" si="7"/>
        <v>-0.3999282318112497</v>
      </c>
      <c r="H77" s="21">
        <v>0.65101687033494349</v>
      </c>
      <c r="I77" s="20" t="str">
        <f t="shared" si="10"/>
        <v xml:space="preserve"> </v>
      </c>
      <c r="J77" s="20" t="str">
        <f>IF(H77&gt;$B$249," ",IF(ISNUMBER(MATCH(A77,ref!A:A,0))=TRUE,"YES","NO"))</f>
        <v xml:space="preserve"> </v>
      </c>
      <c r="K77" s="20" t="str">
        <f t="shared" si="8"/>
        <v xml:space="preserve"> </v>
      </c>
    </row>
    <row r="78" spans="1:11">
      <c r="A78" s="20" t="s">
        <v>76</v>
      </c>
      <c r="B78" s="20">
        <v>12</v>
      </c>
      <c r="C78" s="20">
        <v>0</v>
      </c>
      <c r="D78" s="20">
        <v>0</v>
      </c>
      <c r="E78" s="22">
        <f t="shared" si="9"/>
        <v>1.5997129272449988</v>
      </c>
      <c r="F78" s="20">
        <f t="shared" si="6"/>
        <v>1.5997129272449988</v>
      </c>
      <c r="G78" s="20">
        <f t="shared" si="7"/>
        <v>-1.5997129272449988</v>
      </c>
      <c r="H78" s="21">
        <v>0.17962590605190568</v>
      </c>
      <c r="I78" s="20" t="str">
        <f t="shared" si="10"/>
        <v xml:space="preserve"> </v>
      </c>
      <c r="J78" s="20" t="str">
        <f>IF(H78&gt;$B$249," ",IF(ISNUMBER(MATCH(A78,ref!A:A,0))=TRUE,"YES","NO"))</f>
        <v xml:space="preserve"> </v>
      </c>
      <c r="K78" s="20" t="str">
        <f t="shared" si="8"/>
        <v xml:space="preserve"> </v>
      </c>
    </row>
    <row r="79" spans="1:11">
      <c r="A79" s="20" t="s">
        <v>77</v>
      </c>
      <c r="B79" s="20">
        <v>5</v>
      </c>
      <c r="C79" s="20">
        <v>2</v>
      </c>
      <c r="D79" s="20">
        <v>0</v>
      </c>
      <c r="E79" s="22">
        <f t="shared" si="9"/>
        <v>0.6665470530187495</v>
      </c>
      <c r="F79" s="20">
        <f t="shared" si="6"/>
        <v>2.6676237690349001</v>
      </c>
      <c r="G79" s="20">
        <f t="shared" si="7"/>
        <v>1.3334529469812506</v>
      </c>
      <c r="H79" s="21">
        <v>0.13490102595069206</v>
      </c>
      <c r="I79" s="20" t="str">
        <f t="shared" si="10"/>
        <v xml:space="preserve"> </v>
      </c>
      <c r="J79" s="20" t="str">
        <f>IF(H79&gt;$B$249," ",IF(ISNUMBER(MATCH(A79,ref!A:A,0))=TRUE,"YES","NO"))</f>
        <v xml:space="preserve"> </v>
      </c>
      <c r="K79" s="20" t="str">
        <f t="shared" si="8"/>
        <v xml:space="preserve"> </v>
      </c>
    </row>
    <row r="80" spans="1:11">
      <c r="A80" s="20" t="s">
        <v>78</v>
      </c>
      <c r="B80" s="20">
        <v>228</v>
      </c>
      <c r="C80" s="20">
        <v>36</v>
      </c>
      <c r="D80" s="20">
        <v>18</v>
      </c>
      <c r="E80" s="22">
        <f t="shared" si="9"/>
        <v>30.394545617654977</v>
      </c>
      <c r="F80" s="20">
        <f t="shared" si="6"/>
        <v>1.0337749156644656</v>
      </c>
      <c r="G80" s="20">
        <f t="shared" si="7"/>
        <v>5.6054543823450231</v>
      </c>
      <c r="H80" s="21">
        <v>0.15967353967360642</v>
      </c>
      <c r="I80" s="20" t="str">
        <f t="shared" si="10"/>
        <v xml:space="preserve"> </v>
      </c>
      <c r="J80" s="20" t="str">
        <f>IF(H80&gt;$B$249," ",IF(ISNUMBER(MATCH(A80,ref!A:A,0))=TRUE,"YES","NO"))</f>
        <v xml:space="preserve"> </v>
      </c>
      <c r="K80" s="20" t="str">
        <f t="shared" si="8"/>
        <v xml:space="preserve"> </v>
      </c>
    </row>
    <row r="81" spans="1:11">
      <c r="A81" s="20" t="s">
        <v>79</v>
      </c>
      <c r="B81" s="20">
        <v>331</v>
      </c>
      <c r="C81" s="20">
        <v>35</v>
      </c>
      <c r="D81" s="20">
        <v>2</v>
      </c>
      <c r="E81" s="22">
        <f t="shared" si="9"/>
        <v>44.125414909841211</v>
      </c>
      <c r="F81" s="20">
        <f t="shared" si="6"/>
        <v>1.8871935243419098</v>
      </c>
      <c r="G81" s="20">
        <f t="shared" si="7"/>
        <v>-9.1254149098412114</v>
      </c>
      <c r="H81" s="21">
        <v>7.8366079242751574E-2</v>
      </c>
      <c r="I81" s="20" t="str">
        <f t="shared" si="10"/>
        <v xml:space="preserve"> </v>
      </c>
      <c r="J81" s="20" t="str">
        <f>IF(H81&gt;$B$249," ",IF(ISNUMBER(MATCH(A81,ref!A:A,0))=TRUE,"YES","NO"))</f>
        <v xml:space="preserve"> </v>
      </c>
      <c r="K81" s="20" t="str">
        <f t="shared" si="8"/>
        <v xml:space="preserve"> </v>
      </c>
    </row>
    <row r="82" spans="1:11">
      <c r="A82" s="20" t="s">
        <v>80</v>
      </c>
      <c r="B82" s="20">
        <v>19</v>
      </c>
      <c r="C82" s="20">
        <v>2</v>
      </c>
      <c r="D82" s="20">
        <v>0</v>
      </c>
      <c r="E82" s="22">
        <f t="shared" si="9"/>
        <v>2.5328788014712478</v>
      </c>
      <c r="F82" s="20">
        <f t="shared" si="6"/>
        <v>0.11210951621234014</v>
      </c>
      <c r="G82" s="20">
        <f t="shared" si="7"/>
        <v>-0.53287880147124778</v>
      </c>
      <c r="H82" s="21">
        <v>0.52574377664935434</v>
      </c>
      <c r="I82" s="20" t="str">
        <f t="shared" si="10"/>
        <v xml:space="preserve"> </v>
      </c>
      <c r="J82" s="20" t="str">
        <f>IF(H82&gt;$B$249," ",IF(ISNUMBER(MATCH(A82,ref!A:A,0))=TRUE,"YES","NO"))</f>
        <v xml:space="preserve"> </v>
      </c>
      <c r="K82" s="20" t="str">
        <f t="shared" si="8"/>
        <v xml:space="preserve"> </v>
      </c>
    </row>
    <row r="83" spans="1:11">
      <c r="A83" s="20" t="s">
        <v>81</v>
      </c>
      <c r="B83" s="20">
        <v>5</v>
      </c>
      <c r="C83" s="20">
        <v>0</v>
      </c>
      <c r="D83" s="20">
        <v>0</v>
      </c>
      <c r="E83" s="22">
        <f t="shared" si="9"/>
        <v>0.6665470530187495</v>
      </c>
      <c r="F83" s="20">
        <f t="shared" si="6"/>
        <v>0.6665470530187495</v>
      </c>
      <c r="G83" s="20">
        <f t="shared" si="7"/>
        <v>-0.6665470530187495</v>
      </c>
      <c r="H83" s="21">
        <v>0.48901300030954092</v>
      </c>
      <c r="I83" s="20" t="str">
        <f t="shared" si="10"/>
        <v xml:space="preserve"> </v>
      </c>
      <c r="J83" s="20" t="str">
        <f>IF(H83&gt;$B$249," ",IF(ISNUMBER(MATCH(A83,ref!A:A,0))=TRUE,"YES","NO"))</f>
        <v xml:space="preserve"> </v>
      </c>
      <c r="K83" s="20" t="str">
        <f t="shared" si="8"/>
        <v xml:space="preserve"> </v>
      </c>
    </row>
    <row r="84" spans="1:11">
      <c r="A84" s="20" t="s">
        <v>82</v>
      </c>
      <c r="B84" s="20">
        <v>17</v>
      </c>
      <c r="C84" s="20">
        <v>2</v>
      </c>
      <c r="D84" s="20">
        <v>0</v>
      </c>
      <c r="E84" s="22">
        <f t="shared" si="9"/>
        <v>2.2662599802637482</v>
      </c>
      <c r="F84" s="20">
        <f t="shared" si="6"/>
        <v>3.1282543797910102E-2</v>
      </c>
      <c r="G84" s="20">
        <f t="shared" si="7"/>
        <v>-0.2662599802637482</v>
      </c>
      <c r="H84" s="21">
        <v>0.60015793360742253</v>
      </c>
      <c r="I84" s="20" t="str">
        <f t="shared" si="10"/>
        <v xml:space="preserve"> </v>
      </c>
      <c r="J84" s="20" t="str">
        <f>IF(H84&gt;$B$249," ",IF(ISNUMBER(MATCH(A84,ref!A:A,0))=TRUE,"YES","NO"))</f>
        <v xml:space="preserve"> </v>
      </c>
      <c r="K84" s="20" t="str">
        <f t="shared" si="8"/>
        <v xml:space="preserve"> </v>
      </c>
    </row>
    <row r="85" spans="1:11">
      <c r="A85" s="20" t="s">
        <v>83</v>
      </c>
      <c r="B85" s="20">
        <v>55</v>
      </c>
      <c r="C85" s="20">
        <v>16</v>
      </c>
      <c r="D85" s="20">
        <v>0</v>
      </c>
      <c r="E85" s="22">
        <f t="shared" si="9"/>
        <v>7.3320175832062446</v>
      </c>
      <c r="F85" s="20">
        <f t="shared" si="6"/>
        <v>10.247373021845663</v>
      </c>
      <c r="G85" s="20">
        <f t="shared" si="7"/>
        <v>8.6679824167937554</v>
      </c>
      <c r="H85" s="21">
        <v>1.6912316602627356E-3</v>
      </c>
      <c r="I85" s="20" t="str">
        <f t="shared" si="10"/>
        <v xml:space="preserve"> </v>
      </c>
      <c r="J85" s="20" t="str">
        <f>IF(H85&gt;$B$249," ",IF(ISNUMBER(MATCH(A85,ref!A:A,0))=TRUE,"YES","NO"))</f>
        <v xml:space="preserve"> </v>
      </c>
      <c r="K85" s="20" t="str">
        <f t="shared" si="8"/>
        <v xml:space="preserve"> </v>
      </c>
    </row>
    <row r="86" spans="1:11">
      <c r="A86" s="20" t="s">
        <v>84</v>
      </c>
      <c r="B86" s="20">
        <v>15</v>
      </c>
      <c r="C86" s="20">
        <v>11</v>
      </c>
      <c r="D86" s="20">
        <v>0</v>
      </c>
      <c r="E86" s="22">
        <f t="shared" si="9"/>
        <v>1.9996411590562482</v>
      </c>
      <c r="F86" s="20">
        <f t="shared" si="6"/>
        <v>40.510498045552438</v>
      </c>
      <c r="G86" s="20">
        <f t="shared" si="7"/>
        <v>9.0003588409437523</v>
      </c>
      <c r="H86" s="21">
        <v>1.9166401029568541E-7</v>
      </c>
      <c r="I86" s="20" t="str">
        <f t="shared" si="10"/>
        <v>(**)</v>
      </c>
      <c r="J86" s="20" t="str">
        <f>IF(H86&gt;$B$249," ",IF(ISNUMBER(MATCH(A86,ref!A:A,0))=TRUE,"YES","NO"))</f>
        <v>YES</v>
      </c>
      <c r="K86" s="20" t="str">
        <f t="shared" si="8"/>
        <v>INC</v>
      </c>
    </row>
    <row r="87" spans="1:11">
      <c r="A87" s="20" t="s">
        <v>85</v>
      </c>
      <c r="B87" s="20">
        <v>11</v>
      </c>
      <c r="C87" s="20">
        <v>1</v>
      </c>
      <c r="D87" s="20">
        <v>1</v>
      </c>
      <c r="E87" s="22">
        <f t="shared" si="9"/>
        <v>1.466403516641249</v>
      </c>
      <c r="F87" s="20">
        <f t="shared" si="6"/>
        <v>0.14834405255217512</v>
      </c>
      <c r="G87" s="20">
        <f t="shared" si="7"/>
        <v>-0.46640351664124902</v>
      </c>
      <c r="H87" s="21">
        <v>0.55792145978886865</v>
      </c>
      <c r="I87" s="20" t="str">
        <f t="shared" si="10"/>
        <v xml:space="preserve"> </v>
      </c>
      <c r="J87" s="20" t="str">
        <f>IF(H87&gt;$B$249," ",IF(ISNUMBER(MATCH(A87,ref!A:A,0))=TRUE,"YES","NO"))</f>
        <v xml:space="preserve"> </v>
      </c>
      <c r="K87" s="20" t="str">
        <f t="shared" si="8"/>
        <v xml:space="preserve"> </v>
      </c>
    </row>
    <row r="88" spans="1:11">
      <c r="A88" s="20" t="s">
        <v>86</v>
      </c>
      <c r="B88" s="20">
        <v>3</v>
      </c>
      <c r="C88" s="20">
        <v>1</v>
      </c>
      <c r="D88" s="20">
        <v>0</v>
      </c>
      <c r="E88" s="22">
        <f t="shared" si="9"/>
        <v>0.3999282318112497</v>
      </c>
      <c r="F88" s="20">
        <f t="shared" si="6"/>
        <v>0.90037686348464563</v>
      </c>
      <c r="G88" s="20">
        <f t="shared" si="7"/>
        <v>0.6000717681887503</v>
      </c>
      <c r="H88" s="21">
        <v>0.34898312966505646</v>
      </c>
      <c r="I88" s="20" t="str">
        <f t="shared" si="10"/>
        <v xml:space="preserve"> </v>
      </c>
      <c r="J88" s="20" t="str">
        <f>IF(H88&gt;$B$249," ",IF(ISNUMBER(MATCH(A88,ref!A:A,0))=TRUE,"YES","NO"))</f>
        <v xml:space="preserve"> </v>
      </c>
      <c r="K88" s="20" t="str">
        <f t="shared" si="8"/>
        <v xml:space="preserve"> </v>
      </c>
    </row>
    <row r="89" spans="1:11">
      <c r="A89" s="20" t="s">
        <v>87</v>
      </c>
      <c r="B89" s="20">
        <v>4</v>
      </c>
      <c r="C89" s="20">
        <v>0</v>
      </c>
      <c r="D89" s="20">
        <v>0</v>
      </c>
      <c r="E89" s="22">
        <f t="shared" si="9"/>
        <v>0.5332376424149996</v>
      </c>
      <c r="F89" s="20">
        <f t="shared" si="6"/>
        <v>0.5332376424149996</v>
      </c>
      <c r="G89" s="20">
        <f t="shared" si="7"/>
        <v>-0.5332376424149996</v>
      </c>
      <c r="H89" s="21">
        <v>0.56423019505749439</v>
      </c>
      <c r="I89" s="20" t="str">
        <f t="shared" si="10"/>
        <v xml:space="preserve"> </v>
      </c>
      <c r="J89" s="20" t="str">
        <f>IF(H89&gt;$B$249," ",IF(ISNUMBER(MATCH(A89,ref!A:A,0))=TRUE,"YES","NO"))</f>
        <v xml:space="preserve"> </v>
      </c>
      <c r="K89" s="20" t="str">
        <f t="shared" si="8"/>
        <v xml:space="preserve"> </v>
      </c>
    </row>
    <row r="90" spans="1:11">
      <c r="A90" s="20" t="s">
        <v>88</v>
      </c>
      <c r="B90" s="20">
        <v>89</v>
      </c>
      <c r="C90" s="20">
        <v>8</v>
      </c>
      <c r="D90" s="20">
        <v>0</v>
      </c>
      <c r="E90" s="22">
        <f t="shared" si="9"/>
        <v>11.864537543733741</v>
      </c>
      <c r="F90" s="20">
        <f t="shared" si="6"/>
        <v>1.2587638053212917</v>
      </c>
      <c r="G90" s="20">
        <f t="shared" si="7"/>
        <v>-3.864537543733741</v>
      </c>
      <c r="H90" s="21">
        <v>0.14551832611941715</v>
      </c>
      <c r="I90" s="20" t="str">
        <f t="shared" si="10"/>
        <v xml:space="preserve"> </v>
      </c>
      <c r="J90" s="20" t="str">
        <f>IF(H90&gt;$B$249," ",IF(ISNUMBER(MATCH(A90,ref!A:A,0))=TRUE,"YES","NO"))</f>
        <v xml:space="preserve"> </v>
      </c>
      <c r="K90" s="20" t="str">
        <f t="shared" si="8"/>
        <v xml:space="preserve"> </v>
      </c>
    </row>
    <row r="91" spans="1:11">
      <c r="A91" s="20" t="s">
        <v>89</v>
      </c>
      <c r="B91" s="20">
        <v>18</v>
      </c>
      <c r="C91" s="20">
        <v>7</v>
      </c>
      <c r="D91" s="20">
        <v>0</v>
      </c>
      <c r="E91" s="22">
        <f t="shared" si="9"/>
        <v>2.399569390867498</v>
      </c>
      <c r="F91" s="20">
        <f t="shared" si="6"/>
        <v>8.8198998828668991</v>
      </c>
      <c r="G91" s="20">
        <f t="shared" si="7"/>
        <v>4.600430609132502</v>
      </c>
      <c r="H91" s="21">
        <v>6.1847998782572303E-3</v>
      </c>
      <c r="I91" s="20" t="str">
        <f t="shared" si="10"/>
        <v xml:space="preserve"> </v>
      </c>
      <c r="J91" s="20" t="str">
        <f>IF(H91&gt;$B$249," ",IF(ISNUMBER(MATCH(A91,ref!A:A,0))=TRUE,"YES","NO"))</f>
        <v xml:space="preserve"> </v>
      </c>
      <c r="K91" s="20" t="str">
        <f t="shared" si="8"/>
        <v xml:space="preserve"> </v>
      </c>
    </row>
    <row r="92" spans="1:11">
      <c r="A92" s="20" t="s">
        <v>90</v>
      </c>
      <c r="B92" s="20">
        <v>4</v>
      </c>
      <c r="C92" s="20">
        <v>1</v>
      </c>
      <c r="D92" s="20">
        <v>0</v>
      </c>
      <c r="E92" s="22">
        <f t="shared" si="9"/>
        <v>0.5332376424149996</v>
      </c>
      <c r="F92" s="20">
        <f t="shared" si="6"/>
        <v>0.40857411617004658</v>
      </c>
      <c r="G92" s="20">
        <f t="shared" si="7"/>
        <v>0.4667623575850004</v>
      </c>
      <c r="H92" s="21">
        <v>0.43576980494250567</v>
      </c>
      <c r="I92" s="20" t="str">
        <f t="shared" si="10"/>
        <v xml:space="preserve"> </v>
      </c>
      <c r="J92" s="20" t="str">
        <f>IF(H92&gt;$B$249," ",IF(ISNUMBER(MATCH(A92,ref!A:A,0))=TRUE,"YES","NO"))</f>
        <v xml:space="preserve"> </v>
      </c>
      <c r="K92" s="20" t="str">
        <f t="shared" si="8"/>
        <v xml:space="preserve"> </v>
      </c>
    </row>
    <row r="93" spans="1:11">
      <c r="A93" s="20" t="s">
        <v>91</v>
      </c>
      <c r="B93" s="20">
        <v>2</v>
      </c>
      <c r="C93" s="20">
        <v>1</v>
      </c>
      <c r="D93" s="20">
        <v>0</v>
      </c>
      <c r="E93" s="22">
        <f t="shared" si="9"/>
        <v>0.2666188212074998</v>
      </c>
      <c r="F93" s="20">
        <f t="shared" si="6"/>
        <v>2.0172917687175937</v>
      </c>
      <c r="G93" s="20">
        <f t="shared" si="7"/>
        <v>0.7333811787925002</v>
      </c>
      <c r="H93" s="21">
        <v>0.24884742225198059</v>
      </c>
      <c r="I93" s="20" t="str">
        <f t="shared" si="10"/>
        <v xml:space="preserve"> </v>
      </c>
      <c r="J93" s="20" t="str">
        <f>IF(H93&gt;$B$249," ",IF(ISNUMBER(MATCH(A93,ref!A:A,0))=TRUE,"YES","NO"))</f>
        <v xml:space="preserve"> </v>
      </c>
      <c r="K93" s="20" t="str">
        <f t="shared" si="8"/>
        <v xml:space="preserve"> </v>
      </c>
    </row>
    <row r="94" spans="1:11">
      <c r="A94" s="20" t="s">
        <v>92</v>
      </c>
      <c r="B94" s="20">
        <v>1</v>
      </c>
      <c r="C94" s="20">
        <v>0</v>
      </c>
      <c r="D94" s="20">
        <v>0</v>
      </c>
      <c r="E94" s="22">
        <f t="shared" si="9"/>
        <v>0.1333094106037499</v>
      </c>
      <c r="F94" s="20">
        <f t="shared" si="6"/>
        <v>0.1333094106037499</v>
      </c>
      <c r="G94" s="20">
        <f t="shared" si="7"/>
        <v>-0.1333094106037499</v>
      </c>
      <c r="H94" s="21">
        <v>0.8666905893962501</v>
      </c>
      <c r="I94" s="20" t="str">
        <f t="shared" si="10"/>
        <v xml:space="preserve"> </v>
      </c>
      <c r="J94" s="20" t="str">
        <f>IF(H94&gt;$B$249," ",IF(ISNUMBER(MATCH(A94,ref!A:A,0))=TRUE,"YES","NO"))</f>
        <v xml:space="preserve"> </v>
      </c>
      <c r="K94" s="20" t="str">
        <f t="shared" si="8"/>
        <v xml:space="preserve"> </v>
      </c>
    </row>
    <row r="95" spans="1:11">
      <c r="A95" s="20" t="s">
        <v>93</v>
      </c>
      <c r="B95" s="20">
        <v>1</v>
      </c>
      <c r="C95" s="20">
        <v>0</v>
      </c>
      <c r="D95" s="20">
        <v>0</v>
      </c>
      <c r="E95" s="22">
        <f t="shared" si="9"/>
        <v>0.1333094106037499</v>
      </c>
      <c r="F95" s="20">
        <f t="shared" si="6"/>
        <v>0.1333094106037499</v>
      </c>
      <c r="G95" s="20">
        <f t="shared" si="7"/>
        <v>-0.1333094106037499</v>
      </c>
      <c r="H95" s="21">
        <v>0.8666905893962501</v>
      </c>
      <c r="I95" s="20" t="str">
        <f t="shared" si="10"/>
        <v xml:space="preserve"> </v>
      </c>
      <c r="J95" s="20" t="str">
        <f>IF(H95&gt;$B$249," ",IF(ISNUMBER(MATCH(A95,ref!A:A,0))=TRUE,"YES","NO"))</f>
        <v xml:space="preserve"> </v>
      </c>
      <c r="K95" s="20" t="str">
        <f t="shared" si="8"/>
        <v xml:space="preserve"> </v>
      </c>
    </row>
    <row r="96" spans="1:11">
      <c r="A96" s="20" t="s">
        <v>94</v>
      </c>
      <c r="B96" s="20">
        <v>115</v>
      </c>
      <c r="C96" s="20">
        <v>15</v>
      </c>
      <c r="D96" s="20">
        <v>1</v>
      </c>
      <c r="E96" s="22">
        <f t="shared" si="9"/>
        <v>15.330582219431237</v>
      </c>
      <c r="F96" s="20">
        <f t="shared" si="6"/>
        <v>7.1285357750840335E-3</v>
      </c>
      <c r="G96" s="20">
        <f t="shared" si="7"/>
        <v>-0.33058221943123733</v>
      </c>
      <c r="H96" s="21">
        <v>0.53193594928374655</v>
      </c>
      <c r="I96" s="20" t="str">
        <f t="shared" si="10"/>
        <v xml:space="preserve"> </v>
      </c>
      <c r="J96" s="20" t="str">
        <f>IF(H96&gt;$B$249," ",IF(ISNUMBER(MATCH(A96,ref!A:A,0))=TRUE,"YES","NO"))</f>
        <v xml:space="preserve"> </v>
      </c>
      <c r="K96" s="20" t="str">
        <f t="shared" si="8"/>
        <v xml:space="preserve"> </v>
      </c>
    </row>
    <row r="97" spans="1:11">
      <c r="A97" s="20" t="s">
        <v>95</v>
      </c>
      <c r="B97" s="20">
        <v>1</v>
      </c>
      <c r="C97" s="20">
        <v>0</v>
      </c>
      <c r="D97" s="20">
        <v>0</v>
      </c>
      <c r="E97" s="22">
        <f t="shared" si="9"/>
        <v>0.1333094106037499</v>
      </c>
      <c r="F97" s="20">
        <f t="shared" si="6"/>
        <v>0.1333094106037499</v>
      </c>
      <c r="G97" s="20">
        <f t="shared" si="7"/>
        <v>-0.1333094106037499</v>
      </c>
      <c r="H97" s="21">
        <v>0.8666905893962501</v>
      </c>
      <c r="I97" s="20" t="str">
        <f t="shared" si="10"/>
        <v xml:space="preserve"> </v>
      </c>
      <c r="J97" s="20" t="str">
        <f>IF(H97&gt;$B$249," ",IF(ISNUMBER(MATCH(A97,ref!A:A,0))=TRUE,"YES","NO"))</f>
        <v xml:space="preserve"> </v>
      </c>
      <c r="K97" s="20" t="str">
        <f t="shared" si="8"/>
        <v xml:space="preserve"> </v>
      </c>
    </row>
    <row r="98" spans="1:11">
      <c r="A98" s="20" t="s">
        <v>96</v>
      </c>
      <c r="B98" s="20">
        <v>16</v>
      </c>
      <c r="C98" s="20">
        <v>0</v>
      </c>
      <c r="D98" s="20">
        <v>0</v>
      </c>
      <c r="E98" s="22">
        <f t="shared" si="9"/>
        <v>2.1329505696599984</v>
      </c>
      <c r="F98" s="20">
        <f t="shared" si="6"/>
        <v>2.1329505696599984</v>
      </c>
      <c r="G98" s="20">
        <f t="shared" si="7"/>
        <v>-2.1329505696599984</v>
      </c>
      <c r="H98" s="21">
        <v>0.10135036000904589</v>
      </c>
      <c r="I98" s="20" t="str">
        <f t="shared" si="10"/>
        <v xml:space="preserve"> </v>
      </c>
      <c r="J98" s="20" t="str">
        <f>IF(H98&gt;$B$249," ",IF(ISNUMBER(MATCH(A98,ref!A:A,0))=TRUE,"YES","NO"))</f>
        <v xml:space="preserve"> </v>
      </c>
      <c r="K98" s="20" t="str">
        <f t="shared" si="8"/>
        <v xml:space="preserve"> </v>
      </c>
    </row>
    <row r="99" spans="1:11">
      <c r="A99" s="20" t="s">
        <v>97</v>
      </c>
      <c r="B99" s="20">
        <v>3</v>
      </c>
      <c r="C99" s="20">
        <v>0</v>
      </c>
      <c r="D99" s="20">
        <v>0</v>
      </c>
      <c r="E99" s="22">
        <f t="shared" si="9"/>
        <v>0.3999282318112497</v>
      </c>
      <c r="F99" s="20">
        <f t="shared" si="6"/>
        <v>0.3999282318112497</v>
      </c>
      <c r="G99" s="20">
        <f t="shared" si="7"/>
        <v>-0.3999282318112497</v>
      </c>
      <c r="H99" s="21">
        <v>0.65101687033494349</v>
      </c>
      <c r="I99" s="20" t="str">
        <f t="shared" si="10"/>
        <v xml:space="preserve"> </v>
      </c>
      <c r="J99" s="20" t="str">
        <f>IF(H99&gt;$B$249," ",IF(ISNUMBER(MATCH(A99,ref!A:A,0))=TRUE,"YES","NO"))</f>
        <v xml:space="preserve"> </v>
      </c>
      <c r="K99" s="20" t="str">
        <f t="shared" si="8"/>
        <v xml:space="preserve"> </v>
      </c>
    </row>
    <row r="100" spans="1:11">
      <c r="A100" s="20" t="s">
        <v>98</v>
      </c>
      <c r="B100" s="20">
        <v>8</v>
      </c>
      <c r="C100" s="20">
        <v>0</v>
      </c>
      <c r="D100" s="20">
        <v>0</v>
      </c>
      <c r="E100" s="22">
        <f t="shared" si="9"/>
        <v>1.0664752848299992</v>
      </c>
      <c r="F100" s="20">
        <f t="shared" si="6"/>
        <v>1.0664752848299992</v>
      </c>
      <c r="G100" s="20">
        <f t="shared" si="7"/>
        <v>-1.0664752848299992</v>
      </c>
      <c r="H100" s="21">
        <v>0.31835571301461812</v>
      </c>
      <c r="I100" s="20" t="str">
        <f t="shared" si="10"/>
        <v xml:space="preserve"> </v>
      </c>
      <c r="J100" s="20" t="str">
        <f>IF(H100&gt;$B$249," ",IF(ISNUMBER(MATCH(A100,ref!A:A,0))=TRUE,"YES","NO"))</f>
        <v xml:space="preserve"> </v>
      </c>
      <c r="K100" s="20" t="str">
        <f t="shared" si="8"/>
        <v xml:space="preserve"> </v>
      </c>
    </row>
    <row r="101" spans="1:11">
      <c r="A101" s="20" t="s">
        <v>99</v>
      </c>
      <c r="B101" s="20">
        <v>33</v>
      </c>
      <c r="C101" s="20">
        <v>2</v>
      </c>
      <c r="D101" s="20">
        <v>0</v>
      </c>
      <c r="E101" s="22">
        <f t="shared" si="9"/>
        <v>4.3992105499237466</v>
      </c>
      <c r="F101" s="20">
        <f t="shared" si="6"/>
        <v>1.3084645978049814</v>
      </c>
      <c r="G101" s="20">
        <f t="shared" si="7"/>
        <v>-2.3992105499237466</v>
      </c>
      <c r="H101" s="21">
        <v>0.16530032740554929</v>
      </c>
      <c r="I101" s="20" t="str">
        <f t="shared" si="10"/>
        <v xml:space="preserve"> </v>
      </c>
      <c r="J101" s="20" t="str">
        <f>IF(H101&gt;$B$249," ",IF(ISNUMBER(MATCH(A101,ref!A:A,0))=TRUE,"YES","NO"))</f>
        <v xml:space="preserve"> </v>
      </c>
      <c r="K101" s="20" t="str">
        <f t="shared" si="8"/>
        <v xml:space="preserve"> </v>
      </c>
    </row>
    <row r="102" spans="1:11">
      <c r="A102" s="20" t="s">
        <v>100</v>
      </c>
      <c r="B102" s="20">
        <v>100</v>
      </c>
      <c r="C102" s="20">
        <v>14</v>
      </c>
      <c r="D102" s="20">
        <v>0</v>
      </c>
      <c r="E102" s="22">
        <f t="shared" si="9"/>
        <v>13.33094106037499</v>
      </c>
      <c r="F102" s="20">
        <f t="shared" si="6"/>
        <v>3.3579014614558013E-2</v>
      </c>
      <c r="G102" s="20">
        <f t="shared" si="7"/>
        <v>0.6690589396250104</v>
      </c>
      <c r="H102" s="21">
        <v>0.46579214620604981</v>
      </c>
      <c r="I102" s="20" t="str">
        <f t="shared" si="10"/>
        <v xml:space="preserve"> </v>
      </c>
      <c r="J102" s="20" t="str">
        <f>IF(H102&gt;$B$249," ",IF(ISNUMBER(MATCH(A102,ref!A:A,0))=TRUE,"YES","NO"))</f>
        <v xml:space="preserve"> </v>
      </c>
      <c r="K102" s="20" t="str">
        <f t="shared" si="8"/>
        <v xml:space="preserve"> </v>
      </c>
    </row>
    <row r="103" spans="1:11">
      <c r="A103" s="20" t="s">
        <v>101</v>
      </c>
      <c r="B103" s="20">
        <v>148</v>
      </c>
      <c r="C103" s="20">
        <v>19</v>
      </c>
      <c r="D103" s="20">
        <v>0</v>
      </c>
      <c r="E103" s="22">
        <f t="shared" si="9"/>
        <v>19.729792769354983</v>
      </c>
      <c r="F103" s="20">
        <f t="shared" si="6"/>
        <v>2.6994580856929466E-2</v>
      </c>
      <c r="G103" s="20">
        <f t="shared" si="7"/>
        <v>-0.72979276935498305</v>
      </c>
      <c r="H103" s="21">
        <v>0.48969974925840787</v>
      </c>
      <c r="I103" s="20" t="str">
        <f t="shared" si="10"/>
        <v xml:space="preserve"> </v>
      </c>
      <c r="J103" s="20" t="str">
        <f>IF(H103&gt;$B$249," ",IF(ISNUMBER(MATCH(A103,ref!A:A,0))=TRUE,"YES","NO"))</f>
        <v xml:space="preserve"> </v>
      </c>
      <c r="K103" s="20" t="str">
        <f t="shared" si="8"/>
        <v xml:space="preserve"> </v>
      </c>
    </row>
    <row r="104" spans="1:11">
      <c r="A104" s="20" t="s">
        <v>102</v>
      </c>
      <c r="B104" s="20">
        <v>1</v>
      </c>
      <c r="C104" s="20">
        <v>0</v>
      </c>
      <c r="D104" s="20">
        <v>0</v>
      </c>
      <c r="E104" s="22">
        <f t="shared" si="9"/>
        <v>0.1333094106037499</v>
      </c>
      <c r="F104" s="20">
        <f t="shared" si="6"/>
        <v>0.1333094106037499</v>
      </c>
      <c r="G104" s="20">
        <f t="shared" si="7"/>
        <v>-0.1333094106037499</v>
      </c>
      <c r="H104" s="21">
        <v>0.8666905893962501</v>
      </c>
      <c r="I104" s="20" t="str">
        <f t="shared" si="10"/>
        <v xml:space="preserve"> </v>
      </c>
      <c r="J104" s="20" t="str">
        <f>IF(H104&gt;$B$249," ",IF(ISNUMBER(MATCH(A104,ref!A:A,0))=TRUE,"YES","NO"))</f>
        <v xml:space="preserve"> </v>
      </c>
      <c r="K104" s="20" t="str">
        <f t="shared" si="8"/>
        <v xml:space="preserve"> </v>
      </c>
    </row>
    <row r="105" spans="1:11">
      <c r="A105" s="20" t="s">
        <v>103</v>
      </c>
      <c r="B105" s="20">
        <v>64</v>
      </c>
      <c r="C105" s="20">
        <v>10</v>
      </c>
      <c r="D105" s="20">
        <v>1</v>
      </c>
      <c r="E105" s="22">
        <f t="shared" si="9"/>
        <v>8.5318022786399936</v>
      </c>
      <c r="F105" s="20">
        <f t="shared" si="6"/>
        <v>0.25265523960903696</v>
      </c>
      <c r="G105" s="20">
        <f t="shared" si="7"/>
        <v>1.4681977213600064</v>
      </c>
      <c r="H105" s="21">
        <v>0.34640938434541091</v>
      </c>
      <c r="I105" s="20" t="str">
        <f t="shared" si="10"/>
        <v xml:space="preserve"> </v>
      </c>
      <c r="J105" s="20" t="str">
        <f>IF(H105&gt;$B$249," ",IF(ISNUMBER(MATCH(A105,ref!A:A,0))=TRUE,"YES","NO"))</f>
        <v xml:space="preserve"> </v>
      </c>
      <c r="K105" s="20" t="str">
        <f t="shared" si="8"/>
        <v xml:space="preserve"> </v>
      </c>
    </row>
    <row r="106" spans="1:11">
      <c r="A106" s="20" t="s">
        <v>104</v>
      </c>
      <c r="B106" s="20">
        <v>52</v>
      </c>
      <c r="C106" s="20">
        <v>3</v>
      </c>
      <c r="D106" s="20">
        <v>0</v>
      </c>
      <c r="E106" s="22">
        <f t="shared" si="9"/>
        <v>6.9320893513949944</v>
      </c>
      <c r="F106" s="20">
        <f t="shared" si="6"/>
        <v>2.2303992178407959</v>
      </c>
      <c r="G106" s="20">
        <f t="shared" si="7"/>
        <v>-3.9320893513949944</v>
      </c>
      <c r="H106" s="21">
        <v>7.0953743334114736E-2</v>
      </c>
      <c r="I106" s="20" t="str">
        <f t="shared" si="10"/>
        <v xml:space="preserve"> </v>
      </c>
      <c r="J106" s="20" t="str">
        <f>IF(H106&gt;$B$249," ",IF(ISNUMBER(MATCH(A106,ref!A:A,0))=TRUE,"YES","NO"))</f>
        <v xml:space="preserve"> </v>
      </c>
      <c r="K106" s="20" t="str">
        <f t="shared" si="8"/>
        <v xml:space="preserve"> </v>
      </c>
    </row>
    <row r="107" spans="1:11">
      <c r="A107" s="20" t="s">
        <v>105</v>
      </c>
      <c r="B107" s="20">
        <v>2</v>
      </c>
      <c r="C107" s="20">
        <v>0</v>
      </c>
      <c r="D107" s="20">
        <v>0</v>
      </c>
      <c r="E107" s="22">
        <f t="shared" si="9"/>
        <v>0.2666188212074998</v>
      </c>
      <c r="F107" s="20">
        <f t="shared" si="6"/>
        <v>0.2666188212074998</v>
      </c>
      <c r="G107" s="20">
        <f t="shared" si="7"/>
        <v>-0.2666188212074998</v>
      </c>
      <c r="H107" s="21">
        <v>0.75115257774801936</v>
      </c>
      <c r="I107" s="20" t="str">
        <f t="shared" si="10"/>
        <v xml:space="preserve"> </v>
      </c>
      <c r="J107" s="20" t="str">
        <f>IF(H107&gt;$B$249," ",IF(ISNUMBER(MATCH(A107,ref!A:A,0))=TRUE,"YES","NO"))</f>
        <v xml:space="preserve"> </v>
      </c>
      <c r="K107" s="20" t="str">
        <f t="shared" si="8"/>
        <v xml:space="preserve"> </v>
      </c>
    </row>
    <row r="108" spans="1:11">
      <c r="A108" s="20" t="s">
        <v>106</v>
      </c>
      <c r="B108" s="20">
        <v>21</v>
      </c>
      <c r="C108" s="20">
        <v>2</v>
      </c>
      <c r="D108" s="20">
        <v>0</v>
      </c>
      <c r="E108" s="22">
        <f t="shared" si="9"/>
        <v>2.7994976226787478</v>
      </c>
      <c r="F108" s="20">
        <f t="shared" si="6"/>
        <v>0.22832541220640268</v>
      </c>
      <c r="G108" s="20">
        <f t="shared" si="7"/>
        <v>-0.7994976226787478</v>
      </c>
      <c r="H108" s="21">
        <v>0.45589064225279241</v>
      </c>
      <c r="I108" s="20" t="str">
        <f t="shared" si="10"/>
        <v xml:space="preserve"> </v>
      </c>
      <c r="J108" s="20" t="str">
        <f>IF(H108&gt;$B$249," ",IF(ISNUMBER(MATCH(A108,ref!A:A,0))=TRUE,"YES","NO"))</f>
        <v xml:space="preserve"> </v>
      </c>
      <c r="K108" s="20" t="str">
        <f t="shared" si="8"/>
        <v xml:space="preserve"> </v>
      </c>
    </row>
    <row r="109" spans="1:11">
      <c r="A109" s="20" t="s">
        <v>107</v>
      </c>
      <c r="B109" s="20">
        <v>48</v>
      </c>
      <c r="C109" s="20">
        <v>5</v>
      </c>
      <c r="D109" s="20">
        <v>0</v>
      </c>
      <c r="E109" s="22">
        <f t="shared" si="9"/>
        <v>6.3988517089799952</v>
      </c>
      <c r="F109" s="20">
        <f t="shared" si="6"/>
        <v>0.30580269596967635</v>
      </c>
      <c r="G109" s="20">
        <f t="shared" si="7"/>
        <v>-1.3988517089799952</v>
      </c>
      <c r="H109" s="21">
        <v>0.36889834595698107</v>
      </c>
      <c r="I109" s="20" t="str">
        <f t="shared" si="10"/>
        <v xml:space="preserve"> </v>
      </c>
      <c r="J109" s="20" t="str">
        <f>IF(H109&gt;$B$249," ",IF(ISNUMBER(MATCH(A109,ref!A:A,0))=TRUE,"YES","NO"))</f>
        <v xml:space="preserve"> </v>
      </c>
      <c r="K109" s="20" t="str">
        <f t="shared" si="8"/>
        <v xml:space="preserve"> </v>
      </c>
    </row>
    <row r="110" spans="1:11">
      <c r="A110" s="20" t="s">
        <v>108</v>
      </c>
      <c r="B110" s="20">
        <v>29</v>
      </c>
      <c r="C110" s="20">
        <v>3</v>
      </c>
      <c r="D110" s="20">
        <v>0</v>
      </c>
      <c r="E110" s="22">
        <f t="shared" si="9"/>
        <v>3.8659729075087466</v>
      </c>
      <c r="F110" s="20">
        <f t="shared" si="6"/>
        <v>0.19397680596328792</v>
      </c>
      <c r="G110" s="20">
        <f t="shared" si="7"/>
        <v>-0.86597290750874656</v>
      </c>
      <c r="H110" s="21">
        <v>0.4475220897438959</v>
      </c>
      <c r="I110" s="20" t="str">
        <f t="shared" si="10"/>
        <v xml:space="preserve"> </v>
      </c>
      <c r="J110" s="20" t="str">
        <f>IF(H110&gt;$B$249," ",IF(ISNUMBER(MATCH(A110,ref!A:A,0))=TRUE,"YES","NO"))</f>
        <v xml:space="preserve"> </v>
      </c>
      <c r="K110" s="20" t="str">
        <f t="shared" si="8"/>
        <v xml:space="preserve"> </v>
      </c>
    </row>
    <row r="111" spans="1:11">
      <c r="A111" s="20" t="s">
        <v>109</v>
      </c>
      <c r="B111" s="20">
        <v>35</v>
      </c>
      <c r="C111" s="20">
        <v>0</v>
      </c>
      <c r="D111" s="20">
        <v>0</v>
      </c>
      <c r="E111" s="22">
        <f t="shared" si="9"/>
        <v>4.6658293711312462</v>
      </c>
      <c r="F111" s="20">
        <f t="shared" si="6"/>
        <v>4.6658293711312462</v>
      </c>
      <c r="G111" s="20">
        <f t="shared" si="7"/>
        <v>-4.6658293711312462</v>
      </c>
      <c r="H111" s="21">
        <v>6.687177243867198E-3</v>
      </c>
      <c r="I111" s="20" t="str">
        <f t="shared" si="10"/>
        <v xml:space="preserve"> </v>
      </c>
      <c r="J111" s="20" t="str">
        <f>IF(H111&gt;$B$249," ",IF(ISNUMBER(MATCH(A111,ref!A:A,0))=TRUE,"YES","NO"))</f>
        <v xml:space="preserve"> </v>
      </c>
      <c r="K111" s="20" t="str">
        <f t="shared" si="8"/>
        <v xml:space="preserve"> </v>
      </c>
    </row>
    <row r="112" spans="1:11">
      <c r="A112" s="20" t="s">
        <v>110</v>
      </c>
      <c r="B112" s="20">
        <v>21</v>
      </c>
      <c r="C112" s="20">
        <v>11</v>
      </c>
      <c r="D112" s="20">
        <v>0</v>
      </c>
      <c r="E112" s="22">
        <f t="shared" si="9"/>
        <v>2.7994976226787478</v>
      </c>
      <c r="F112" s="20">
        <f t="shared" si="6"/>
        <v>24.021538255890302</v>
      </c>
      <c r="G112" s="20">
        <f t="shared" si="7"/>
        <v>8.2005023773212518</v>
      </c>
      <c r="H112" s="21">
        <v>2.2783806130565541E-5</v>
      </c>
      <c r="I112" s="20" t="str">
        <f t="shared" si="10"/>
        <v>(**)</v>
      </c>
      <c r="J112" s="20" t="str">
        <f>IF(H112&gt;$B$249," ",IF(ISNUMBER(MATCH(A112,ref!A:A,0))=TRUE,"YES","NO"))</f>
        <v>NO</v>
      </c>
      <c r="K112" s="20" t="str">
        <f t="shared" si="8"/>
        <v>INC</v>
      </c>
    </row>
    <row r="113" spans="1:11">
      <c r="A113" s="20" t="s">
        <v>111</v>
      </c>
      <c r="B113" s="20">
        <v>2</v>
      </c>
      <c r="C113" s="20">
        <v>0</v>
      </c>
      <c r="D113" s="20">
        <v>0</v>
      </c>
      <c r="E113" s="22">
        <f t="shared" si="9"/>
        <v>0.2666188212074998</v>
      </c>
      <c r="F113" s="20">
        <f t="shared" si="6"/>
        <v>0.2666188212074998</v>
      </c>
      <c r="G113" s="20">
        <f t="shared" si="7"/>
        <v>-0.2666188212074998</v>
      </c>
      <c r="H113" s="21">
        <v>0.75115257774801936</v>
      </c>
      <c r="I113" s="20" t="str">
        <f t="shared" si="10"/>
        <v xml:space="preserve"> </v>
      </c>
      <c r="J113" s="20" t="str">
        <f>IF(H113&gt;$B$249," ",IF(ISNUMBER(MATCH(A113,ref!A:A,0))=TRUE,"YES","NO"))</f>
        <v xml:space="preserve"> </v>
      </c>
      <c r="K113" s="20" t="str">
        <f t="shared" si="8"/>
        <v xml:space="preserve"> </v>
      </c>
    </row>
    <row r="114" spans="1:11">
      <c r="A114" s="20" t="s">
        <v>112</v>
      </c>
      <c r="B114" s="20">
        <v>11</v>
      </c>
      <c r="C114" s="20">
        <v>0</v>
      </c>
      <c r="D114" s="20">
        <v>0</v>
      </c>
      <c r="E114" s="22">
        <f t="shared" si="9"/>
        <v>1.466403516641249</v>
      </c>
      <c r="F114" s="20">
        <f t="shared" si="6"/>
        <v>1.466403516641249</v>
      </c>
      <c r="G114" s="20">
        <f t="shared" si="7"/>
        <v>-1.466403516641249</v>
      </c>
      <c r="H114" s="21">
        <v>0.20725493994002611</v>
      </c>
      <c r="I114" s="20" t="str">
        <f t="shared" si="10"/>
        <v xml:space="preserve"> </v>
      </c>
      <c r="J114" s="20" t="str">
        <f>IF(H114&gt;$B$249," ",IF(ISNUMBER(MATCH(A114,ref!A:A,0))=TRUE,"YES","NO"))</f>
        <v xml:space="preserve"> </v>
      </c>
      <c r="K114" s="20" t="str">
        <f t="shared" si="8"/>
        <v xml:space="preserve"> </v>
      </c>
    </row>
    <row r="115" spans="1:11">
      <c r="A115" s="20" t="s">
        <v>113</v>
      </c>
      <c r="B115" s="20">
        <v>4</v>
      </c>
      <c r="C115" s="20">
        <v>0</v>
      </c>
      <c r="D115" s="20">
        <v>0</v>
      </c>
      <c r="E115" s="22">
        <f t="shared" si="9"/>
        <v>0.5332376424149996</v>
      </c>
      <c r="F115" s="20">
        <f t="shared" si="6"/>
        <v>0.5332376424149996</v>
      </c>
      <c r="G115" s="20">
        <f t="shared" si="7"/>
        <v>-0.5332376424149996</v>
      </c>
      <c r="H115" s="21">
        <v>0.56423019505749439</v>
      </c>
      <c r="I115" s="20" t="str">
        <f t="shared" si="10"/>
        <v xml:space="preserve"> </v>
      </c>
      <c r="J115" s="20" t="str">
        <f>IF(H115&gt;$B$249," ",IF(ISNUMBER(MATCH(A115,ref!A:A,0))=TRUE,"YES","NO"))</f>
        <v xml:space="preserve"> </v>
      </c>
      <c r="K115" s="20" t="str">
        <f t="shared" si="8"/>
        <v xml:space="preserve"> </v>
      </c>
    </row>
    <row r="116" spans="1:11">
      <c r="A116" s="20" t="s">
        <v>114</v>
      </c>
      <c r="B116" s="20">
        <v>193</v>
      </c>
      <c r="C116" s="20">
        <v>10</v>
      </c>
      <c r="D116" s="20">
        <v>1</v>
      </c>
      <c r="E116" s="22">
        <f t="shared" si="9"/>
        <v>25.728716246523724</v>
      </c>
      <c r="F116" s="20">
        <f t="shared" si="6"/>
        <v>9.6154239641507662</v>
      </c>
      <c r="G116" s="20">
        <f t="shared" si="7"/>
        <v>-15.728716246523724</v>
      </c>
      <c r="H116" s="21">
        <v>1.7715672112901393E-4</v>
      </c>
      <c r="I116" s="20" t="str">
        <f t="shared" si="10"/>
        <v>(*)</v>
      </c>
      <c r="J116" s="20" t="str">
        <f>IF(H116&gt;$B$249," ",IF(ISNUMBER(MATCH(A116,ref!A:A,0))=TRUE,"YES","NO"))</f>
        <v>NO</v>
      </c>
      <c r="K116" s="20" t="str">
        <f t="shared" si="8"/>
        <v>DEC</v>
      </c>
    </row>
    <row r="117" spans="1:11">
      <c r="A117" s="20" t="s">
        <v>115</v>
      </c>
      <c r="B117" s="20">
        <v>2</v>
      </c>
      <c r="C117" s="20">
        <v>0</v>
      </c>
      <c r="D117" s="20">
        <v>0</v>
      </c>
      <c r="E117" s="22">
        <f t="shared" si="9"/>
        <v>0.2666188212074998</v>
      </c>
      <c r="F117" s="20">
        <f t="shared" si="6"/>
        <v>0.2666188212074998</v>
      </c>
      <c r="G117" s="20">
        <f t="shared" si="7"/>
        <v>-0.2666188212074998</v>
      </c>
      <c r="H117" s="21">
        <v>0.75115257774801936</v>
      </c>
      <c r="I117" s="20" t="str">
        <f t="shared" si="10"/>
        <v xml:space="preserve"> </v>
      </c>
      <c r="J117" s="20" t="str">
        <f>IF(H117&gt;$B$249," ",IF(ISNUMBER(MATCH(A117,ref!A:A,0))=TRUE,"YES","NO"))</f>
        <v xml:space="preserve"> </v>
      </c>
      <c r="K117" s="20" t="str">
        <f t="shared" si="8"/>
        <v xml:space="preserve"> </v>
      </c>
    </row>
    <row r="118" spans="1:11">
      <c r="A118" s="20" t="s">
        <v>116</v>
      </c>
      <c r="B118" s="20">
        <v>31</v>
      </c>
      <c r="C118" s="20">
        <v>0</v>
      </c>
      <c r="D118" s="20">
        <v>0</v>
      </c>
      <c r="E118" s="22">
        <f t="shared" si="9"/>
        <v>4.132591728716247</v>
      </c>
      <c r="F118" s="20">
        <f t="shared" si="6"/>
        <v>4.132591728716247</v>
      </c>
      <c r="G118" s="20">
        <f t="shared" si="7"/>
        <v>-4.132591728716247</v>
      </c>
      <c r="H118" s="21">
        <v>1.1851859936680248E-2</v>
      </c>
      <c r="I118" s="20" t="str">
        <f t="shared" si="10"/>
        <v xml:space="preserve"> </v>
      </c>
      <c r="J118" s="20" t="str">
        <f>IF(H118&gt;$B$249," ",IF(ISNUMBER(MATCH(A118,ref!A:A,0))=TRUE,"YES","NO"))</f>
        <v xml:space="preserve"> </v>
      </c>
      <c r="K118" s="20" t="str">
        <f t="shared" si="8"/>
        <v xml:space="preserve"> </v>
      </c>
    </row>
    <row r="119" spans="1:11">
      <c r="A119" s="20" t="s">
        <v>117</v>
      </c>
      <c r="B119" s="20">
        <v>3</v>
      </c>
      <c r="C119" s="20">
        <v>3</v>
      </c>
      <c r="D119" s="20">
        <v>0</v>
      </c>
      <c r="E119" s="22">
        <f t="shared" si="9"/>
        <v>0.3999282318112497</v>
      </c>
      <c r="F119" s="20">
        <f t="shared" si="6"/>
        <v>16.903965916871812</v>
      </c>
      <c r="G119" s="20">
        <f t="shared" si="7"/>
        <v>2.6000717681887502</v>
      </c>
      <c r="H119" s="21">
        <v>2.3690947203643588E-3</v>
      </c>
      <c r="I119" s="20" t="str">
        <f t="shared" si="10"/>
        <v xml:space="preserve"> </v>
      </c>
      <c r="J119" s="20" t="str">
        <f>IF(H119&gt;$B$249," ",IF(ISNUMBER(MATCH(A119,ref!A:A,0))=TRUE,"YES","NO"))</f>
        <v xml:space="preserve"> </v>
      </c>
      <c r="K119" s="20" t="str">
        <f t="shared" si="8"/>
        <v xml:space="preserve"> </v>
      </c>
    </row>
    <row r="120" spans="1:11">
      <c r="A120" s="20" t="s">
        <v>118</v>
      </c>
      <c r="B120" s="20">
        <v>34</v>
      </c>
      <c r="C120" s="20">
        <v>7</v>
      </c>
      <c r="D120" s="20">
        <v>0</v>
      </c>
      <c r="E120" s="22">
        <f t="shared" si="9"/>
        <v>4.5325199605274964</v>
      </c>
      <c r="F120" s="20">
        <f t="shared" si="6"/>
        <v>1.343283162174238</v>
      </c>
      <c r="G120" s="20">
        <f t="shared" si="7"/>
        <v>2.4674800394725036</v>
      </c>
      <c r="H120" s="21">
        <v>0.15895046194731652</v>
      </c>
      <c r="I120" s="20" t="str">
        <f t="shared" si="10"/>
        <v xml:space="preserve"> </v>
      </c>
      <c r="J120" s="20" t="str">
        <f>IF(H120&gt;$B$249," ",IF(ISNUMBER(MATCH(A120,ref!A:A,0))=TRUE,"YES","NO"))</f>
        <v xml:space="preserve"> </v>
      </c>
      <c r="K120" s="20" t="str">
        <f t="shared" si="8"/>
        <v xml:space="preserve"> </v>
      </c>
    </row>
    <row r="121" spans="1:11">
      <c r="A121" s="20" t="s">
        <v>119</v>
      </c>
      <c r="B121" s="20">
        <v>4</v>
      </c>
      <c r="C121" s="20">
        <v>0</v>
      </c>
      <c r="D121" s="20">
        <v>0</v>
      </c>
      <c r="E121" s="22">
        <f t="shared" si="9"/>
        <v>0.5332376424149996</v>
      </c>
      <c r="F121" s="20">
        <f t="shared" si="6"/>
        <v>0.5332376424149996</v>
      </c>
      <c r="G121" s="20">
        <f t="shared" si="7"/>
        <v>-0.5332376424149996</v>
      </c>
      <c r="H121" s="21">
        <v>0.56423019505749439</v>
      </c>
      <c r="I121" s="20" t="str">
        <f t="shared" si="10"/>
        <v xml:space="preserve"> </v>
      </c>
      <c r="J121" s="20" t="str">
        <f>IF(H121&gt;$B$249," ",IF(ISNUMBER(MATCH(A121,ref!A:A,0))=TRUE,"YES","NO"))</f>
        <v xml:space="preserve"> </v>
      </c>
      <c r="K121" s="20" t="str">
        <f t="shared" si="8"/>
        <v xml:space="preserve"> </v>
      </c>
    </row>
    <row r="122" spans="1:11">
      <c r="A122" s="20" t="s">
        <v>120</v>
      </c>
      <c r="B122" s="20">
        <v>3</v>
      </c>
      <c r="C122" s="20">
        <v>1</v>
      </c>
      <c r="D122" s="20">
        <v>0</v>
      </c>
      <c r="E122" s="22">
        <f t="shared" si="9"/>
        <v>0.3999282318112497</v>
      </c>
      <c r="F122" s="20">
        <f t="shared" si="6"/>
        <v>0.90037686348464563</v>
      </c>
      <c r="G122" s="20">
        <f t="shared" si="7"/>
        <v>0.6000717681887503</v>
      </c>
      <c r="H122" s="21">
        <v>0.34898312966505646</v>
      </c>
      <c r="I122" s="20" t="str">
        <f t="shared" si="10"/>
        <v xml:space="preserve"> </v>
      </c>
      <c r="J122" s="20" t="str">
        <f>IF(H122&gt;$B$249," ",IF(ISNUMBER(MATCH(A122,ref!A:A,0))=TRUE,"YES","NO"))</f>
        <v xml:space="preserve"> </v>
      </c>
      <c r="K122" s="20" t="str">
        <f t="shared" si="8"/>
        <v xml:space="preserve"> </v>
      </c>
    </row>
    <row r="123" spans="1:11">
      <c r="A123" s="20" t="s">
        <v>121</v>
      </c>
      <c r="B123" s="20">
        <v>5</v>
      </c>
      <c r="C123" s="20">
        <v>0</v>
      </c>
      <c r="D123" s="20">
        <v>5</v>
      </c>
      <c r="E123" s="22">
        <f t="shared" si="9"/>
        <v>0.6665470530187495</v>
      </c>
      <c r="F123" s="20">
        <f t="shared" si="6"/>
        <v>0.6665470530187495</v>
      </c>
      <c r="G123" s="20">
        <f t="shared" si="7"/>
        <v>-0.6665470530187495</v>
      </c>
      <c r="H123" s="21">
        <v>0.48901300030954092</v>
      </c>
      <c r="I123" s="20" t="str">
        <f t="shared" si="10"/>
        <v xml:space="preserve"> </v>
      </c>
      <c r="J123" s="20" t="str">
        <f>IF(H123&gt;$B$249," ",IF(ISNUMBER(MATCH(A123,ref!A:A,0))=TRUE,"YES","NO"))</f>
        <v xml:space="preserve"> </v>
      </c>
      <c r="K123" s="20" t="str">
        <f t="shared" si="8"/>
        <v xml:space="preserve"> </v>
      </c>
    </row>
    <row r="124" spans="1:11">
      <c r="A124" s="20" t="s">
        <v>122</v>
      </c>
      <c r="B124" s="20">
        <v>3</v>
      </c>
      <c r="C124" s="20">
        <v>1</v>
      </c>
      <c r="D124" s="20">
        <v>0</v>
      </c>
      <c r="E124" s="22">
        <f t="shared" si="9"/>
        <v>0.3999282318112497</v>
      </c>
      <c r="F124" s="20">
        <f t="shared" si="6"/>
        <v>0.90037686348464563</v>
      </c>
      <c r="G124" s="20">
        <f t="shared" si="7"/>
        <v>0.6000717681887503</v>
      </c>
      <c r="H124" s="21">
        <v>0.34898312966505646</v>
      </c>
      <c r="I124" s="20" t="str">
        <f t="shared" si="10"/>
        <v xml:space="preserve"> </v>
      </c>
      <c r="J124" s="20" t="str">
        <f>IF(H124&gt;$B$249," ",IF(ISNUMBER(MATCH(A124,ref!A:A,0))=TRUE,"YES","NO"))</f>
        <v xml:space="preserve"> </v>
      </c>
      <c r="K124" s="20" t="str">
        <f t="shared" si="8"/>
        <v xml:space="preserve"> </v>
      </c>
    </row>
    <row r="125" spans="1:11">
      <c r="A125" s="20" t="s">
        <v>123</v>
      </c>
      <c r="B125" s="20">
        <v>14</v>
      </c>
      <c r="C125" s="20">
        <v>1</v>
      </c>
      <c r="D125" s="20">
        <v>0</v>
      </c>
      <c r="E125" s="22">
        <f t="shared" si="9"/>
        <v>1.8663317484524984</v>
      </c>
      <c r="F125" s="20">
        <f t="shared" si="6"/>
        <v>0.40214216952536896</v>
      </c>
      <c r="G125" s="20">
        <f t="shared" si="7"/>
        <v>-0.86633174845249838</v>
      </c>
      <c r="H125" s="21">
        <v>0.42547714272169945</v>
      </c>
      <c r="I125" s="20" t="str">
        <f t="shared" si="10"/>
        <v xml:space="preserve"> </v>
      </c>
      <c r="J125" s="20" t="str">
        <f>IF(H125&gt;$B$249," ",IF(ISNUMBER(MATCH(A125,ref!A:A,0))=TRUE,"YES","NO"))</f>
        <v xml:space="preserve"> </v>
      </c>
      <c r="K125" s="20" t="str">
        <f t="shared" si="8"/>
        <v xml:space="preserve"> </v>
      </c>
    </row>
    <row r="126" spans="1:11">
      <c r="A126" s="20" t="s">
        <v>124</v>
      </c>
      <c r="B126" s="20">
        <v>109</v>
      </c>
      <c r="C126" s="20">
        <v>24</v>
      </c>
      <c r="D126" s="20">
        <v>4</v>
      </c>
      <c r="E126" s="22">
        <f t="shared" si="9"/>
        <v>14.530725755808737</v>
      </c>
      <c r="F126" s="20">
        <f t="shared" si="6"/>
        <v>6.1708655313282668</v>
      </c>
      <c r="G126" s="20">
        <f t="shared" si="7"/>
        <v>9.4692742441912632</v>
      </c>
      <c r="H126" s="21">
        <v>8.5762000717041903E-3</v>
      </c>
      <c r="I126" s="20" t="str">
        <f t="shared" si="10"/>
        <v xml:space="preserve"> </v>
      </c>
      <c r="J126" s="20" t="str">
        <f>IF(H126&gt;$B$249," ",IF(ISNUMBER(MATCH(A126,ref!A:A,0))=TRUE,"YES","NO"))</f>
        <v xml:space="preserve"> </v>
      </c>
      <c r="K126" s="20" t="str">
        <f t="shared" si="8"/>
        <v xml:space="preserve"> </v>
      </c>
    </row>
    <row r="127" spans="1:11">
      <c r="A127" s="20" t="s">
        <v>125</v>
      </c>
      <c r="B127" s="20">
        <v>66</v>
      </c>
      <c r="C127" s="20">
        <v>8</v>
      </c>
      <c r="D127" s="20">
        <v>0</v>
      </c>
      <c r="E127" s="22">
        <f t="shared" si="9"/>
        <v>8.7984210998474932</v>
      </c>
      <c r="F127" s="20">
        <f t="shared" si="6"/>
        <v>7.2453482897372384E-2</v>
      </c>
      <c r="G127" s="20">
        <f t="shared" si="7"/>
        <v>-0.79842109984749321</v>
      </c>
      <c r="H127" s="21">
        <v>0.47476897839473503</v>
      </c>
      <c r="I127" s="20" t="str">
        <f t="shared" si="10"/>
        <v xml:space="preserve"> </v>
      </c>
      <c r="J127" s="20" t="str">
        <f>IF(H127&gt;$B$249," ",IF(ISNUMBER(MATCH(A127,ref!A:A,0))=TRUE,"YES","NO"))</f>
        <v xml:space="preserve"> </v>
      </c>
      <c r="K127" s="20" t="str">
        <f t="shared" si="8"/>
        <v xml:space="preserve"> </v>
      </c>
    </row>
    <row r="128" spans="1:11">
      <c r="A128" s="20" t="s">
        <v>126</v>
      </c>
      <c r="B128" s="20">
        <v>335</v>
      </c>
      <c r="C128" s="20">
        <v>34</v>
      </c>
      <c r="D128" s="20">
        <v>0</v>
      </c>
      <c r="E128" s="22">
        <f t="shared" si="9"/>
        <v>44.658652552256214</v>
      </c>
      <c r="F128" s="20">
        <f t="shared" si="6"/>
        <v>2.5438939094005049</v>
      </c>
      <c r="G128" s="20">
        <f t="shared" si="7"/>
        <v>-10.658652552256214</v>
      </c>
      <c r="H128" s="21">
        <v>4.7416291805950091E-2</v>
      </c>
      <c r="I128" s="20" t="str">
        <f t="shared" si="10"/>
        <v xml:space="preserve"> </v>
      </c>
      <c r="J128" s="20" t="str">
        <f>IF(H128&gt;$B$249," ",IF(ISNUMBER(MATCH(A128,ref!A:A,0))=TRUE,"YES","NO"))</f>
        <v xml:space="preserve"> </v>
      </c>
      <c r="K128" s="20" t="str">
        <f t="shared" si="8"/>
        <v xml:space="preserve"> </v>
      </c>
    </row>
    <row r="129" spans="1:11">
      <c r="A129" s="20" t="s">
        <v>127</v>
      </c>
      <c r="B129" s="20">
        <v>24</v>
      </c>
      <c r="C129" s="20">
        <v>2</v>
      </c>
      <c r="D129" s="20">
        <v>0</v>
      </c>
      <c r="E129" s="22">
        <f t="shared" si="9"/>
        <v>3.1994258544899976</v>
      </c>
      <c r="F129" s="20">
        <f t="shared" si="6"/>
        <v>0.44965017032669558</v>
      </c>
      <c r="G129" s="20">
        <f t="shared" si="7"/>
        <v>-1.1994258544899976</v>
      </c>
      <c r="H129" s="21">
        <v>0.36206316176787762</v>
      </c>
      <c r="I129" s="20" t="str">
        <f t="shared" si="10"/>
        <v xml:space="preserve"> </v>
      </c>
      <c r="J129" s="20" t="str">
        <f>IF(H129&gt;$B$249," ",IF(ISNUMBER(MATCH(A129,ref!A:A,0))=TRUE,"YES","NO"))</f>
        <v xml:space="preserve"> </v>
      </c>
      <c r="K129" s="20" t="str">
        <f t="shared" si="8"/>
        <v xml:space="preserve"> </v>
      </c>
    </row>
    <row r="130" spans="1:11">
      <c r="A130" s="20" t="s">
        <v>128</v>
      </c>
      <c r="B130" s="20">
        <v>147</v>
      </c>
      <c r="C130" s="20">
        <v>7</v>
      </c>
      <c r="D130" s="20">
        <v>0</v>
      </c>
      <c r="E130" s="22">
        <f t="shared" si="9"/>
        <v>19.596483358751232</v>
      </c>
      <c r="F130" s="20">
        <f t="shared" si="6"/>
        <v>8.0969319904246291</v>
      </c>
      <c r="G130" s="20">
        <f t="shared" si="7"/>
        <v>-12.596483358751232</v>
      </c>
      <c r="H130" s="21">
        <v>5.468791186363565E-4</v>
      </c>
      <c r="I130" s="20" t="str">
        <f t="shared" si="10"/>
        <v xml:space="preserve"> </v>
      </c>
      <c r="J130" s="20" t="str">
        <f>IF(H130&gt;$B$249," ",IF(ISNUMBER(MATCH(A130,ref!A:A,0))=TRUE,"YES","NO"))</f>
        <v xml:space="preserve"> </v>
      </c>
      <c r="K130" s="20" t="str">
        <f t="shared" si="8"/>
        <v xml:space="preserve"> </v>
      </c>
    </row>
    <row r="131" spans="1:11">
      <c r="A131" s="20" t="s">
        <v>129</v>
      </c>
      <c r="B131" s="20">
        <v>3</v>
      </c>
      <c r="C131" s="20">
        <v>0</v>
      </c>
      <c r="D131" s="20">
        <v>0</v>
      </c>
      <c r="E131" s="22">
        <f t="shared" si="9"/>
        <v>0.3999282318112497</v>
      </c>
      <c r="F131" s="20">
        <f t="shared" ref="F131:F194" si="11">((C131-E131)^2)/E131</f>
        <v>0.3999282318112497</v>
      </c>
      <c r="G131" s="20">
        <f t="shared" ref="G131:G194" si="12">C131-E131</f>
        <v>-0.3999282318112497</v>
      </c>
      <c r="H131" s="21">
        <v>0.65101687033494349</v>
      </c>
      <c r="I131" s="20" t="str">
        <f t="shared" si="10"/>
        <v xml:space="preserve"> </v>
      </c>
      <c r="J131" s="20" t="str">
        <f>IF(H131&gt;$B$249," ",IF(ISNUMBER(MATCH(A131,ref!A:A,0))=TRUE,"YES","NO"))</f>
        <v xml:space="preserve"> </v>
      </c>
      <c r="K131" s="20" t="str">
        <f t="shared" ref="K131:K194" si="13">IF(H131&gt;$B$249, " ", IF((C131/B131)&lt;($C$245/$B$245)=TRUE,"DEC","INC"))</f>
        <v xml:space="preserve"> </v>
      </c>
    </row>
    <row r="132" spans="1:11">
      <c r="A132" s="20" t="s">
        <v>130</v>
      </c>
      <c r="B132" s="20">
        <v>1</v>
      </c>
      <c r="C132" s="20">
        <v>0</v>
      </c>
      <c r="D132" s="20">
        <v>0</v>
      </c>
      <c r="E132" s="22">
        <f t="shared" ref="E132:E195" si="14">(B132/$B$245)*$C$245</f>
        <v>0.1333094106037499</v>
      </c>
      <c r="F132" s="20">
        <f t="shared" si="11"/>
        <v>0.1333094106037499</v>
      </c>
      <c r="G132" s="20">
        <f t="shared" si="12"/>
        <v>-0.1333094106037499</v>
      </c>
      <c r="H132" s="21">
        <v>0.8666905893962501</v>
      </c>
      <c r="I132" s="20" t="str">
        <f t="shared" si="10"/>
        <v xml:space="preserve"> </v>
      </c>
      <c r="J132" s="20" t="str">
        <f>IF(H132&gt;$B$249," ",IF(ISNUMBER(MATCH(A132,ref!A:A,0))=TRUE,"YES","NO"))</f>
        <v xml:space="preserve"> </v>
      </c>
      <c r="K132" s="20" t="str">
        <f t="shared" si="13"/>
        <v xml:space="preserve"> </v>
      </c>
    </row>
    <row r="133" spans="1:11">
      <c r="A133" s="20" t="s">
        <v>131</v>
      </c>
      <c r="B133" s="20">
        <v>3</v>
      </c>
      <c r="C133" s="20">
        <v>0</v>
      </c>
      <c r="D133" s="20">
        <v>0</v>
      </c>
      <c r="E133" s="22">
        <f t="shared" si="14"/>
        <v>0.3999282318112497</v>
      </c>
      <c r="F133" s="20">
        <f t="shared" si="11"/>
        <v>0.3999282318112497</v>
      </c>
      <c r="G133" s="20">
        <f t="shared" si="12"/>
        <v>-0.3999282318112497</v>
      </c>
      <c r="H133" s="21">
        <v>0.65101687033494349</v>
      </c>
      <c r="I133" s="20" t="str">
        <f t="shared" ref="I133:I196" si="15">IF(H133&gt;$B$249, " ", IF(H133&gt;$B$250, "(*)",  "(**)"))</f>
        <v xml:space="preserve"> </v>
      </c>
      <c r="J133" s="20" t="str">
        <f>IF(H133&gt;$B$249," ",IF(ISNUMBER(MATCH(A133,ref!A:A,0))=TRUE,"YES","NO"))</f>
        <v xml:space="preserve"> </v>
      </c>
      <c r="K133" s="20" t="str">
        <f t="shared" si="13"/>
        <v xml:space="preserve"> </v>
      </c>
    </row>
    <row r="134" spans="1:11">
      <c r="A134" s="20" t="s">
        <v>132</v>
      </c>
      <c r="B134" s="20">
        <v>1</v>
      </c>
      <c r="C134" s="20">
        <v>1</v>
      </c>
      <c r="D134" s="20">
        <v>0</v>
      </c>
      <c r="E134" s="22">
        <f t="shared" si="14"/>
        <v>0.1333094106037499</v>
      </c>
      <c r="F134" s="20">
        <f t="shared" si="11"/>
        <v>5.6346553056239372</v>
      </c>
      <c r="G134" s="20">
        <f t="shared" si="12"/>
        <v>0.8666905893962501</v>
      </c>
      <c r="H134" s="21">
        <v>0.1333094106037499</v>
      </c>
      <c r="I134" s="20" t="str">
        <f t="shared" si="15"/>
        <v xml:space="preserve"> </v>
      </c>
      <c r="J134" s="20" t="str">
        <f>IF(H134&gt;$B$249," ",IF(ISNUMBER(MATCH(A134,ref!A:A,0))=TRUE,"YES","NO"))</f>
        <v xml:space="preserve"> </v>
      </c>
      <c r="K134" s="20" t="str">
        <f t="shared" si="13"/>
        <v xml:space="preserve"> </v>
      </c>
    </row>
    <row r="135" spans="1:11">
      <c r="A135" s="20" t="s">
        <v>133</v>
      </c>
      <c r="B135" s="20">
        <v>8</v>
      </c>
      <c r="C135" s="20">
        <v>1</v>
      </c>
      <c r="D135" s="20">
        <v>0</v>
      </c>
      <c r="E135" s="22">
        <f t="shared" si="14"/>
        <v>1.0664752848299992</v>
      </c>
      <c r="F135" s="20">
        <f t="shared" si="11"/>
        <v>4.1435217075226679E-3</v>
      </c>
      <c r="G135" s="20">
        <f t="shared" si="12"/>
        <v>-6.6475284829999204E-2</v>
      </c>
      <c r="H135" s="21">
        <v>0.71009701477611076</v>
      </c>
      <c r="I135" s="20" t="str">
        <f t="shared" si="15"/>
        <v xml:space="preserve"> </v>
      </c>
      <c r="J135" s="20" t="str">
        <f>IF(H135&gt;$B$249," ",IF(ISNUMBER(MATCH(A135,ref!A:A,0))=TRUE,"YES","NO"))</f>
        <v xml:space="preserve"> </v>
      </c>
      <c r="K135" s="20" t="str">
        <f t="shared" si="13"/>
        <v xml:space="preserve"> </v>
      </c>
    </row>
    <row r="136" spans="1:11">
      <c r="A136" s="20" t="s">
        <v>134</v>
      </c>
      <c r="B136" s="20">
        <v>7</v>
      </c>
      <c r="C136" s="20">
        <v>0</v>
      </c>
      <c r="D136" s="20">
        <v>0</v>
      </c>
      <c r="E136" s="22">
        <f t="shared" si="14"/>
        <v>0.93316587422624919</v>
      </c>
      <c r="F136" s="20">
        <f t="shared" si="11"/>
        <v>0.93316587422624919</v>
      </c>
      <c r="G136" s="20">
        <f t="shared" si="12"/>
        <v>-0.93316587422624919</v>
      </c>
      <c r="H136" s="21">
        <v>0.36732337573480472</v>
      </c>
      <c r="I136" s="20" t="str">
        <f t="shared" si="15"/>
        <v xml:space="preserve"> </v>
      </c>
      <c r="J136" s="20" t="str">
        <f>IF(H136&gt;$B$249," ",IF(ISNUMBER(MATCH(A136,ref!A:A,0))=TRUE,"YES","NO"))</f>
        <v xml:space="preserve"> </v>
      </c>
      <c r="K136" s="20" t="str">
        <f t="shared" si="13"/>
        <v xml:space="preserve"> </v>
      </c>
    </row>
    <row r="137" spans="1:11">
      <c r="A137" s="20" t="s">
        <v>135</v>
      </c>
      <c r="B137" s="20">
        <v>9</v>
      </c>
      <c r="C137" s="20">
        <v>2</v>
      </c>
      <c r="D137" s="20">
        <v>0</v>
      </c>
      <c r="E137" s="22">
        <f t="shared" si="14"/>
        <v>1.199784695433749</v>
      </c>
      <c r="F137" s="20">
        <f t="shared" si="11"/>
        <v>0.5337162043316106</v>
      </c>
      <c r="G137" s="20">
        <f t="shared" si="12"/>
        <v>0.80021530456625101</v>
      </c>
      <c r="H137" s="21">
        <v>0.34212578727085963</v>
      </c>
      <c r="I137" s="20" t="str">
        <f t="shared" si="15"/>
        <v xml:space="preserve"> </v>
      </c>
      <c r="J137" s="20" t="str">
        <f>IF(H137&gt;$B$249," ",IF(ISNUMBER(MATCH(A137,ref!A:A,0))=TRUE,"YES","NO"))</f>
        <v xml:space="preserve"> </v>
      </c>
      <c r="K137" s="20" t="str">
        <f t="shared" si="13"/>
        <v xml:space="preserve"> </v>
      </c>
    </row>
    <row r="138" spans="1:11">
      <c r="A138" s="20" t="s">
        <v>136</v>
      </c>
      <c r="B138" s="20">
        <v>35</v>
      </c>
      <c r="C138" s="20">
        <v>7</v>
      </c>
      <c r="D138" s="20">
        <v>0</v>
      </c>
      <c r="E138" s="22">
        <f t="shared" si="14"/>
        <v>4.6658293711312462</v>
      </c>
      <c r="F138" s="20">
        <f t="shared" si="11"/>
        <v>1.1677136241595096</v>
      </c>
      <c r="G138" s="20">
        <f t="shared" si="12"/>
        <v>2.3341706288687538</v>
      </c>
      <c r="H138" s="21">
        <v>0.17726986048483501</v>
      </c>
      <c r="I138" s="20" t="str">
        <f t="shared" si="15"/>
        <v xml:space="preserve"> </v>
      </c>
      <c r="J138" s="20" t="str">
        <f>IF(H138&gt;$B$249," ",IF(ISNUMBER(MATCH(A138,ref!A:A,0))=TRUE,"YES","NO"))</f>
        <v xml:space="preserve"> </v>
      </c>
      <c r="K138" s="20" t="str">
        <f t="shared" si="13"/>
        <v xml:space="preserve"> </v>
      </c>
    </row>
    <row r="139" spans="1:11">
      <c r="A139" s="20" t="s">
        <v>137</v>
      </c>
      <c r="B139" s="20">
        <v>1</v>
      </c>
      <c r="C139" s="20">
        <v>0</v>
      </c>
      <c r="D139" s="20">
        <v>0</v>
      </c>
      <c r="E139" s="22">
        <f t="shared" si="14"/>
        <v>0.1333094106037499</v>
      </c>
      <c r="F139" s="20">
        <f t="shared" si="11"/>
        <v>0.1333094106037499</v>
      </c>
      <c r="G139" s="20">
        <f t="shared" si="12"/>
        <v>-0.1333094106037499</v>
      </c>
      <c r="H139" s="21">
        <v>0.8666905893962501</v>
      </c>
      <c r="I139" s="20" t="str">
        <f t="shared" si="15"/>
        <v xml:space="preserve"> </v>
      </c>
      <c r="J139" s="20" t="str">
        <f>IF(H139&gt;$B$249," ",IF(ISNUMBER(MATCH(A139,ref!A:A,0))=TRUE,"YES","NO"))</f>
        <v xml:space="preserve"> </v>
      </c>
      <c r="K139" s="20" t="str">
        <f t="shared" si="13"/>
        <v xml:space="preserve"> </v>
      </c>
    </row>
    <row r="140" spans="1:11">
      <c r="A140" s="20" t="s">
        <v>138</v>
      </c>
      <c r="B140" s="20">
        <v>3</v>
      </c>
      <c r="C140" s="20">
        <v>0</v>
      </c>
      <c r="D140" s="20">
        <v>0</v>
      </c>
      <c r="E140" s="22">
        <f t="shared" si="14"/>
        <v>0.3999282318112497</v>
      </c>
      <c r="F140" s="20">
        <f t="shared" si="11"/>
        <v>0.3999282318112497</v>
      </c>
      <c r="G140" s="20">
        <f t="shared" si="12"/>
        <v>-0.3999282318112497</v>
      </c>
      <c r="H140" s="21">
        <v>0.65101687033494349</v>
      </c>
      <c r="I140" s="20" t="str">
        <f t="shared" si="15"/>
        <v xml:space="preserve"> </v>
      </c>
      <c r="J140" s="20" t="str">
        <f>IF(H140&gt;$B$249," ",IF(ISNUMBER(MATCH(A140,ref!A:A,0))=TRUE,"YES","NO"))</f>
        <v xml:space="preserve"> </v>
      </c>
      <c r="K140" s="20" t="str">
        <f t="shared" si="13"/>
        <v xml:space="preserve"> </v>
      </c>
    </row>
    <row r="141" spans="1:11">
      <c r="A141" s="20" t="s">
        <v>139</v>
      </c>
      <c r="B141" s="20">
        <v>40</v>
      </c>
      <c r="C141" s="20">
        <v>3</v>
      </c>
      <c r="D141" s="20">
        <v>2</v>
      </c>
      <c r="E141" s="22">
        <f t="shared" si="14"/>
        <v>5.332376424149996</v>
      </c>
      <c r="F141" s="20">
        <f t="shared" si="11"/>
        <v>1.0201792505295382</v>
      </c>
      <c r="G141" s="20">
        <f t="shared" si="12"/>
        <v>-2.332376424149996</v>
      </c>
      <c r="H141" s="21">
        <v>0.20130988413551257</v>
      </c>
      <c r="I141" s="20" t="str">
        <f t="shared" si="15"/>
        <v xml:space="preserve"> </v>
      </c>
      <c r="J141" s="20" t="str">
        <f>IF(H141&gt;$B$249," ",IF(ISNUMBER(MATCH(A141,ref!A:A,0))=TRUE,"YES","NO"))</f>
        <v xml:space="preserve"> </v>
      </c>
      <c r="K141" s="20" t="str">
        <f t="shared" si="13"/>
        <v xml:space="preserve"> </v>
      </c>
    </row>
    <row r="142" spans="1:11">
      <c r="A142" s="20" t="s">
        <v>140</v>
      </c>
      <c r="B142" s="20">
        <v>3</v>
      </c>
      <c r="C142" s="20">
        <v>0</v>
      </c>
      <c r="D142" s="20">
        <v>0</v>
      </c>
      <c r="E142" s="22">
        <f t="shared" si="14"/>
        <v>0.3999282318112497</v>
      </c>
      <c r="F142" s="20">
        <f t="shared" si="11"/>
        <v>0.3999282318112497</v>
      </c>
      <c r="G142" s="20">
        <f t="shared" si="12"/>
        <v>-0.3999282318112497</v>
      </c>
      <c r="H142" s="21">
        <v>0.65101687033494349</v>
      </c>
      <c r="I142" s="20" t="str">
        <f t="shared" si="15"/>
        <v xml:space="preserve"> </v>
      </c>
      <c r="J142" s="20" t="str">
        <f>IF(H142&gt;$B$249," ",IF(ISNUMBER(MATCH(A142,ref!A:A,0))=TRUE,"YES","NO"))</f>
        <v xml:space="preserve"> </v>
      </c>
      <c r="K142" s="20" t="str">
        <f t="shared" si="13"/>
        <v xml:space="preserve"> </v>
      </c>
    </row>
    <row r="143" spans="1:11">
      <c r="A143" s="20" t="s">
        <v>141</v>
      </c>
      <c r="B143" s="20">
        <v>26</v>
      </c>
      <c r="C143" s="20">
        <v>8</v>
      </c>
      <c r="D143" s="20">
        <v>0</v>
      </c>
      <c r="E143" s="22">
        <f t="shared" si="14"/>
        <v>3.4660446756974972</v>
      </c>
      <c r="F143" s="20">
        <f t="shared" si="11"/>
        <v>5.9308961095933448</v>
      </c>
      <c r="G143" s="20">
        <f t="shared" si="12"/>
        <v>4.5339553243025028</v>
      </c>
      <c r="H143" s="21">
        <v>1.6729218600871724E-2</v>
      </c>
      <c r="I143" s="20" t="str">
        <f t="shared" si="15"/>
        <v xml:space="preserve"> </v>
      </c>
      <c r="J143" s="20" t="str">
        <f>IF(H143&gt;$B$249," ",IF(ISNUMBER(MATCH(A143,ref!A:A,0))=TRUE,"YES","NO"))</f>
        <v xml:space="preserve"> </v>
      </c>
      <c r="K143" s="20" t="str">
        <f t="shared" si="13"/>
        <v xml:space="preserve"> </v>
      </c>
    </row>
    <row r="144" spans="1:11">
      <c r="A144" s="20" t="s">
        <v>142</v>
      </c>
      <c r="B144" s="20">
        <v>52</v>
      </c>
      <c r="C144" s="20">
        <v>2</v>
      </c>
      <c r="D144" s="20">
        <v>0</v>
      </c>
      <c r="E144" s="22">
        <f t="shared" si="14"/>
        <v>6.9320893513949944</v>
      </c>
      <c r="F144" s="20">
        <f t="shared" si="11"/>
        <v>3.50911595870424</v>
      </c>
      <c r="G144" s="20">
        <f t="shared" si="12"/>
        <v>-4.9320893513949944</v>
      </c>
      <c r="H144" s="21">
        <v>2.3713223639789005E-2</v>
      </c>
      <c r="I144" s="20" t="str">
        <f t="shared" si="15"/>
        <v xml:space="preserve"> </v>
      </c>
      <c r="J144" s="20" t="str">
        <f>IF(H144&gt;$B$249," ",IF(ISNUMBER(MATCH(A144,ref!A:A,0))=TRUE,"YES","NO"))</f>
        <v xml:space="preserve"> </v>
      </c>
      <c r="K144" s="20" t="str">
        <f t="shared" si="13"/>
        <v xml:space="preserve"> </v>
      </c>
    </row>
    <row r="145" spans="1:11">
      <c r="A145" s="20" t="s">
        <v>143</v>
      </c>
      <c r="B145" s="20">
        <v>1</v>
      </c>
      <c r="C145" s="20">
        <v>0</v>
      </c>
      <c r="D145" s="20">
        <v>0</v>
      </c>
      <c r="E145" s="22">
        <f t="shared" si="14"/>
        <v>0.1333094106037499</v>
      </c>
      <c r="F145" s="20">
        <f t="shared" si="11"/>
        <v>0.1333094106037499</v>
      </c>
      <c r="G145" s="20">
        <f t="shared" si="12"/>
        <v>-0.1333094106037499</v>
      </c>
      <c r="H145" s="21">
        <v>0.8666905893962501</v>
      </c>
      <c r="I145" s="20" t="str">
        <f t="shared" si="15"/>
        <v xml:space="preserve"> </v>
      </c>
      <c r="J145" s="20" t="str">
        <f>IF(H145&gt;$B$249," ",IF(ISNUMBER(MATCH(A145,ref!A:A,0))=TRUE,"YES","NO"))</f>
        <v xml:space="preserve"> </v>
      </c>
      <c r="K145" s="20" t="str">
        <f t="shared" si="13"/>
        <v xml:space="preserve"> </v>
      </c>
    </row>
    <row r="146" spans="1:11">
      <c r="A146" s="20" t="s">
        <v>144</v>
      </c>
      <c r="B146" s="20">
        <v>1</v>
      </c>
      <c r="C146" s="20">
        <v>0</v>
      </c>
      <c r="D146" s="20">
        <v>0</v>
      </c>
      <c r="E146" s="22">
        <f t="shared" si="14"/>
        <v>0.1333094106037499</v>
      </c>
      <c r="F146" s="20">
        <f t="shared" si="11"/>
        <v>0.1333094106037499</v>
      </c>
      <c r="G146" s="20">
        <f t="shared" si="12"/>
        <v>-0.1333094106037499</v>
      </c>
      <c r="H146" s="21">
        <v>0.8666905893962501</v>
      </c>
      <c r="I146" s="20" t="str">
        <f t="shared" si="15"/>
        <v xml:space="preserve"> </v>
      </c>
      <c r="J146" s="20" t="str">
        <f>IF(H146&gt;$B$249," ",IF(ISNUMBER(MATCH(A146,ref!A:A,0))=TRUE,"YES","NO"))</f>
        <v xml:space="preserve"> </v>
      </c>
      <c r="K146" s="20" t="str">
        <f t="shared" si="13"/>
        <v xml:space="preserve"> </v>
      </c>
    </row>
    <row r="147" spans="1:11">
      <c r="A147" s="20" t="s">
        <v>145</v>
      </c>
      <c r="B147" s="20">
        <v>41</v>
      </c>
      <c r="C147" s="20">
        <v>2</v>
      </c>
      <c r="D147" s="20">
        <v>0</v>
      </c>
      <c r="E147" s="22">
        <f t="shared" si="14"/>
        <v>5.4656858347537458</v>
      </c>
      <c r="F147" s="20">
        <f t="shared" si="11"/>
        <v>2.1975244586581546</v>
      </c>
      <c r="G147" s="20">
        <f t="shared" si="12"/>
        <v>-3.4656858347537458</v>
      </c>
      <c r="H147" s="21">
        <v>7.5691393618702058E-2</v>
      </c>
      <c r="I147" s="20" t="str">
        <f t="shared" si="15"/>
        <v xml:space="preserve"> </v>
      </c>
      <c r="J147" s="20" t="str">
        <f>IF(H147&gt;$B$249," ",IF(ISNUMBER(MATCH(A147,ref!A:A,0))=TRUE,"YES","NO"))</f>
        <v xml:space="preserve"> </v>
      </c>
      <c r="K147" s="20" t="str">
        <f t="shared" si="13"/>
        <v xml:space="preserve"> </v>
      </c>
    </row>
    <row r="148" spans="1:11">
      <c r="A148" s="20" t="s">
        <v>146</v>
      </c>
      <c r="B148" s="20">
        <v>3</v>
      </c>
      <c r="C148" s="20">
        <v>0</v>
      </c>
      <c r="D148" s="20">
        <v>0</v>
      </c>
      <c r="E148" s="22">
        <f t="shared" si="14"/>
        <v>0.3999282318112497</v>
      </c>
      <c r="F148" s="20">
        <f t="shared" si="11"/>
        <v>0.3999282318112497</v>
      </c>
      <c r="G148" s="20">
        <f t="shared" si="12"/>
        <v>-0.3999282318112497</v>
      </c>
      <c r="H148" s="21">
        <v>0.65101687033494349</v>
      </c>
      <c r="I148" s="20" t="str">
        <f t="shared" si="15"/>
        <v xml:space="preserve"> </v>
      </c>
      <c r="J148" s="20" t="str">
        <f>IF(H148&gt;$B$249," ",IF(ISNUMBER(MATCH(A148,ref!A:A,0))=TRUE,"YES","NO"))</f>
        <v xml:space="preserve"> </v>
      </c>
      <c r="K148" s="20" t="str">
        <f t="shared" si="13"/>
        <v xml:space="preserve"> </v>
      </c>
    </row>
    <row r="149" spans="1:11">
      <c r="A149" s="20" t="s">
        <v>147</v>
      </c>
      <c r="B149" s="20">
        <v>4</v>
      </c>
      <c r="C149" s="20">
        <v>1</v>
      </c>
      <c r="D149" s="20">
        <v>0</v>
      </c>
      <c r="E149" s="22">
        <f t="shared" si="14"/>
        <v>0.5332376424149996</v>
      </c>
      <c r="F149" s="20">
        <f t="shared" si="11"/>
        <v>0.40857411617004658</v>
      </c>
      <c r="G149" s="20">
        <f t="shared" si="12"/>
        <v>0.4667623575850004</v>
      </c>
      <c r="H149" s="21">
        <v>0.43576980494250567</v>
      </c>
      <c r="I149" s="20" t="str">
        <f t="shared" si="15"/>
        <v xml:space="preserve"> </v>
      </c>
      <c r="J149" s="20" t="str">
        <f>IF(H149&gt;$B$249," ",IF(ISNUMBER(MATCH(A149,ref!A:A,0))=TRUE,"YES","NO"))</f>
        <v xml:space="preserve"> </v>
      </c>
      <c r="K149" s="20" t="str">
        <f t="shared" si="13"/>
        <v xml:space="preserve"> </v>
      </c>
    </row>
    <row r="150" spans="1:11">
      <c r="A150" s="20" t="s">
        <v>148</v>
      </c>
      <c r="B150" s="20">
        <v>61</v>
      </c>
      <c r="C150" s="20">
        <v>2</v>
      </c>
      <c r="D150" s="20">
        <v>0</v>
      </c>
      <c r="E150" s="22">
        <f t="shared" si="14"/>
        <v>8.1318740468287434</v>
      </c>
      <c r="F150" s="20">
        <f t="shared" si="11"/>
        <v>4.6237655809284277</v>
      </c>
      <c r="G150" s="20">
        <f t="shared" si="12"/>
        <v>-6.1318740468287434</v>
      </c>
      <c r="H150" s="21">
        <v>8.6997766273787282E-3</v>
      </c>
      <c r="I150" s="20" t="str">
        <f t="shared" si="15"/>
        <v xml:space="preserve"> </v>
      </c>
      <c r="J150" s="20" t="str">
        <f>IF(H150&gt;$B$249," ",IF(ISNUMBER(MATCH(A150,ref!A:A,0))=TRUE,"YES","NO"))</f>
        <v xml:space="preserve"> </v>
      </c>
      <c r="K150" s="20" t="str">
        <f t="shared" si="13"/>
        <v xml:space="preserve"> </v>
      </c>
    </row>
    <row r="151" spans="1:11">
      <c r="A151" s="20" t="s">
        <v>149</v>
      </c>
      <c r="B151" s="20">
        <v>122</v>
      </c>
      <c r="C151" s="20">
        <v>13</v>
      </c>
      <c r="D151" s="20">
        <v>0</v>
      </c>
      <c r="E151" s="22">
        <f t="shared" si="14"/>
        <v>16.263748093657487</v>
      </c>
      <c r="F151" s="20">
        <f t="shared" si="11"/>
        <v>0.65495675151332122</v>
      </c>
      <c r="G151" s="20">
        <f t="shared" si="12"/>
        <v>-3.2637480936574867</v>
      </c>
      <c r="H151" s="21">
        <v>0.2354646589804994</v>
      </c>
      <c r="I151" s="20" t="str">
        <f t="shared" si="15"/>
        <v xml:space="preserve"> </v>
      </c>
      <c r="J151" s="20" t="str">
        <f>IF(H151&gt;$B$249," ",IF(ISNUMBER(MATCH(A151,ref!A:A,0))=TRUE,"YES","NO"))</f>
        <v xml:space="preserve"> </v>
      </c>
      <c r="K151" s="20" t="str">
        <f t="shared" si="13"/>
        <v xml:space="preserve"> </v>
      </c>
    </row>
    <row r="152" spans="1:11">
      <c r="A152" s="20" t="s">
        <v>150</v>
      </c>
      <c r="B152" s="20">
        <v>147</v>
      </c>
      <c r="C152" s="20">
        <v>13</v>
      </c>
      <c r="D152" s="20">
        <v>1</v>
      </c>
      <c r="E152" s="22">
        <f t="shared" si="14"/>
        <v>19.596483358751232</v>
      </c>
      <c r="F152" s="20">
        <f t="shared" si="11"/>
        <v>2.2204796598288645</v>
      </c>
      <c r="G152" s="20">
        <f t="shared" si="12"/>
        <v>-6.5964833587512324</v>
      </c>
      <c r="H152" s="21">
        <v>6.3924607111164267E-2</v>
      </c>
      <c r="I152" s="20" t="str">
        <f t="shared" si="15"/>
        <v xml:space="preserve"> </v>
      </c>
      <c r="J152" s="20" t="str">
        <f>IF(H152&gt;$B$249," ",IF(ISNUMBER(MATCH(A152,ref!A:A,0))=TRUE,"YES","NO"))</f>
        <v xml:space="preserve"> </v>
      </c>
      <c r="K152" s="20" t="str">
        <f t="shared" si="13"/>
        <v xml:space="preserve"> </v>
      </c>
    </row>
    <row r="153" spans="1:11">
      <c r="A153" s="20" t="s">
        <v>151</v>
      </c>
      <c r="B153" s="20">
        <v>43</v>
      </c>
      <c r="C153" s="20">
        <v>2</v>
      </c>
      <c r="D153" s="20">
        <v>0</v>
      </c>
      <c r="E153" s="22">
        <f t="shared" si="14"/>
        <v>5.7323046559612454</v>
      </c>
      <c r="F153" s="20">
        <f t="shared" si="11"/>
        <v>2.4301042741026579</v>
      </c>
      <c r="G153" s="20">
        <f t="shared" si="12"/>
        <v>-3.7323046559612454</v>
      </c>
      <c r="H153" s="21">
        <v>6.1691184772314882E-2</v>
      </c>
      <c r="I153" s="20" t="str">
        <f t="shared" si="15"/>
        <v xml:space="preserve"> </v>
      </c>
      <c r="J153" s="20" t="str">
        <f>IF(H153&gt;$B$249," ",IF(ISNUMBER(MATCH(A153,ref!A:A,0))=TRUE,"YES","NO"))</f>
        <v xml:space="preserve"> </v>
      </c>
      <c r="K153" s="20" t="str">
        <f t="shared" si="13"/>
        <v xml:space="preserve"> </v>
      </c>
    </row>
    <row r="154" spans="1:11">
      <c r="A154" s="20" t="s">
        <v>152</v>
      </c>
      <c r="B154" s="20">
        <v>1</v>
      </c>
      <c r="C154" s="20">
        <v>1</v>
      </c>
      <c r="D154" s="20">
        <v>0</v>
      </c>
      <c r="E154" s="22">
        <f t="shared" si="14"/>
        <v>0.1333094106037499</v>
      </c>
      <c r="F154" s="20">
        <f t="shared" si="11"/>
        <v>5.6346553056239372</v>
      </c>
      <c r="G154" s="20">
        <f t="shared" si="12"/>
        <v>0.8666905893962501</v>
      </c>
      <c r="H154" s="21">
        <v>0.1333094106037499</v>
      </c>
      <c r="I154" s="20" t="str">
        <f t="shared" si="15"/>
        <v xml:space="preserve"> </v>
      </c>
      <c r="J154" s="20" t="str">
        <f>IF(H154&gt;$B$249," ",IF(ISNUMBER(MATCH(A154,ref!A:A,0))=TRUE,"YES","NO"))</f>
        <v xml:space="preserve"> </v>
      </c>
      <c r="K154" s="20" t="str">
        <f t="shared" si="13"/>
        <v xml:space="preserve"> </v>
      </c>
    </row>
    <row r="155" spans="1:11">
      <c r="A155" s="20" t="s">
        <v>153</v>
      </c>
      <c r="B155" s="20">
        <v>8</v>
      </c>
      <c r="C155" s="20">
        <v>0</v>
      </c>
      <c r="D155" s="20">
        <v>0</v>
      </c>
      <c r="E155" s="22">
        <f t="shared" si="14"/>
        <v>1.0664752848299992</v>
      </c>
      <c r="F155" s="20">
        <f t="shared" si="11"/>
        <v>1.0664752848299992</v>
      </c>
      <c r="G155" s="20">
        <f t="shared" si="12"/>
        <v>-1.0664752848299992</v>
      </c>
      <c r="H155" s="21">
        <v>0.31835571301461812</v>
      </c>
      <c r="I155" s="20" t="str">
        <f t="shared" si="15"/>
        <v xml:space="preserve"> </v>
      </c>
      <c r="J155" s="20" t="str">
        <f>IF(H155&gt;$B$249," ",IF(ISNUMBER(MATCH(A155,ref!A:A,0))=TRUE,"YES","NO"))</f>
        <v xml:space="preserve"> </v>
      </c>
      <c r="K155" s="20" t="str">
        <f t="shared" si="13"/>
        <v xml:space="preserve"> </v>
      </c>
    </row>
    <row r="156" spans="1:11">
      <c r="A156" s="20" t="s">
        <v>154</v>
      </c>
      <c r="B156" s="20">
        <v>64</v>
      </c>
      <c r="C156" s="20">
        <v>9</v>
      </c>
      <c r="D156" s="20">
        <v>0</v>
      </c>
      <c r="E156" s="22">
        <f t="shared" si="14"/>
        <v>8.5318022786399936</v>
      </c>
      <c r="F156" s="20">
        <f t="shared" si="11"/>
        <v>2.5693177024918711E-2</v>
      </c>
      <c r="G156" s="20">
        <f t="shared" si="12"/>
        <v>0.46819772136000637</v>
      </c>
      <c r="H156" s="21">
        <v>0.48644705620735568</v>
      </c>
      <c r="I156" s="20" t="str">
        <f t="shared" si="15"/>
        <v xml:space="preserve"> </v>
      </c>
      <c r="J156" s="20" t="str">
        <f>IF(H156&gt;$B$249," ",IF(ISNUMBER(MATCH(A156,ref!A:A,0))=TRUE,"YES","NO"))</f>
        <v xml:space="preserve"> </v>
      </c>
      <c r="K156" s="20" t="str">
        <f t="shared" si="13"/>
        <v xml:space="preserve"> </v>
      </c>
    </row>
    <row r="157" spans="1:11">
      <c r="A157" s="20" t="s">
        <v>155</v>
      </c>
      <c r="B157" s="20">
        <v>53</v>
      </c>
      <c r="C157" s="20">
        <v>3</v>
      </c>
      <c r="D157" s="20">
        <v>0</v>
      </c>
      <c r="E157" s="22">
        <f t="shared" si="14"/>
        <v>7.0653987619987442</v>
      </c>
      <c r="F157" s="20">
        <f t="shared" si="11"/>
        <v>2.3392122158700968</v>
      </c>
      <c r="G157" s="20">
        <f t="shared" si="12"/>
        <v>-4.0653987619987442</v>
      </c>
      <c r="H157" s="21">
        <v>6.4656137497049335E-2</v>
      </c>
      <c r="I157" s="20" t="str">
        <f t="shared" si="15"/>
        <v xml:space="preserve"> </v>
      </c>
      <c r="J157" s="20" t="str">
        <f>IF(H157&gt;$B$249," ",IF(ISNUMBER(MATCH(A157,ref!A:A,0))=TRUE,"YES","NO"))</f>
        <v xml:space="preserve"> </v>
      </c>
      <c r="K157" s="20" t="str">
        <f t="shared" si="13"/>
        <v xml:space="preserve"> </v>
      </c>
    </row>
    <row r="158" spans="1:11">
      <c r="A158" s="20" t="s">
        <v>156</v>
      </c>
      <c r="B158" s="20">
        <v>1</v>
      </c>
      <c r="C158" s="20">
        <v>0</v>
      </c>
      <c r="D158" s="20">
        <v>0</v>
      </c>
      <c r="E158" s="22">
        <f t="shared" si="14"/>
        <v>0.1333094106037499</v>
      </c>
      <c r="F158" s="20">
        <f t="shared" si="11"/>
        <v>0.1333094106037499</v>
      </c>
      <c r="G158" s="20">
        <f t="shared" si="12"/>
        <v>-0.1333094106037499</v>
      </c>
      <c r="H158" s="21">
        <v>0.8666905893962501</v>
      </c>
      <c r="I158" s="20" t="str">
        <f t="shared" si="15"/>
        <v xml:space="preserve"> </v>
      </c>
      <c r="J158" s="20" t="str">
        <f>IF(H158&gt;$B$249," ",IF(ISNUMBER(MATCH(A158,ref!A:A,0))=TRUE,"YES","NO"))</f>
        <v xml:space="preserve"> </v>
      </c>
      <c r="K158" s="20" t="str">
        <f t="shared" si="13"/>
        <v xml:space="preserve"> </v>
      </c>
    </row>
    <row r="159" spans="1:11">
      <c r="A159" s="20" t="s">
        <v>157</v>
      </c>
      <c r="B159" s="20">
        <v>4</v>
      </c>
      <c r="C159" s="20">
        <v>1</v>
      </c>
      <c r="D159" s="20">
        <v>0</v>
      </c>
      <c r="E159" s="22">
        <f t="shared" si="14"/>
        <v>0.5332376424149996</v>
      </c>
      <c r="F159" s="20">
        <f t="shared" si="11"/>
        <v>0.40857411617004658</v>
      </c>
      <c r="G159" s="20">
        <f t="shared" si="12"/>
        <v>0.4667623575850004</v>
      </c>
      <c r="H159" s="21">
        <v>0.43576980494250567</v>
      </c>
      <c r="I159" s="20" t="str">
        <f t="shared" si="15"/>
        <v xml:space="preserve"> </v>
      </c>
      <c r="J159" s="20" t="str">
        <f>IF(H159&gt;$B$249," ",IF(ISNUMBER(MATCH(A159,ref!A:A,0))=TRUE,"YES","NO"))</f>
        <v xml:space="preserve"> </v>
      </c>
      <c r="K159" s="20" t="str">
        <f t="shared" si="13"/>
        <v xml:space="preserve"> </v>
      </c>
    </row>
    <row r="160" spans="1:11">
      <c r="A160" s="20" t="s">
        <v>158</v>
      </c>
      <c r="B160" s="20">
        <v>3</v>
      </c>
      <c r="C160" s="20">
        <v>0</v>
      </c>
      <c r="D160" s="20">
        <v>0</v>
      </c>
      <c r="E160" s="22">
        <f t="shared" si="14"/>
        <v>0.3999282318112497</v>
      </c>
      <c r="F160" s="20">
        <f t="shared" si="11"/>
        <v>0.3999282318112497</v>
      </c>
      <c r="G160" s="20">
        <f t="shared" si="12"/>
        <v>-0.3999282318112497</v>
      </c>
      <c r="H160" s="21">
        <v>0.65101687033494349</v>
      </c>
      <c r="I160" s="20" t="str">
        <f t="shared" si="15"/>
        <v xml:space="preserve"> </v>
      </c>
      <c r="J160" s="20" t="str">
        <f>IF(H160&gt;$B$249," ",IF(ISNUMBER(MATCH(A160,ref!A:A,0))=TRUE,"YES","NO"))</f>
        <v xml:space="preserve"> </v>
      </c>
      <c r="K160" s="20" t="str">
        <f t="shared" si="13"/>
        <v xml:space="preserve"> </v>
      </c>
    </row>
    <row r="161" spans="1:11">
      <c r="A161" s="20" t="s">
        <v>159</v>
      </c>
      <c r="B161" s="20">
        <v>35</v>
      </c>
      <c r="C161" s="20">
        <v>11</v>
      </c>
      <c r="D161" s="20">
        <v>1</v>
      </c>
      <c r="E161" s="22">
        <f t="shared" si="14"/>
        <v>4.6658293711312462</v>
      </c>
      <c r="F161" s="20">
        <f t="shared" si="11"/>
        <v>8.5990537510581824</v>
      </c>
      <c r="G161" s="20">
        <f t="shared" si="12"/>
        <v>6.3341706288687538</v>
      </c>
      <c r="H161" s="21">
        <v>4.5074489603671606E-3</v>
      </c>
      <c r="I161" s="20" t="str">
        <f t="shared" si="15"/>
        <v xml:space="preserve"> </v>
      </c>
      <c r="J161" s="20" t="str">
        <f>IF(H161&gt;$B$249," ",IF(ISNUMBER(MATCH(A161,ref!A:A,0))=TRUE,"YES","NO"))</f>
        <v xml:space="preserve"> </v>
      </c>
      <c r="K161" s="20" t="str">
        <f t="shared" si="13"/>
        <v xml:space="preserve"> </v>
      </c>
    </row>
    <row r="162" spans="1:11">
      <c r="A162" s="20" t="s">
        <v>160</v>
      </c>
      <c r="B162" s="20">
        <v>188</v>
      </c>
      <c r="C162" s="20">
        <v>38</v>
      </c>
      <c r="D162" s="20">
        <v>1</v>
      </c>
      <c r="E162" s="22">
        <f t="shared" si="14"/>
        <v>25.062169193504978</v>
      </c>
      <c r="F162" s="20">
        <f t="shared" si="11"/>
        <v>6.678889791426001</v>
      </c>
      <c r="G162" s="20">
        <f t="shared" si="12"/>
        <v>12.937830806495022</v>
      </c>
      <c r="H162" s="21">
        <v>5.5709374287861487E-3</v>
      </c>
      <c r="I162" s="20" t="str">
        <f t="shared" si="15"/>
        <v xml:space="preserve"> </v>
      </c>
      <c r="J162" s="20" t="str">
        <f>IF(H162&gt;$B$249," ",IF(ISNUMBER(MATCH(A162,ref!A:A,0))=TRUE,"YES","NO"))</f>
        <v xml:space="preserve"> </v>
      </c>
      <c r="K162" s="20" t="str">
        <f t="shared" si="13"/>
        <v xml:space="preserve"> </v>
      </c>
    </row>
    <row r="163" spans="1:11">
      <c r="A163" s="20" t="s">
        <v>161</v>
      </c>
      <c r="B163" s="20">
        <v>4</v>
      </c>
      <c r="C163" s="20">
        <v>1</v>
      </c>
      <c r="D163" s="20">
        <v>0</v>
      </c>
      <c r="E163" s="22">
        <f t="shared" si="14"/>
        <v>0.5332376424149996</v>
      </c>
      <c r="F163" s="20">
        <f t="shared" si="11"/>
        <v>0.40857411617004658</v>
      </c>
      <c r="G163" s="20">
        <f t="shared" si="12"/>
        <v>0.4667623575850004</v>
      </c>
      <c r="H163" s="21">
        <v>0.43576980494250567</v>
      </c>
      <c r="I163" s="20" t="str">
        <f t="shared" si="15"/>
        <v xml:space="preserve"> </v>
      </c>
      <c r="J163" s="20" t="str">
        <f>IF(H163&gt;$B$249," ",IF(ISNUMBER(MATCH(A163,ref!A:A,0))=TRUE,"YES","NO"))</f>
        <v xml:space="preserve"> </v>
      </c>
      <c r="K163" s="20" t="str">
        <f t="shared" si="13"/>
        <v xml:space="preserve"> </v>
      </c>
    </row>
    <row r="164" spans="1:11">
      <c r="A164" s="20" t="s">
        <v>162</v>
      </c>
      <c r="B164" s="20">
        <v>6</v>
      </c>
      <c r="C164" s="20">
        <v>1</v>
      </c>
      <c r="D164" s="20">
        <v>0</v>
      </c>
      <c r="E164" s="22">
        <f t="shared" si="14"/>
        <v>0.7998564636224994</v>
      </c>
      <c r="F164" s="20">
        <f t="shared" si="11"/>
        <v>5.0080779459197353E-2</v>
      </c>
      <c r="G164" s="20">
        <f t="shared" si="12"/>
        <v>0.2001435363775006</v>
      </c>
      <c r="H164" s="21">
        <v>0.57617703453929525</v>
      </c>
      <c r="I164" s="20" t="str">
        <f t="shared" si="15"/>
        <v xml:space="preserve"> </v>
      </c>
      <c r="J164" s="20" t="str">
        <f>IF(H164&gt;$B$249," ",IF(ISNUMBER(MATCH(A164,ref!A:A,0))=TRUE,"YES","NO"))</f>
        <v xml:space="preserve"> </v>
      </c>
      <c r="K164" s="20" t="str">
        <f t="shared" si="13"/>
        <v xml:space="preserve"> </v>
      </c>
    </row>
    <row r="165" spans="1:11">
      <c r="A165" s="20" t="s">
        <v>163</v>
      </c>
      <c r="B165" s="20">
        <v>8</v>
      </c>
      <c r="C165" s="20">
        <v>0</v>
      </c>
      <c r="D165" s="20">
        <v>0</v>
      </c>
      <c r="E165" s="22">
        <f t="shared" si="14"/>
        <v>1.0664752848299992</v>
      </c>
      <c r="F165" s="20">
        <f t="shared" si="11"/>
        <v>1.0664752848299992</v>
      </c>
      <c r="G165" s="20">
        <f t="shared" si="12"/>
        <v>-1.0664752848299992</v>
      </c>
      <c r="H165" s="21">
        <v>0.31835571301461812</v>
      </c>
      <c r="I165" s="20" t="str">
        <f t="shared" si="15"/>
        <v xml:space="preserve"> </v>
      </c>
      <c r="J165" s="20" t="str">
        <f>IF(H165&gt;$B$249," ",IF(ISNUMBER(MATCH(A165,ref!A:A,0))=TRUE,"YES","NO"))</f>
        <v xml:space="preserve"> </v>
      </c>
      <c r="K165" s="20" t="str">
        <f t="shared" si="13"/>
        <v xml:space="preserve"> </v>
      </c>
    </row>
    <row r="166" spans="1:11">
      <c r="A166" s="20" t="s">
        <v>164</v>
      </c>
      <c r="B166" s="20">
        <v>79</v>
      </c>
      <c r="C166" s="20">
        <v>5</v>
      </c>
      <c r="D166" s="20">
        <v>0</v>
      </c>
      <c r="E166" s="22">
        <f t="shared" si="14"/>
        <v>10.531443437696241</v>
      </c>
      <c r="F166" s="20">
        <f t="shared" si="11"/>
        <v>2.905287075360858</v>
      </c>
      <c r="G166" s="20">
        <f t="shared" si="12"/>
        <v>-5.5314434376962414</v>
      </c>
      <c r="H166" s="21">
        <v>3.8930708747479149E-2</v>
      </c>
      <c r="I166" s="20" t="str">
        <f t="shared" si="15"/>
        <v xml:space="preserve"> </v>
      </c>
      <c r="J166" s="20" t="str">
        <f>IF(H166&gt;$B$249," ",IF(ISNUMBER(MATCH(A166,ref!A:A,0))=TRUE,"YES","NO"))</f>
        <v xml:space="preserve"> </v>
      </c>
      <c r="K166" s="20" t="str">
        <f t="shared" si="13"/>
        <v xml:space="preserve"> </v>
      </c>
    </row>
    <row r="167" spans="1:11">
      <c r="A167" s="20" t="s">
        <v>165</v>
      </c>
      <c r="B167" s="20">
        <v>2</v>
      </c>
      <c r="C167" s="20">
        <v>2</v>
      </c>
      <c r="D167" s="20">
        <v>0</v>
      </c>
      <c r="E167" s="22">
        <f t="shared" si="14"/>
        <v>0.2666188212074998</v>
      </c>
      <c r="F167" s="20">
        <f t="shared" si="11"/>
        <v>11.269310611247874</v>
      </c>
      <c r="G167" s="20">
        <f t="shared" si="12"/>
        <v>1.7333811787925002</v>
      </c>
      <c r="H167" s="21">
        <v>1.7771398955519182E-2</v>
      </c>
      <c r="I167" s="20" t="str">
        <f t="shared" si="15"/>
        <v xml:space="preserve"> </v>
      </c>
      <c r="J167" s="20" t="str">
        <f>IF(H167&gt;$B$249," ",IF(ISNUMBER(MATCH(A167,ref!A:A,0))=TRUE,"YES","NO"))</f>
        <v xml:space="preserve"> </v>
      </c>
      <c r="K167" s="20" t="str">
        <f t="shared" si="13"/>
        <v xml:space="preserve"> </v>
      </c>
    </row>
    <row r="168" spans="1:11">
      <c r="A168" s="20" t="s">
        <v>166</v>
      </c>
      <c r="B168" s="20">
        <v>254</v>
      </c>
      <c r="C168" s="20">
        <v>18</v>
      </c>
      <c r="D168" s="20">
        <v>1</v>
      </c>
      <c r="E168" s="22">
        <f t="shared" si="14"/>
        <v>33.860590293352466</v>
      </c>
      <c r="F168" s="20">
        <f t="shared" si="11"/>
        <v>7.4292362381813692</v>
      </c>
      <c r="G168" s="20">
        <f t="shared" si="12"/>
        <v>-15.860590293352466</v>
      </c>
      <c r="H168" s="21">
        <v>1.1800758097558338E-3</v>
      </c>
      <c r="I168" s="20" t="str">
        <f t="shared" si="15"/>
        <v xml:space="preserve"> </v>
      </c>
      <c r="J168" s="20" t="str">
        <f>IF(H168&gt;$B$249," ",IF(ISNUMBER(MATCH(A168,ref!A:A,0))=TRUE,"YES","NO"))</f>
        <v xml:space="preserve"> </v>
      </c>
      <c r="K168" s="20" t="str">
        <f t="shared" si="13"/>
        <v xml:space="preserve"> </v>
      </c>
    </row>
    <row r="169" spans="1:11">
      <c r="A169" s="20" t="s">
        <v>167</v>
      </c>
      <c r="B169" s="20">
        <v>53</v>
      </c>
      <c r="C169" s="20">
        <v>5</v>
      </c>
      <c r="D169" s="20">
        <v>0</v>
      </c>
      <c r="E169" s="22">
        <f t="shared" si="14"/>
        <v>7.0653987619987442</v>
      </c>
      <c r="F169" s="20">
        <f t="shared" si="11"/>
        <v>0.60376946719694613</v>
      </c>
      <c r="G169" s="20">
        <f t="shared" si="12"/>
        <v>-2.0653987619987442</v>
      </c>
      <c r="H169" s="21">
        <v>0.27388015795618809</v>
      </c>
      <c r="I169" s="20" t="str">
        <f t="shared" si="15"/>
        <v xml:space="preserve"> </v>
      </c>
      <c r="J169" s="20" t="str">
        <f>IF(H169&gt;$B$249," ",IF(ISNUMBER(MATCH(A169,ref!A:A,0))=TRUE,"YES","NO"))</f>
        <v xml:space="preserve"> </v>
      </c>
      <c r="K169" s="20" t="str">
        <f t="shared" si="13"/>
        <v xml:space="preserve"> </v>
      </c>
    </row>
    <row r="170" spans="1:11">
      <c r="A170" s="20" t="s">
        <v>168</v>
      </c>
      <c r="B170" s="20">
        <v>48</v>
      </c>
      <c r="C170" s="20">
        <v>13</v>
      </c>
      <c r="D170" s="20">
        <v>0</v>
      </c>
      <c r="E170" s="22">
        <f t="shared" si="14"/>
        <v>6.3988517089799952</v>
      </c>
      <c r="F170" s="20">
        <f t="shared" si="11"/>
        <v>6.8098403810302397</v>
      </c>
      <c r="G170" s="20">
        <f t="shared" si="12"/>
        <v>6.6011482910200048</v>
      </c>
      <c r="H170" s="21">
        <v>8.5479147668404178E-3</v>
      </c>
      <c r="I170" s="20" t="str">
        <f t="shared" si="15"/>
        <v xml:space="preserve"> </v>
      </c>
      <c r="J170" s="20" t="str">
        <f>IF(H170&gt;$B$249," ",IF(ISNUMBER(MATCH(A170,ref!A:A,0))=TRUE,"YES","NO"))</f>
        <v xml:space="preserve"> </v>
      </c>
      <c r="K170" s="20" t="str">
        <f t="shared" si="13"/>
        <v xml:space="preserve"> </v>
      </c>
    </row>
    <row r="171" spans="1:11">
      <c r="A171" s="20" t="s">
        <v>169</v>
      </c>
      <c r="B171" s="20">
        <v>1</v>
      </c>
      <c r="C171" s="20">
        <v>0</v>
      </c>
      <c r="D171" s="20">
        <v>0</v>
      </c>
      <c r="E171" s="22">
        <f t="shared" si="14"/>
        <v>0.1333094106037499</v>
      </c>
      <c r="F171" s="20">
        <f t="shared" si="11"/>
        <v>0.1333094106037499</v>
      </c>
      <c r="G171" s="20">
        <f t="shared" si="12"/>
        <v>-0.1333094106037499</v>
      </c>
      <c r="H171" s="21">
        <v>0.8666905893962501</v>
      </c>
      <c r="I171" s="20" t="str">
        <f t="shared" si="15"/>
        <v xml:space="preserve"> </v>
      </c>
      <c r="J171" s="20" t="str">
        <f>IF(H171&gt;$B$249," ",IF(ISNUMBER(MATCH(A171,ref!A:A,0))=TRUE,"YES","NO"))</f>
        <v xml:space="preserve"> </v>
      </c>
      <c r="K171" s="20" t="str">
        <f t="shared" si="13"/>
        <v xml:space="preserve"> </v>
      </c>
    </row>
    <row r="172" spans="1:11">
      <c r="A172" s="20" t="s">
        <v>170</v>
      </c>
      <c r="B172" s="20">
        <v>1</v>
      </c>
      <c r="C172" s="20">
        <v>0</v>
      </c>
      <c r="D172" s="20">
        <v>0</v>
      </c>
      <c r="E172" s="22">
        <f t="shared" si="14"/>
        <v>0.1333094106037499</v>
      </c>
      <c r="F172" s="20">
        <f t="shared" si="11"/>
        <v>0.1333094106037499</v>
      </c>
      <c r="G172" s="20">
        <f t="shared" si="12"/>
        <v>-0.1333094106037499</v>
      </c>
      <c r="H172" s="21">
        <v>0.8666905893962501</v>
      </c>
      <c r="I172" s="20" t="str">
        <f t="shared" si="15"/>
        <v xml:space="preserve"> </v>
      </c>
      <c r="J172" s="20" t="str">
        <f>IF(H172&gt;$B$249," ",IF(ISNUMBER(MATCH(A172,ref!A:A,0))=TRUE,"YES","NO"))</f>
        <v xml:space="preserve"> </v>
      </c>
      <c r="K172" s="20" t="str">
        <f t="shared" si="13"/>
        <v xml:space="preserve"> </v>
      </c>
    </row>
    <row r="173" spans="1:11">
      <c r="A173" s="20" t="s">
        <v>171</v>
      </c>
      <c r="B173" s="20">
        <v>34</v>
      </c>
      <c r="C173" s="20">
        <v>1</v>
      </c>
      <c r="D173" s="20">
        <v>0</v>
      </c>
      <c r="E173" s="22">
        <f t="shared" si="14"/>
        <v>4.5325199605274964</v>
      </c>
      <c r="F173" s="20">
        <f t="shared" si="11"/>
        <v>2.7531477809692668</v>
      </c>
      <c r="G173" s="20">
        <f t="shared" si="12"/>
        <v>-3.5325199605274964</v>
      </c>
      <c r="H173" s="21">
        <v>4.8066769646911436E-2</v>
      </c>
      <c r="I173" s="20" t="str">
        <f t="shared" si="15"/>
        <v xml:space="preserve"> </v>
      </c>
      <c r="J173" s="20" t="str">
        <f>IF(H173&gt;$B$249," ",IF(ISNUMBER(MATCH(A173,ref!A:A,0))=TRUE,"YES","NO"))</f>
        <v xml:space="preserve"> </v>
      </c>
      <c r="K173" s="20" t="str">
        <f t="shared" si="13"/>
        <v xml:space="preserve"> </v>
      </c>
    </row>
    <row r="174" spans="1:11">
      <c r="A174" s="20" t="s">
        <v>172</v>
      </c>
      <c r="B174" s="20">
        <v>125</v>
      </c>
      <c r="C174" s="20">
        <v>13</v>
      </c>
      <c r="D174" s="20">
        <v>1</v>
      </c>
      <c r="E174" s="22">
        <f t="shared" si="14"/>
        <v>16.663676325468735</v>
      </c>
      <c r="F174" s="20">
        <f t="shared" si="11"/>
        <v>0.80549597553603047</v>
      </c>
      <c r="G174" s="20">
        <f t="shared" si="12"/>
        <v>-3.6636763254687352</v>
      </c>
      <c r="H174" s="21">
        <v>0.20530151844324615</v>
      </c>
      <c r="I174" s="20" t="str">
        <f t="shared" si="15"/>
        <v xml:space="preserve"> </v>
      </c>
      <c r="J174" s="20" t="str">
        <f>IF(H174&gt;$B$249," ",IF(ISNUMBER(MATCH(A174,ref!A:A,0))=TRUE,"YES","NO"))</f>
        <v xml:space="preserve"> </v>
      </c>
      <c r="K174" s="20" t="str">
        <f t="shared" si="13"/>
        <v xml:space="preserve"> </v>
      </c>
    </row>
    <row r="175" spans="1:11">
      <c r="A175" s="20" t="s">
        <v>173</v>
      </c>
      <c r="B175" s="20">
        <v>1</v>
      </c>
      <c r="C175" s="20">
        <v>0</v>
      </c>
      <c r="D175" s="20">
        <v>0</v>
      </c>
      <c r="E175" s="22">
        <f t="shared" si="14"/>
        <v>0.1333094106037499</v>
      </c>
      <c r="F175" s="20">
        <f t="shared" si="11"/>
        <v>0.1333094106037499</v>
      </c>
      <c r="G175" s="20">
        <f t="shared" si="12"/>
        <v>-0.1333094106037499</v>
      </c>
      <c r="H175" s="21">
        <v>0.8666905893962501</v>
      </c>
      <c r="I175" s="20" t="str">
        <f t="shared" si="15"/>
        <v xml:space="preserve"> </v>
      </c>
      <c r="J175" s="20" t="str">
        <f>IF(H175&gt;$B$249," ",IF(ISNUMBER(MATCH(A175,ref!A:A,0))=TRUE,"YES","NO"))</f>
        <v xml:space="preserve"> </v>
      </c>
      <c r="K175" s="20" t="str">
        <f t="shared" si="13"/>
        <v xml:space="preserve"> </v>
      </c>
    </row>
    <row r="176" spans="1:11">
      <c r="A176" s="20" t="s">
        <v>174</v>
      </c>
      <c r="B176" s="20">
        <v>1</v>
      </c>
      <c r="C176" s="20">
        <v>0</v>
      </c>
      <c r="D176" s="20">
        <v>0</v>
      </c>
      <c r="E176" s="22">
        <f t="shared" si="14"/>
        <v>0.1333094106037499</v>
      </c>
      <c r="F176" s="20">
        <f t="shared" si="11"/>
        <v>0.1333094106037499</v>
      </c>
      <c r="G176" s="20">
        <f t="shared" si="12"/>
        <v>-0.1333094106037499</v>
      </c>
      <c r="H176" s="21">
        <v>0.8666905893962501</v>
      </c>
      <c r="I176" s="20" t="str">
        <f t="shared" si="15"/>
        <v xml:space="preserve"> </v>
      </c>
      <c r="J176" s="20" t="str">
        <f>IF(H176&gt;$B$249," ",IF(ISNUMBER(MATCH(A176,ref!A:A,0))=TRUE,"YES","NO"))</f>
        <v xml:space="preserve"> </v>
      </c>
      <c r="K176" s="20" t="str">
        <f t="shared" si="13"/>
        <v xml:space="preserve"> </v>
      </c>
    </row>
    <row r="177" spans="1:11">
      <c r="A177" s="20" t="s">
        <v>175</v>
      </c>
      <c r="B177" s="20">
        <v>4</v>
      </c>
      <c r="C177" s="20">
        <v>0</v>
      </c>
      <c r="D177" s="20">
        <v>0</v>
      </c>
      <c r="E177" s="22">
        <f t="shared" si="14"/>
        <v>0.5332376424149996</v>
      </c>
      <c r="F177" s="20">
        <f t="shared" si="11"/>
        <v>0.5332376424149996</v>
      </c>
      <c r="G177" s="20">
        <f t="shared" si="12"/>
        <v>-0.5332376424149996</v>
      </c>
      <c r="H177" s="21">
        <v>0.56423019505749439</v>
      </c>
      <c r="I177" s="20" t="str">
        <f t="shared" si="15"/>
        <v xml:space="preserve"> </v>
      </c>
      <c r="J177" s="20" t="str">
        <f>IF(H177&gt;$B$249," ",IF(ISNUMBER(MATCH(A177,ref!A:A,0))=TRUE,"YES","NO"))</f>
        <v xml:space="preserve"> </v>
      </c>
      <c r="K177" s="20" t="str">
        <f t="shared" si="13"/>
        <v xml:space="preserve"> </v>
      </c>
    </row>
    <row r="178" spans="1:11">
      <c r="A178" s="20" t="s">
        <v>176</v>
      </c>
      <c r="B178" s="20">
        <v>14</v>
      </c>
      <c r="C178" s="20">
        <v>0</v>
      </c>
      <c r="D178" s="20">
        <v>0</v>
      </c>
      <c r="E178" s="22">
        <f t="shared" si="14"/>
        <v>1.8663317484524984</v>
      </c>
      <c r="F178" s="20">
        <f t="shared" si="11"/>
        <v>1.8663317484524984</v>
      </c>
      <c r="G178" s="20">
        <f t="shared" si="12"/>
        <v>-1.8663317484524984</v>
      </c>
      <c r="H178" s="21">
        <v>0.13492646236121247</v>
      </c>
      <c r="I178" s="20" t="str">
        <f t="shared" si="15"/>
        <v xml:space="preserve"> </v>
      </c>
      <c r="J178" s="20" t="str">
        <f>IF(H178&gt;$B$249," ",IF(ISNUMBER(MATCH(A178,ref!A:A,0))=TRUE,"YES","NO"))</f>
        <v xml:space="preserve"> </v>
      </c>
      <c r="K178" s="20" t="str">
        <f t="shared" si="13"/>
        <v xml:space="preserve"> </v>
      </c>
    </row>
    <row r="179" spans="1:11">
      <c r="A179" s="20" t="s">
        <v>177</v>
      </c>
      <c r="B179" s="20">
        <v>23</v>
      </c>
      <c r="C179" s="20">
        <v>5</v>
      </c>
      <c r="D179" s="20">
        <v>3</v>
      </c>
      <c r="E179" s="22">
        <f t="shared" si="14"/>
        <v>3.0661164438862478</v>
      </c>
      <c r="F179" s="20">
        <f t="shared" si="11"/>
        <v>1.2197532862994951</v>
      </c>
      <c r="G179" s="20">
        <f t="shared" si="12"/>
        <v>1.9338835561137522</v>
      </c>
      <c r="H179" s="21">
        <v>0.18377910571992481</v>
      </c>
      <c r="I179" s="20" t="str">
        <f t="shared" si="15"/>
        <v xml:space="preserve"> </v>
      </c>
      <c r="J179" s="20" t="str">
        <f>IF(H179&gt;$B$249," ",IF(ISNUMBER(MATCH(A179,ref!A:A,0))=TRUE,"YES","NO"))</f>
        <v xml:space="preserve"> </v>
      </c>
      <c r="K179" s="20" t="str">
        <f t="shared" si="13"/>
        <v xml:space="preserve"> </v>
      </c>
    </row>
    <row r="180" spans="1:11">
      <c r="A180" s="20" t="s">
        <v>178</v>
      </c>
      <c r="B180" s="20">
        <v>15</v>
      </c>
      <c r="C180" s="20">
        <v>0</v>
      </c>
      <c r="D180" s="20">
        <v>0</v>
      </c>
      <c r="E180" s="22">
        <f t="shared" si="14"/>
        <v>1.9996411590562482</v>
      </c>
      <c r="F180" s="20">
        <f t="shared" si="11"/>
        <v>1.9996411590562482</v>
      </c>
      <c r="G180" s="20">
        <f t="shared" si="12"/>
        <v>-1.9996411590562482</v>
      </c>
      <c r="H180" s="21">
        <v>0.11693949518899022</v>
      </c>
      <c r="I180" s="20" t="str">
        <f t="shared" si="15"/>
        <v xml:space="preserve"> </v>
      </c>
      <c r="J180" s="20" t="str">
        <f>IF(H180&gt;$B$249," ",IF(ISNUMBER(MATCH(A180,ref!A:A,0))=TRUE,"YES","NO"))</f>
        <v xml:space="preserve"> </v>
      </c>
      <c r="K180" s="20" t="str">
        <f t="shared" si="13"/>
        <v xml:space="preserve"> </v>
      </c>
    </row>
    <row r="181" spans="1:11">
      <c r="A181" s="20" t="s">
        <v>179</v>
      </c>
      <c r="B181" s="20">
        <v>5</v>
      </c>
      <c r="C181" s="20">
        <v>0</v>
      </c>
      <c r="D181" s="20">
        <v>0</v>
      </c>
      <c r="E181" s="22">
        <f t="shared" si="14"/>
        <v>0.6665470530187495</v>
      </c>
      <c r="F181" s="20">
        <f t="shared" si="11"/>
        <v>0.6665470530187495</v>
      </c>
      <c r="G181" s="20">
        <f t="shared" si="12"/>
        <v>-0.6665470530187495</v>
      </c>
      <c r="H181" s="21">
        <v>0.48901300030954092</v>
      </c>
      <c r="I181" s="20" t="str">
        <f t="shared" si="15"/>
        <v xml:space="preserve"> </v>
      </c>
      <c r="J181" s="20" t="str">
        <f>IF(H181&gt;$B$249," ",IF(ISNUMBER(MATCH(A181,ref!A:A,0))=TRUE,"YES","NO"))</f>
        <v xml:space="preserve"> </v>
      </c>
      <c r="K181" s="20" t="str">
        <f t="shared" si="13"/>
        <v xml:space="preserve"> </v>
      </c>
    </row>
    <row r="182" spans="1:11">
      <c r="A182" s="20" t="s">
        <v>180</v>
      </c>
      <c r="B182" s="20">
        <v>98</v>
      </c>
      <c r="C182" s="20">
        <v>44</v>
      </c>
      <c r="D182" s="20">
        <v>2</v>
      </c>
      <c r="E182" s="22">
        <f t="shared" si="14"/>
        <v>13.064322239167488</v>
      </c>
      <c r="F182" s="20">
        <f t="shared" si="11"/>
        <v>73.254175838750001</v>
      </c>
      <c r="G182" s="20">
        <f t="shared" si="12"/>
        <v>30.935677760832512</v>
      </c>
      <c r="H182" s="21">
        <v>2.586690501748099E-14</v>
      </c>
      <c r="I182" s="20" t="str">
        <f t="shared" si="15"/>
        <v>(**)</v>
      </c>
      <c r="J182" s="20" t="str">
        <f>IF(H182&gt;$B$249," ",IF(ISNUMBER(MATCH(A182,ref!A:A,0))=TRUE,"YES","NO"))</f>
        <v>YES</v>
      </c>
      <c r="K182" s="20" t="str">
        <f t="shared" si="13"/>
        <v>INC</v>
      </c>
    </row>
    <row r="183" spans="1:11">
      <c r="A183" s="20" t="s">
        <v>181</v>
      </c>
      <c r="B183" s="20">
        <v>2</v>
      </c>
      <c r="C183" s="20">
        <v>0</v>
      </c>
      <c r="D183" s="20">
        <v>0</v>
      </c>
      <c r="E183" s="22">
        <f t="shared" si="14"/>
        <v>0.2666188212074998</v>
      </c>
      <c r="F183" s="20">
        <f t="shared" si="11"/>
        <v>0.2666188212074998</v>
      </c>
      <c r="G183" s="20">
        <f t="shared" si="12"/>
        <v>-0.2666188212074998</v>
      </c>
      <c r="H183" s="21">
        <v>0.75115257774801936</v>
      </c>
      <c r="I183" s="20" t="str">
        <f t="shared" si="15"/>
        <v xml:space="preserve"> </v>
      </c>
      <c r="J183" s="20" t="str">
        <f>IF(H183&gt;$B$249," ",IF(ISNUMBER(MATCH(A183,ref!A:A,0))=TRUE,"YES","NO"))</f>
        <v xml:space="preserve"> </v>
      </c>
      <c r="K183" s="20" t="str">
        <f t="shared" si="13"/>
        <v xml:space="preserve"> </v>
      </c>
    </row>
    <row r="184" spans="1:11">
      <c r="A184" s="20" t="s">
        <v>182</v>
      </c>
      <c r="B184" s="20">
        <v>12</v>
      </c>
      <c r="C184" s="20">
        <v>0</v>
      </c>
      <c r="D184" s="20">
        <v>0</v>
      </c>
      <c r="E184" s="22">
        <f t="shared" si="14"/>
        <v>1.5997129272449988</v>
      </c>
      <c r="F184" s="20">
        <f t="shared" si="11"/>
        <v>1.5997129272449988</v>
      </c>
      <c r="G184" s="20">
        <f t="shared" si="12"/>
        <v>-1.5997129272449988</v>
      </c>
      <c r="H184" s="21">
        <v>0.17962590605190568</v>
      </c>
      <c r="I184" s="20" t="str">
        <f t="shared" si="15"/>
        <v xml:space="preserve"> </v>
      </c>
      <c r="J184" s="20" t="str">
        <f>IF(H184&gt;$B$249," ",IF(ISNUMBER(MATCH(A184,ref!A:A,0))=TRUE,"YES","NO"))</f>
        <v xml:space="preserve"> </v>
      </c>
      <c r="K184" s="20" t="str">
        <f t="shared" si="13"/>
        <v xml:space="preserve"> </v>
      </c>
    </row>
    <row r="185" spans="1:11">
      <c r="A185" s="20" t="s">
        <v>183</v>
      </c>
      <c r="B185" s="20">
        <v>394</v>
      </c>
      <c r="C185" s="20">
        <v>107</v>
      </c>
      <c r="D185" s="20">
        <v>16</v>
      </c>
      <c r="E185" s="22">
        <f t="shared" si="14"/>
        <v>52.523907777877454</v>
      </c>
      <c r="F185" s="20">
        <f t="shared" si="11"/>
        <v>56.500834559821968</v>
      </c>
      <c r="G185" s="20">
        <f t="shared" si="12"/>
        <v>54.476092222122546</v>
      </c>
      <c r="H185" s="21">
        <v>2.9978404741596867E-13</v>
      </c>
      <c r="I185" s="20" t="str">
        <f t="shared" si="15"/>
        <v>(**)</v>
      </c>
      <c r="J185" s="20" t="str">
        <f>IF(H185&gt;$B$249," ",IF(ISNUMBER(MATCH(A185,ref!A:A,0))=TRUE,"YES","NO"))</f>
        <v>YES</v>
      </c>
      <c r="K185" s="20" t="str">
        <f t="shared" si="13"/>
        <v>INC</v>
      </c>
    </row>
    <row r="186" spans="1:11">
      <c r="A186" s="20" t="s">
        <v>184</v>
      </c>
      <c r="B186" s="20">
        <v>6</v>
      </c>
      <c r="C186" s="20">
        <v>3</v>
      </c>
      <c r="D186" s="20">
        <v>0</v>
      </c>
      <c r="E186" s="22">
        <f t="shared" si="14"/>
        <v>0.7998564636224994</v>
      </c>
      <c r="F186" s="20">
        <f t="shared" si="11"/>
        <v>6.0518753061527795</v>
      </c>
      <c r="G186" s="20">
        <f t="shared" si="12"/>
        <v>2.2001435363775004</v>
      </c>
      <c r="H186" s="21">
        <v>3.4629426959520641E-2</v>
      </c>
      <c r="I186" s="20" t="str">
        <f t="shared" si="15"/>
        <v xml:space="preserve"> </v>
      </c>
      <c r="J186" s="20" t="str">
        <f>IF(H186&gt;$B$249," ",IF(ISNUMBER(MATCH(A186,ref!A:A,0))=TRUE,"YES","NO"))</f>
        <v xml:space="preserve"> </v>
      </c>
      <c r="K186" s="20" t="str">
        <f t="shared" si="13"/>
        <v xml:space="preserve"> </v>
      </c>
    </row>
    <row r="187" spans="1:11">
      <c r="A187" s="20" t="s">
        <v>185</v>
      </c>
      <c r="B187" s="20">
        <v>5</v>
      </c>
      <c r="C187" s="20">
        <v>0</v>
      </c>
      <c r="D187" s="20">
        <v>0</v>
      </c>
      <c r="E187" s="22">
        <f t="shared" si="14"/>
        <v>0.6665470530187495</v>
      </c>
      <c r="F187" s="20">
        <f t="shared" si="11"/>
        <v>0.6665470530187495</v>
      </c>
      <c r="G187" s="20">
        <f t="shared" si="12"/>
        <v>-0.6665470530187495</v>
      </c>
      <c r="H187" s="21">
        <v>0.48901300030954092</v>
      </c>
      <c r="I187" s="20" t="str">
        <f t="shared" si="15"/>
        <v xml:space="preserve"> </v>
      </c>
      <c r="J187" s="20" t="str">
        <f>IF(H187&gt;$B$249," ",IF(ISNUMBER(MATCH(A187,ref!A:A,0))=TRUE,"YES","NO"))</f>
        <v xml:space="preserve"> </v>
      </c>
      <c r="K187" s="20" t="str">
        <f t="shared" si="13"/>
        <v xml:space="preserve"> </v>
      </c>
    </row>
    <row r="188" spans="1:11">
      <c r="A188" s="20" t="s">
        <v>186</v>
      </c>
      <c r="B188" s="20">
        <v>16</v>
      </c>
      <c r="C188" s="20">
        <v>0</v>
      </c>
      <c r="D188" s="20">
        <v>0</v>
      </c>
      <c r="E188" s="22">
        <f t="shared" si="14"/>
        <v>2.1329505696599984</v>
      </c>
      <c r="F188" s="20">
        <f t="shared" si="11"/>
        <v>2.1329505696599984</v>
      </c>
      <c r="G188" s="20">
        <f t="shared" si="12"/>
        <v>-2.1329505696599984</v>
      </c>
      <c r="H188" s="21">
        <v>0.10135036000904589</v>
      </c>
      <c r="I188" s="20" t="str">
        <f t="shared" si="15"/>
        <v xml:space="preserve"> </v>
      </c>
      <c r="J188" s="20" t="str">
        <f>IF(H188&gt;$B$249," ",IF(ISNUMBER(MATCH(A188,ref!A:A,0))=TRUE,"YES","NO"))</f>
        <v xml:space="preserve"> </v>
      </c>
      <c r="K188" s="20" t="str">
        <f t="shared" si="13"/>
        <v xml:space="preserve"> </v>
      </c>
    </row>
    <row r="189" spans="1:11">
      <c r="A189" s="20" t="s">
        <v>187</v>
      </c>
      <c r="B189" s="20">
        <v>4</v>
      </c>
      <c r="C189" s="20">
        <v>0</v>
      </c>
      <c r="D189" s="20">
        <v>0</v>
      </c>
      <c r="E189" s="22">
        <f t="shared" si="14"/>
        <v>0.5332376424149996</v>
      </c>
      <c r="F189" s="20">
        <f t="shared" si="11"/>
        <v>0.5332376424149996</v>
      </c>
      <c r="G189" s="20">
        <f t="shared" si="12"/>
        <v>-0.5332376424149996</v>
      </c>
      <c r="H189" s="21">
        <v>0.56423019505749439</v>
      </c>
      <c r="I189" s="20" t="str">
        <f t="shared" si="15"/>
        <v xml:space="preserve"> </v>
      </c>
      <c r="J189" s="20" t="str">
        <f>IF(H189&gt;$B$249," ",IF(ISNUMBER(MATCH(A189,ref!A:A,0))=TRUE,"YES","NO"))</f>
        <v xml:space="preserve"> </v>
      </c>
      <c r="K189" s="20" t="str">
        <f t="shared" si="13"/>
        <v xml:space="preserve"> </v>
      </c>
    </row>
    <row r="190" spans="1:11">
      <c r="A190" s="20" t="s">
        <v>188</v>
      </c>
      <c r="B190" s="20">
        <v>20</v>
      </c>
      <c r="C190" s="20">
        <v>0</v>
      </c>
      <c r="D190" s="20">
        <v>0</v>
      </c>
      <c r="E190" s="22">
        <f t="shared" si="14"/>
        <v>2.666188212074998</v>
      </c>
      <c r="F190" s="20">
        <f t="shared" si="11"/>
        <v>2.666188212074998</v>
      </c>
      <c r="G190" s="20">
        <f t="shared" si="12"/>
        <v>-2.666188212074998</v>
      </c>
      <c r="H190" s="21">
        <v>5.7184933397051232E-2</v>
      </c>
      <c r="I190" s="20" t="str">
        <f t="shared" si="15"/>
        <v xml:space="preserve"> </v>
      </c>
      <c r="J190" s="20" t="str">
        <f>IF(H190&gt;$B$249," ",IF(ISNUMBER(MATCH(A190,ref!A:A,0))=TRUE,"YES","NO"))</f>
        <v xml:space="preserve"> </v>
      </c>
      <c r="K190" s="20" t="str">
        <f t="shared" si="13"/>
        <v xml:space="preserve"> </v>
      </c>
    </row>
    <row r="191" spans="1:11">
      <c r="A191" s="20" t="s">
        <v>189</v>
      </c>
      <c r="B191" s="20">
        <v>158</v>
      </c>
      <c r="C191" s="20">
        <v>14</v>
      </c>
      <c r="D191" s="20">
        <v>0</v>
      </c>
      <c r="E191" s="22">
        <f t="shared" si="14"/>
        <v>21.062886875392483</v>
      </c>
      <c r="F191" s="20">
        <f t="shared" si="11"/>
        <v>2.3683539350377796</v>
      </c>
      <c r="G191" s="20">
        <f t="shared" si="12"/>
        <v>-7.0628868753924827</v>
      </c>
      <c r="H191" s="21">
        <v>5.6642996612081796E-2</v>
      </c>
      <c r="I191" s="20" t="str">
        <f t="shared" si="15"/>
        <v xml:space="preserve"> </v>
      </c>
      <c r="J191" s="20" t="str">
        <f>IF(H191&gt;$B$249," ",IF(ISNUMBER(MATCH(A191,ref!A:A,0))=TRUE,"YES","NO"))</f>
        <v xml:space="preserve"> </v>
      </c>
      <c r="K191" s="20" t="str">
        <f t="shared" si="13"/>
        <v xml:space="preserve"> </v>
      </c>
    </row>
    <row r="192" spans="1:11">
      <c r="A192" s="20" t="s">
        <v>190</v>
      </c>
      <c r="B192" s="20">
        <v>168</v>
      </c>
      <c r="C192" s="20">
        <v>35</v>
      </c>
      <c r="D192" s="20">
        <v>24</v>
      </c>
      <c r="E192" s="22">
        <f t="shared" si="14"/>
        <v>22.395980981429982</v>
      </c>
      <c r="F192" s="20">
        <f t="shared" si="11"/>
        <v>7.0932947992855198</v>
      </c>
      <c r="G192" s="20">
        <f t="shared" si="12"/>
        <v>12.604019018570018</v>
      </c>
      <c r="H192" s="21">
        <v>4.6357419354487216E-3</v>
      </c>
      <c r="I192" s="20" t="str">
        <f t="shared" si="15"/>
        <v xml:space="preserve"> </v>
      </c>
      <c r="J192" s="20" t="str">
        <f>IF(H192&gt;$B$249," ",IF(ISNUMBER(MATCH(A192,ref!A:A,0))=TRUE,"YES","NO"))</f>
        <v xml:space="preserve"> </v>
      </c>
      <c r="K192" s="20" t="str">
        <f t="shared" si="13"/>
        <v xml:space="preserve"> </v>
      </c>
    </row>
    <row r="193" spans="1:11">
      <c r="A193" s="20" t="s">
        <v>191</v>
      </c>
      <c r="B193" s="20">
        <v>50</v>
      </c>
      <c r="C193" s="20">
        <v>6</v>
      </c>
      <c r="D193" s="20">
        <v>0</v>
      </c>
      <c r="E193" s="22">
        <f t="shared" si="14"/>
        <v>6.6654705301874948</v>
      </c>
      <c r="F193" s="20">
        <f t="shared" si="11"/>
        <v>6.6439574602030135E-2</v>
      </c>
      <c r="G193" s="20">
        <f t="shared" si="12"/>
        <v>-0.6654705301874948</v>
      </c>
      <c r="H193" s="21">
        <v>0.49325240915341451</v>
      </c>
      <c r="I193" s="20" t="str">
        <f t="shared" si="15"/>
        <v xml:space="preserve"> </v>
      </c>
      <c r="J193" s="20" t="str">
        <f>IF(H193&gt;$B$249," ",IF(ISNUMBER(MATCH(A193,ref!A:A,0))=TRUE,"YES","NO"))</f>
        <v xml:space="preserve"> </v>
      </c>
      <c r="K193" s="20" t="str">
        <f t="shared" si="13"/>
        <v xml:space="preserve"> </v>
      </c>
    </row>
    <row r="194" spans="1:11">
      <c r="A194" s="20" t="s">
        <v>192</v>
      </c>
      <c r="B194" s="20">
        <v>7</v>
      </c>
      <c r="C194" s="20">
        <v>1</v>
      </c>
      <c r="D194" s="20">
        <v>0</v>
      </c>
      <c r="E194" s="22">
        <f t="shared" si="14"/>
        <v>0.93316587422624919</v>
      </c>
      <c r="F194" s="20">
        <f t="shared" si="11"/>
        <v>4.7867163719904219E-3</v>
      </c>
      <c r="G194" s="20">
        <f t="shared" si="12"/>
        <v>6.6834125773750808E-2</v>
      </c>
      <c r="H194" s="21">
        <v>0.63267662426519533</v>
      </c>
      <c r="I194" s="20" t="str">
        <f t="shared" si="15"/>
        <v xml:space="preserve"> </v>
      </c>
      <c r="J194" s="20" t="str">
        <f>IF(H194&gt;$B$249," ",IF(ISNUMBER(MATCH(A194,ref!A:A,0))=TRUE,"YES","NO"))</f>
        <v xml:space="preserve"> </v>
      </c>
      <c r="K194" s="20" t="str">
        <f t="shared" si="13"/>
        <v xml:space="preserve"> </v>
      </c>
    </row>
    <row r="195" spans="1:11">
      <c r="A195" s="20" t="s">
        <v>193</v>
      </c>
      <c r="B195" s="20">
        <v>6</v>
      </c>
      <c r="C195" s="20">
        <v>0</v>
      </c>
      <c r="D195" s="20">
        <v>0</v>
      </c>
      <c r="E195" s="22">
        <f t="shared" si="14"/>
        <v>0.7998564636224994</v>
      </c>
      <c r="F195" s="20">
        <f t="shared" ref="F195:F244" si="16">((C195-E195)^2)/E195</f>
        <v>0.7998564636224994</v>
      </c>
      <c r="G195" s="20">
        <f t="shared" ref="G195:G244" si="17">C195-E195</f>
        <v>-0.7998564636224994</v>
      </c>
      <c r="H195" s="21">
        <v>0.42382296546070464</v>
      </c>
      <c r="I195" s="20" t="str">
        <f t="shared" si="15"/>
        <v xml:space="preserve"> </v>
      </c>
      <c r="J195" s="20" t="str">
        <f>IF(H195&gt;$B$249," ",IF(ISNUMBER(MATCH(A195,ref!A:A,0))=TRUE,"YES","NO"))</f>
        <v xml:space="preserve"> </v>
      </c>
      <c r="K195" s="20" t="str">
        <f t="shared" ref="K195:K244" si="18">IF(H195&gt;$B$249, " ", IF((C195/B195)&lt;($C$245/$B$245)=TRUE,"DEC","INC"))</f>
        <v xml:space="preserve"> </v>
      </c>
    </row>
    <row r="196" spans="1:11">
      <c r="A196" s="20" t="s">
        <v>194</v>
      </c>
      <c r="B196" s="20">
        <v>11</v>
      </c>
      <c r="C196" s="20">
        <v>0</v>
      </c>
      <c r="D196" s="20">
        <v>0</v>
      </c>
      <c r="E196" s="22">
        <f t="shared" ref="E196:E244" si="19">(B196/$B$245)*$C$245</f>
        <v>1.466403516641249</v>
      </c>
      <c r="F196" s="20">
        <f t="shared" si="16"/>
        <v>1.466403516641249</v>
      </c>
      <c r="G196" s="20">
        <f t="shared" si="17"/>
        <v>-1.466403516641249</v>
      </c>
      <c r="H196" s="21">
        <v>0.20725493994002611</v>
      </c>
      <c r="I196" s="20" t="str">
        <f t="shared" si="15"/>
        <v xml:space="preserve"> </v>
      </c>
      <c r="J196" s="20" t="str">
        <f>IF(H196&gt;$B$249," ",IF(ISNUMBER(MATCH(A196,ref!A:A,0))=TRUE,"YES","NO"))</f>
        <v xml:space="preserve"> </v>
      </c>
      <c r="K196" s="20" t="str">
        <f t="shared" si="18"/>
        <v xml:space="preserve"> </v>
      </c>
    </row>
    <row r="197" spans="1:11">
      <c r="A197" s="20" t="s">
        <v>195</v>
      </c>
      <c r="B197" s="20">
        <v>1</v>
      </c>
      <c r="C197" s="20">
        <v>0</v>
      </c>
      <c r="D197" s="20">
        <v>0</v>
      </c>
      <c r="E197" s="22">
        <f t="shared" si="19"/>
        <v>0.1333094106037499</v>
      </c>
      <c r="F197" s="20">
        <f t="shared" si="16"/>
        <v>0.1333094106037499</v>
      </c>
      <c r="G197" s="20">
        <f t="shared" si="17"/>
        <v>-0.1333094106037499</v>
      </c>
      <c r="H197" s="21">
        <v>0.8666905893962501</v>
      </c>
      <c r="I197" s="20" t="str">
        <f t="shared" ref="I197:I244" si="20">IF(H197&gt;$B$249, " ", IF(H197&gt;$B$250, "(*)",  "(**)"))</f>
        <v xml:space="preserve"> </v>
      </c>
      <c r="J197" s="20" t="str">
        <f>IF(H197&gt;$B$249," ",IF(ISNUMBER(MATCH(A197,ref!A:A,0))=TRUE,"YES","NO"))</f>
        <v xml:space="preserve"> </v>
      </c>
      <c r="K197" s="20" t="str">
        <f t="shared" si="18"/>
        <v xml:space="preserve"> </v>
      </c>
    </row>
    <row r="198" spans="1:11">
      <c r="A198" s="20" t="s">
        <v>196</v>
      </c>
      <c r="B198" s="20">
        <v>3</v>
      </c>
      <c r="C198" s="20">
        <v>0</v>
      </c>
      <c r="D198" s="20">
        <v>0</v>
      </c>
      <c r="E198" s="22">
        <f t="shared" si="19"/>
        <v>0.3999282318112497</v>
      </c>
      <c r="F198" s="20">
        <f t="shared" si="16"/>
        <v>0.3999282318112497</v>
      </c>
      <c r="G198" s="20">
        <f t="shared" si="17"/>
        <v>-0.3999282318112497</v>
      </c>
      <c r="H198" s="21">
        <v>0.65101687033494349</v>
      </c>
      <c r="I198" s="20" t="str">
        <f t="shared" si="20"/>
        <v xml:space="preserve"> </v>
      </c>
      <c r="J198" s="20" t="str">
        <f>IF(H198&gt;$B$249," ",IF(ISNUMBER(MATCH(A198,ref!A:A,0))=TRUE,"YES","NO"))</f>
        <v xml:space="preserve"> </v>
      </c>
      <c r="K198" s="20" t="str">
        <f t="shared" si="18"/>
        <v xml:space="preserve"> </v>
      </c>
    </row>
    <row r="199" spans="1:11">
      <c r="A199" s="20" t="s">
        <v>197</v>
      </c>
      <c r="B199" s="20">
        <v>60</v>
      </c>
      <c r="C199" s="20">
        <v>11</v>
      </c>
      <c r="D199" s="20">
        <v>0</v>
      </c>
      <c r="E199" s="22">
        <f t="shared" si="19"/>
        <v>7.9985646362249927</v>
      </c>
      <c r="F199" s="20">
        <f t="shared" si="16"/>
        <v>1.1262788578490404</v>
      </c>
      <c r="G199" s="20">
        <f t="shared" si="17"/>
        <v>3.0014353637750073</v>
      </c>
      <c r="H199" s="21">
        <v>0.16926738908998007</v>
      </c>
      <c r="I199" s="20" t="str">
        <f t="shared" si="20"/>
        <v xml:space="preserve"> </v>
      </c>
      <c r="J199" s="20" t="str">
        <f>IF(H199&gt;$B$249," ",IF(ISNUMBER(MATCH(A199,ref!A:A,0))=TRUE,"YES","NO"))</f>
        <v xml:space="preserve"> </v>
      </c>
      <c r="K199" s="20" t="str">
        <f t="shared" si="18"/>
        <v xml:space="preserve"> </v>
      </c>
    </row>
    <row r="200" spans="1:11">
      <c r="A200" s="20" t="s">
        <v>198</v>
      </c>
      <c r="B200" s="20">
        <v>65</v>
      </c>
      <c r="C200" s="20">
        <v>4</v>
      </c>
      <c r="D200" s="20">
        <v>0</v>
      </c>
      <c r="E200" s="22">
        <f t="shared" si="19"/>
        <v>8.6651116892437425</v>
      </c>
      <c r="F200" s="20">
        <f t="shared" si="16"/>
        <v>2.5115968326333276</v>
      </c>
      <c r="G200" s="20">
        <f t="shared" si="17"/>
        <v>-4.6651116892437425</v>
      </c>
      <c r="H200" s="21">
        <v>5.4696635609684546E-2</v>
      </c>
      <c r="I200" s="20" t="str">
        <f t="shared" si="20"/>
        <v xml:space="preserve"> </v>
      </c>
      <c r="J200" s="20" t="str">
        <f>IF(H200&gt;$B$249," ",IF(ISNUMBER(MATCH(A200,ref!A:A,0))=TRUE,"YES","NO"))</f>
        <v xml:space="preserve"> </v>
      </c>
      <c r="K200" s="20" t="str">
        <f t="shared" si="18"/>
        <v xml:space="preserve"> </v>
      </c>
    </row>
    <row r="201" spans="1:11">
      <c r="A201" s="20" t="s">
        <v>199</v>
      </c>
      <c r="B201" s="20">
        <v>1</v>
      </c>
      <c r="C201" s="20">
        <v>0</v>
      </c>
      <c r="D201" s="20">
        <v>0</v>
      </c>
      <c r="E201" s="22">
        <f t="shared" si="19"/>
        <v>0.1333094106037499</v>
      </c>
      <c r="F201" s="20">
        <f t="shared" si="16"/>
        <v>0.1333094106037499</v>
      </c>
      <c r="G201" s="20">
        <f t="shared" si="17"/>
        <v>-0.1333094106037499</v>
      </c>
      <c r="H201" s="21">
        <v>0.8666905893962501</v>
      </c>
      <c r="I201" s="20" t="str">
        <f t="shared" si="20"/>
        <v xml:space="preserve"> </v>
      </c>
      <c r="J201" s="20" t="str">
        <f>IF(H201&gt;$B$249," ",IF(ISNUMBER(MATCH(A201,ref!A:A,0))=TRUE,"YES","NO"))</f>
        <v xml:space="preserve"> </v>
      </c>
      <c r="K201" s="20" t="str">
        <f t="shared" si="18"/>
        <v xml:space="preserve"> </v>
      </c>
    </row>
    <row r="202" spans="1:11">
      <c r="A202" s="20" t="s">
        <v>200</v>
      </c>
      <c r="B202" s="20">
        <v>1</v>
      </c>
      <c r="C202" s="20">
        <v>1</v>
      </c>
      <c r="D202" s="20">
        <v>0</v>
      </c>
      <c r="E202" s="22">
        <f t="shared" si="19"/>
        <v>0.1333094106037499</v>
      </c>
      <c r="F202" s="20">
        <f t="shared" si="16"/>
        <v>5.6346553056239372</v>
      </c>
      <c r="G202" s="20">
        <f t="shared" si="17"/>
        <v>0.8666905893962501</v>
      </c>
      <c r="H202" s="21">
        <v>0.1333094106037499</v>
      </c>
      <c r="I202" s="20" t="str">
        <f t="shared" si="20"/>
        <v xml:space="preserve"> </v>
      </c>
      <c r="J202" s="20" t="str">
        <f>IF(H202&gt;$B$249," ",IF(ISNUMBER(MATCH(A202,ref!A:A,0))=TRUE,"YES","NO"))</f>
        <v xml:space="preserve"> </v>
      </c>
      <c r="K202" s="20" t="str">
        <f t="shared" si="18"/>
        <v xml:space="preserve"> </v>
      </c>
    </row>
    <row r="203" spans="1:11">
      <c r="A203" s="20" t="s">
        <v>201</v>
      </c>
      <c r="B203" s="20">
        <v>3</v>
      </c>
      <c r="C203" s="20">
        <v>1</v>
      </c>
      <c r="D203" s="20">
        <v>0</v>
      </c>
      <c r="E203" s="22">
        <f t="shared" si="19"/>
        <v>0.3999282318112497</v>
      </c>
      <c r="F203" s="20">
        <f t="shared" si="16"/>
        <v>0.90037686348464563</v>
      </c>
      <c r="G203" s="20">
        <f t="shared" si="17"/>
        <v>0.6000717681887503</v>
      </c>
      <c r="H203" s="21">
        <v>0.34898312966505646</v>
      </c>
      <c r="I203" s="20" t="str">
        <f t="shared" si="20"/>
        <v xml:space="preserve"> </v>
      </c>
      <c r="J203" s="20" t="str">
        <f>IF(H203&gt;$B$249," ",IF(ISNUMBER(MATCH(A203,ref!A:A,0))=TRUE,"YES","NO"))</f>
        <v xml:space="preserve"> </v>
      </c>
      <c r="K203" s="20" t="str">
        <f t="shared" si="18"/>
        <v xml:space="preserve"> </v>
      </c>
    </row>
    <row r="204" spans="1:11">
      <c r="A204" s="20" t="s">
        <v>202</v>
      </c>
      <c r="B204" s="20">
        <v>1</v>
      </c>
      <c r="C204" s="20">
        <v>1</v>
      </c>
      <c r="D204" s="20">
        <v>0</v>
      </c>
      <c r="E204" s="22">
        <f t="shared" si="19"/>
        <v>0.1333094106037499</v>
      </c>
      <c r="F204" s="20">
        <f t="shared" si="16"/>
        <v>5.6346553056239372</v>
      </c>
      <c r="G204" s="20">
        <f t="shared" si="17"/>
        <v>0.8666905893962501</v>
      </c>
      <c r="H204" s="21">
        <v>0.1333094106037499</v>
      </c>
      <c r="I204" s="20" t="str">
        <f t="shared" si="20"/>
        <v xml:space="preserve"> </v>
      </c>
      <c r="J204" s="20" t="str">
        <f>IF(H204&gt;$B$249," ",IF(ISNUMBER(MATCH(A204,ref!A:A,0))=TRUE,"YES","NO"))</f>
        <v xml:space="preserve"> </v>
      </c>
      <c r="K204" s="20" t="str">
        <f t="shared" si="18"/>
        <v xml:space="preserve"> </v>
      </c>
    </row>
    <row r="205" spans="1:11">
      <c r="A205" s="20" t="s">
        <v>203</v>
      </c>
      <c r="B205" s="20">
        <v>1</v>
      </c>
      <c r="C205" s="20">
        <v>0</v>
      </c>
      <c r="D205" s="20">
        <v>0</v>
      </c>
      <c r="E205" s="22">
        <f t="shared" si="19"/>
        <v>0.1333094106037499</v>
      </c>
      <c r="F205" s="20">
        <f t="shared" si="16"/>
        <v>0.1333094106037499</v>
      </c>
      <c r="G205" s="20">
        <f t="shared" si="17"/>
        <v>-0.1333094106037499</v>
      </c>
      <c r="H205" s="21">
        <v>0.8666905893962501</v>
      </c>
      <c r="I205" s="20" t="str">
        <f t="shared" si="20"/>
        <v xml:space="preserve"> </v>
      </c>
      <c r="J205" s="20" t="str">
        <f>IF(H205&gt;$B$249," ",IF(ISNUMBER(MATCH(A205,ref!A:A,0))=TRUE,"YES","NO"))</f>
        <v xml:space="preserve"> </v>
      </c>
      <c r="K205" s="20" t="str">
        <f t="shared" si="18"/>
        <v xml:space="preserve"> </v>
      </c>
    </row>
    <row r="206" spans="1:11">
      <c r="A206" s="20" t="s">
        <v>204</v>
      </c>
      <c r="B206" s="20">
        <v>96</v>
      </c>
      <c r="C206" s="20">
        <v>13</v>
      </c>
      <c r="D206" s="20">
        <v>5</v>
      </c>
      <c r="E206" s="22">
        <f t="shared" si="19"/>
        <v>12.79770341795999</v>
      </c>
      <c r="F206" s="20">
        <f t="shared" si="16"/>
        <v>3.1977539851125699E-3</v>
      </c>
      <c r="G206" s="20">
        <f t="shared" si="17"/>
        <v>0.20229658204000955</v>
      </c>
      <c r="H206" s="21">
        <v>0.5208929587481449</v>
      </c>
      <c r="I206" s="20" t="str">
        <f t="shared" si="20"/>
        <v xml:space="preserve"> </v>
      </c>
      <c r="J206" s="20" t="str">
        <f>IF(H206&gt;$B$249," ",IF(ISNUMBER(MATCH(A206,ref!A:A,0))=TRUE,"YES","NO"))</f>
        <v xml:space="preserve"> </v>
      </c>
      <c r="K206" s="20" t="str">
        <f t="shared" si="18"/>
        <v xml:space="preserve"> </v>
      </c>
    </row>
    <row r="207" spans="1:11">
      <c r="A207" s="20" t="s">
        <v>205</v>
      </c>
      <c r="B207" s="20">
        <v>1</v>
      </c>
      <c r="C207" s="20">
        <v>0</v>
      </c>
      <c r="D207" s="20">
        <v>0</v>
      </c>
      <c r="E207" s="22">
        <f t="shared" si="19"/>
        <v>0.1333094106037499</v>
      </c>
      <c r="F207" s="20">
        <f t="shared" si="16"/>
        <v>0.1333094106037499</v>
      </c>
      <c r="G207" s="20">
        <f t="shared" si="17"/>
        <v>-0.1333094106037499</v>
      </c>
      <c r="H207" s="21">
        <v>0.8666905893962501</v>
      </c>
      <c r="I207" s="20" t="str">
        <f t="shared" si="20"/>
        <v xml:space="preserve"> </v>
      </c>
      <c r="J207" s="20" t="str">
        <f>IF(H207&gt;$B$249," ",IF(ISNUMBER(MATCH(A207,ref!A:A,0))=TRUE,"YES","NO"))</f>
        <v xml:space="preserve"> </v>
      </c>
      <c r="K207" s="20" t="str">
        <f t="shared" si="18"/>
        <v xml:space="preserve"> </v>
      </c>
    </row>
    <row r="208" spans="1:11">
      <c r="A208" s="20" t="s">
        <v>206</v>
      </c>
      <c r="B208" s="20">
        <v>37</v>
      </c>
      <c r="C208" s="20">
        <v>0</v>
      </c>
      <c r="D208" s="20">
        <v>0</v>
      </c>
      <c r="E208" s="22">
        <f t="shared" si="19"/>
        <v>4.9324481923387458</v>
      </c>
      <c r="F208" s="20">
        <f t="shared" si="16"/>
        <v>4.9324481923387458</v>
      </c>
      <c r="G208" s="20">
        <f t="shared" si="17"/>
        <v>-4.9324481923387458</v>
      </c>
      <c r="H208" s="21">
        <v>5.0230904245887418E-3</v>
      </c>
      <c r="I208" s="20" t="str">
        <f t="shared" si="20"/>
        <v xml:space="preserve"> </v>
      </c>
      <c r="J208" s="20" t="str">
        <f>IF(H208&gt;$B$249," ",IF(ISNUMBER(MATCH(A208,ref!A:A,0))=TRUE,"YES","NO"))</f>
        <v xml:space="preserve"> </v>
      </c>
      <c r="K208" s="20" t="str">
        <f t="shared" si="18"/>
        <v xml:space="preserve"> </v>
      </c>
    </row>
    <row r="209" spans="1:11">
      <c r="A209" s="20" t="s">
        <v>207</v>
      </c>
      <c r="B209" s="20">
        <v>2</v>
      </c>
      <c r="C209" s="20">
        <v>0</v>
      </c>
      <c r="D209" s="20">
        <v>0</v>
      </c>
      <c r="E209" s="22">
        <f t="shared" si="19"/>
        <v>0.2666188212074998</v>
      </c>
      <c r="F209" s="20">
        <f t="shared" si="16"/>
        <v>0.2666188212074998</v>
      </c>
      <c r="G209" s="20">
        <f t="shared" si="17"/>
        <v>-0.2666188212074998</v>
      </c>
      <c r="H209" s="21">
        <v>0.75115257774801936</v>
      </c>
      <c r="I209" s="20" t="str">
        <f t="shared" si="20"/>
        <v xml:space="preserve"> </v>
      </c>
      <c r="J209" s="20" t="str">
        <f>IF(H209&gt;$B$249," ",IF(ISNUMBER(MATCH(A209,ref!A:A,0))=TRUE,"YES","NO"))</f>
        <v xml:space="preserve"> </v>
      </c>
      <c r="K209" s="20" t="str">
        <f t="shared" si="18"/>
        <v xml:space="preserve"> </v>
      </c>
    </row>
    <row r="210" spans="1:11">
      <c r="A210" s="20" t="s">
        <v>208</v>
      </c>
      <c r="B210" s="20">
        <v>32</v>
      </c>
      <c r="C210" s="20">
        <v>6</v>
      </c>
      <c r="D210" s="20">
        <v>0</v>
      </c>
      <c r="E210" s="22">
        <f t="shared" si="19"/>
        <v>4.2659011393199968</v>
      </c>
      <c r="F210" s="20">
        <f t="shared" si="16"/>
        <v>0.70491527121770792</v>
      </c>
      <c r="G210" s="20">
        <f t="shared" si="17"/>
        <v>1.7340988606800032</v>
      </c>
      <c r="H210" s="21">
        <v>0.2483787887805681</v>
      </c>
      <c r="I210" s="20" t="str">
        <f t="shared" si="20"/>
        <v xml:space="preserve"> </v>
      </c>
      <c r="J210" s="20" t="str">
        <f>IF(H210&gt;$B$249," ",IF(ISNUMBER(MATCH(A210,ref!A:A,0))=TRUE,"YES","NO"))</f>
        <v xml:space="preserve"> </v>
      </c>
      <c r="K210" s="20" t="str">
        <f t="shared" si="18"/>
        <v xml:space="preserve"> </v>
      </c>
    </row>
    <row r="211" spans="1:11">
      <c r="A211" s="20" t="s">
        <v>209</v>
      </c>
      <c r="B211" s="20">
        <v>18</v>
      </c>
      <c r="C211" s="20">
        <v>10</v>
      </c>
      <c r="D211" s="20">
        <v>0</v>
      </c>
      <c r="E211" s="22">
        <f t="shared" si="19"/>
        <v>2.399569390867498</v>
      </c>
      <c r="F211" s="20">
        <f t="shared" si="16"/>
        <v>24.073713252090766</v>
      </c>
      <c r="G211" s="20">
        <f t="shared" si="17"/>
        <v>7.600430609132502</v>
      </c>
      <c r="H211" s="21">
        <v>2.7722006051742193E-5</v>
      </c>
      <c r="I211" s="20" t="str">
        <f t="shared" si="20"/>
        <v>(**)</v>
      </c>
      <c r="J211" s="20" t="str">
        <f>IF(H211&gt;$B$249," ",IF(ISNUMBER(MATCH(A211,ref!A:A,0))=TRUE,"YES","NO"))</f>
        <v>YES</v>
      </c>
      <c r="K211" s="20" t="str">
        <f t="shared" si="18"/>
        <v>INC</v>
      </c>
    </row>
    <row r="212" spans="1:11">
      <c r="A212" s="20" t="s">
        <v>210</v>
      </c>
      <c r="B212" s="20">
        <v>4</v>
      </c>
      <c r="C212" s="20">
        <v>0</v>
      </c>
      <c r="D212" s="20">
        <v>0</v>
      </c>
      <c r="E212" s="22">
        <f t="shared" si="19"/>
        <v>0.5332376424149996</v>
      </c>
      <c r="F212" s="20">
        <f t="shared" si="16"/>
        <v>0.5332376424149996</v>
      </c>
      <c r="G212" s="20">
        <f t="shared" si="17"/>
        <v>-0.5332376424149996</v>
      </c>
      <c r="H212" s="21">
        <v>0.56423019505749439</v>
      </c>
      <c r="I212" s="20" t="str">
        <f t="shared" si="20"/>
        <v xml:space="preserve"> </v>
      </c>
      <c r="J212" s="20" t="str">
        <f>IF(H212&gt;$B$249," ",IF(ISNUMBER(MATCH(A212,ref!A:A,0))=TRUE,"YES","NO"))</f>
        <v xml:space="preserve"> </v>
      </c>
      <c r="K212" s="20" t="str">
        <f t="shared" si="18"/>
        <v xml:space="preserve"> </v>
      </c>
    </row>
    <row r="213" spans="1:11">
      <c r="A213" s="20" t="s">
        <v>211</v>
      </c>
      <c r="B213" s="20">
        <v>1</v>
      </c>
      <c r="C213" s="20">
        <v>0</v>
      </c>
      <c r="D213" s="20">
        <v>0</v>
      </c>
      <c r="E213" s="22">
        <f t="shared" si="19"/>
        <v>0.1333094106037499</v>
      </c>
      <c r="F213" s="20">
        <f t="shared" si="16"/>
        <v>0.1333094106037499</v>
      </c>
      <c r="G213" s="20">
        <f t="shared" si="17"/>
        <v>-0.1333094106037499</v>
      </c>
      <c r="H213" s="21">
        <v>0.8666905893962501</v>
      </c>
      <c r="I213" s="20" t="str">
        <f t="shared" si="20"/>
        <v xml:space="preserve"> </v>
      </c>
      <c r="J213" s="20" t="str">
        <f>IF(H213&gt;$B$249," ",IF(ISNUMBER(MATCH(A213,ref!A:A,0))=TRUE,"YES","NO"))</f>
        <v xml:space="preserve"> </v>
      </c>
      <c r="K213" s="20" t="str">
        <f t="shared" si="18"/>
        <v xml:space="preserve"> </v>
      </c>
    </row>
    <row r="214" spans="1:11">
      <c r="A214" s="20" t="s">
        <v>212</v>
      </c>
      <c r="B214" s="20">
        <v>9</v>
      </c>
      <c r="C214" s="20">
        <v>0</v>
      </c>
      <c r="D214" s="20">
        <v>0</v>
      </c>
      <c r="E214" s="22">
        <f t="shared" si="19"/>
        <v>1.199784695433749</v>
      </c>
      <c r="F214" s="20">
        <f t="shared" si="16"/>
        <v>1.199784695433749</v>
      </c>
      <c r="G214" s="20">
        <f t="shared" si="17"/>
        <v>-1.199784695433749</v>
      </c>
      <c r="H214" s="21">
        <v>0.27591590055030285</v>
      </c>
      <c r="I214" s="20" t="str">
        <f t="shared" si="20"/>
        <v xml:space="preserve"> </v>
      </c>
      <c r="J214" s="20" t="str">
        <f>IF(H214&gt;$B$249," ",IF(ISNUMBER(MATCH(A214,ref!A:A,0))=TRUE,"YES","NO"))</f>
        <v xml:space="preserve"> </v>
      </c>
      <c r="K214" s="20" t="str">
        <f t="shared" si="18"/>
        <v xml:space="preserve"> </v>
      </c>
    </row>
    <row r="215" spans="1:11">
      <c r="A215" s="20" t="s">
        <v>213</v>
      </c>
      <c r="B215" s="20">
        <v>7</v>
      </c>
      <c r="C215" s="20">
        <v>0</v>
      </c>
      <c r="D215" s="20">
        <v>0</v>
      </c>
      <c r="E215" s="22">
        <f t="shared" si="19"/>
        <v>0.93316587422624919</v>
      </c>
      <c r="F215" s="20">
        <f t="shared" si="16"/>
        <v>0.93316587422624919</v>
      </c>
      <c r="G215" s="20">
        <f t="shared" si="17"/>
        <v>-0.93316587422624919</v>
      </c>
      <c r="H215" s="21">
        <v>0.36732337573480472</v>
      </c>
      <c r="I215" s="20" t="str">
        <f t="shared" si="20"/>
        <v xml:space="preserve"> </v>
      </c>
      <c r="J215" s="20" t="str">
        <f>IF(H215&gt;$B$249," ",IF(ISNUMBER(MATCH(A215,ref!A:A,0))=TRUE,"YES","NO"))</f>
        <v xml:space="preserve"> </v>
      </c>
      <c r="K215" s="20" t="str">
        <f t="shared" si="18"/>
        <v xml:space="preserve"> </v>
      </c>
    </row>
    <row r="216" spans="1:11">
      <c r="A216" s="20" t="s">
        <v>214</v>
      </c>
      <c r="B216" s="20">
        <v>227</v>
      </c>
      <c r="C216" s="20">
        <v>41</v>
      </c>
      <c r="D216" s="20">
        <v>5</v>
      </c>
      <c r="E216" s="22">
        <f t="shared" si="19"/>
        <v>30.261236207051223</v>
      </c>
      <c r="F216" s="20">
        <f t="shared" si="16"/>
        <v>3.8108505221566742</v>
      </c>
      <c r="G216" s="20">
        <f t="shared" si="17"/>
        <v>10.738763792948777</v>
      </c>
      <c r="H216" s="21">
        <v>2.6295525299951671E-2</v>
      </c>
      <c r="I216" s="20" t="str">
        <f t="shared" si="20"/>
        <v xml:space="preserve"> </v>
      </c>
      <c r="J216" s="20" t="str">
        <f>IF(H216&gt;$B$249," ",IF(ISNUMBER(MATCH(A216,ref!A:A,0))=TRUE,"YES","NO"))</f>
        <v xml:space="preserve"> </v>
      </c>
      <c r="K216" s="20" t="str">
        <f t="shared" si="18"/>
        <v xml:space="preserve"> </v>
      </c>
    </row>
    <row r="217" spans="1:11">
      <c r="A217" s="20" t="s">
        <v>215</v>
      </c>
      <c r="B217" s="20">
        <v>4</v>
      </c>
      <c r="C217" s="20">
        <v>3</v>
      </c>
      <c r="D217" s="20">
        <v>1</v>
      </c>
      <c r="E217" s="22">
        <f t="shared" si="19"/>
        <v>0.5332376424149996</v>
      </c>
      <c r="F217" s="20">
        <f t="shared" si="16"/>
        <v>11.411265906210422</v>
      </c>
      <c r="G217" s="20">
        <f t="shared" si="17"/>
        <v>2.4667623575850004</v>
      </c>
      <c r="H217" s="21">
        <v>8.5289110189487507E-3</v>
      </c>
      <c r="I217" s="20" t="str">
        <f t="shared" si="20"/>
        <v xml:space="preserve"> </v>
      </c>
      <c r="J217" s="20" t="str">
        <f>IF(H217&gt;$B$249," ",IF(ISNUMBER(MATCH(A217,ref!A:A,0))=TRUE,"YES","NO"))</f>
        <v xml:space="preserve"> </v>
      </c>
      <c r="K217" s="20" t="str">
        <f t="shared" si="18"/>
        <v xml:space="preserve"> </v>
      </c>
    </row>
    <row r="218" spans="1:11">
      <c r="A218" s="20" t="s">
        <v>216</v>
      </c>
      <c r="B218" s="20">
        <v>2</v>
      </c>
      <c r="C218" s="20">
        <v>1</v>
      </c>
      <c r="D218" s="20">
        <v>0</v>
      </c>
      <c r="E218" s="22">
        <f t="shared" si="19"/>
        <v>0.2666188212074998</v>
      </c>
      <c r="F218" s="20">
        <f t="shared" si="16"/>
        <v>2.0172917687175937</v>
      </c>
      <c r="G218" s="20">
        <f t="shared" si="17"/>
        <v>0.7333811787925002</v>
      </c>
      <c r="H218" s="21">
        <v>0.24884742225198059</v>
      </c>
      <c r="I218" s="20" t="str">
        <f t="shared" si="20"/>
        <v xml:space="preserve"> </v>
      </c>
      <c r="J218" s="20" t="str">
        <f>IF(H218&gt;$B$249," ",IF(ISNUMBER(MATCH(A218,ref!A:A,0))=TRUE,"YES","NO"))</f>
        <v xml:space="preserve"> </v>
      </c>
      <c r="K218" s="20" t="str">
        <f t="shared" si="18"/>
        <v xml:space="preserve"> </v>
      </c>
    </row>
    <row r="219" spans="1:11">
      <c r="A219" s="20" t="s">
        <v>217</v>
      </c>
      <c r="B219" s="20">
        <v>129</v>
      </c>
      <c r="C219" s="20">
        <v>16</v>
      </c>
      <c r="D219" s="20">
        <v>6</v>
      </c>
      <c r="E219" s="22">
        <f t="shared" si="19"/>
        <v>17.196913967883734</v>
      </c>
      <c r="F219" s="20">
        <f t="shared" si="16"/>
        <v>8.3305821567210087E-2</v>
      </c>
      <c r="G219" s="20">
        <f t="shared" si="17"/>
        <v>-1.1969139678837344</v>
      </c>
      <c r="H219" s="21">
        <v>0.44063927111860973</v>
      </c>
      <c r="I219" s="20" t="str">
        <f t="shared" si="20"/>
        <v xml:space="preserve"> </v>
      </c>
      <c r="J219" s="20" t="str">
        <f>IF(H219&gt;$B$249," ",IF(ISNUMBER(MATCH(A219,ref!A:A,0))=TRUE,"YES","NO"))</f>
        <v xml:space="preserve"> </v>
      </c>
      <c r="K219" s="20" t="str">
        <f t="shared" si="18"/>
        <v xml:space="preserve"> </v>
      </c>
    </row>
    <row r="220" spans="1:11">
      <c r="A220" s="20" t="s">
        <v>218</v>
      </c>
      <c r="B220" s="20">
        <v>10</v>
      </c>
      <c r="C220" s="20">
        <v>2</v>
      </c>
      <c r="D220" s="20">
        <v>0</v>
      </c>
      <c r="E220" s="22">
        <f t="shared" si="19"/>
        <v>1.333094106037499</v>
      </c>
      <c r="F220" s="20">
        <f t="shared" si="16"/>
        <v>0.33363246404557412</v>
      </c>
      <c r="G220" s="20">
        <f t="shared" si="17"/>
        <v>0.666905893962501</v>
      </c>
      <c r="H220" s="21">
        <v>0.39304442474262352</v>
      </c>
      <c r="I220" s="20" t="str">
        <f t="shared" si="20"/>
        <v xml:space="preserve"> </v>
      </c>
      <c r="J220" s="20" t="str">
        <f>IF(H220&gt;$B$249," ",IF(ISNUMBER(MATCH(A220,ref!A:A,0))=TRUE,"YES","NO"))</f>
        <v xml:space="preserve"> </v>
      </c>
      <c r="K220" s="20" t="str">
        <f t="shared" si="18"/>
        <v xml:space="preserve"> </v>
      </c>
    </row>
    <row r="221" spans="1:11">
      <c r="A221" s="20" t="s">
        <v>219</v>
      </c>
      <c r="B221" s="20">
        <v>69</v>
      </c>
      <c r="C221" s="20">
        <v>6</v>
      </c>
      <c r="D221" s="20">
        <v>0</v>
      </c>
      <c r="E221" s="22">
        <f t="shared" si="19"/>
        <v>9.1983493316587435</v>
      </c>
      <c r="F221" s="20">
        <f t="shared" si="16"/>
        <v>1.1120950160171021</v>
      </c>
      <c r="G221" s="20">
        <f t="shared" si="17"/>
        <v>-3.1983493316587435</v>
      </c>
      <c r="H221" s="21">
        <v>0.17010316858070082</v>
      </c>
      <c r="I221" s="20" t="str">
        <f t="shared" si="20"/>
        <v xml:space="preserve"> </v>
      </c>
      <c r="J221" s="20" t="str">
        <f>IF(H221&gt;$B$249," ",IF(ISNUMBER(MATCH(A221,ref!A:A,0))=TRUE,"YES","NO"))</f>
        <v xml:space="preserve"> </v>
      </c>
      <c r="K221" s="20" t="str">
        <f t="shared" si="18"/>
        <v xml:space="preserve"> </v>
      </c>
    </row>
    <row r="222" spans="1:11">
      <c r="A222" s="20" t="s">
        <v>220</v>
      </c>
      <c r="B222" s="20">
        <v>2</v>
      </c>
      <c r="C222" s="20">
        <v>0</v>
      </c>
      <c r="D222" s="20">
        <v>0</v>
      </c>
      <c r="E222" s="22">
        <f t="shared" si="19"/>
        <v>0.2666188212074998</v>
      </c>
      <c r="F222" s="20">
        <f t="shared" si="16"/>
        <v>0.2666188212074998</v>
      </c>
      <c r="G222" s="20">
        <f t="shared" si="17"/>
        <v>-0.2666188212074998</v>
      </c>
      <c r="H222" s="21">
        <v>0.75115257774801936</v>
      </c>
      <c r="I222" s="20" t="str">
        <f t="shared" si="20"/>
        <v xml:space="preserve"> </v>
      </c>
      <c r="J222" s="20" t="str">
        <f>IF(H222&gt;$B$249," ",IF(ISNUMBER(MATCH(A222,ref!A:A,0))=TRUE,"YES","NO"))</f>
        <v xml:space="preserve"> </v>
      </c>
      <c r="K222" s="20" t="str">
        <f t="shared" si="18"/>
        <v xml:space="preserve"> </v>
      </c>
    </row>
    <row r="223" spans="1:11">
      <c r="A223" s="20" t="s">
        <v>221</v>
      </c>
      <c r="B223" s="20">
        <v>242</v>
      </c>
      <c r="C223" s="20">
        <v>33</v>
      </c>
      <c r="D223" s="20">
        <v>0</v>
      </c>
      <c r="E223" s="22">
        <f t="shared" si="19"/>
        <v>32.260877366107472</v>
      </c>
      <c r="F223" s="20">
        <f t="shared" si="16"/>
        <v>1.6933893698320809E-2</v>
      </c>
      <c r="G223" s="20">
        <f t="shared" si="17"/>
        <v>0.73912263389252786</v>
      </c>
      <c r="H223" s="21">
        <v>0.47275537903166082</v>
      </c>
      <c r="I223" s="20" t="str">
        <f t="shared" si="20"/>
        <v xml:space="preserve"> </v>
      </c>
      <c r="J223" s="20" t="str">
        <f>IF(H223&gt;$B$249," ",IF(ISNUMBER(MATCH(A223,ref!A:A,0))=TRUE,"YES","NO"))</f>
        <v xml:space="preserve"> </v>
      </c>
      <c r="K223" s="20" t="str">
        <f t="shared" si="18"/>
        <v xml:space="preserve"> </v>
      </c>
    </row>
    <row r="224" spans="1:11">
      <c r="A224" s="20" t="s">
        <v>222</v>
      </c>
      <c r="B224" s="20">
        <v>4</v>
      </c>
      <c r="C224" s="20">
        <v>0</v>
      </c>
      <c r="D224" s="20">
        <v>0</v>
      </c>
      <c r="E224" s="22">
        <f t="shared" si="19"/>
        <v>0.5332376424149996</v>
      </c>
      <c r="F224" s="20">
        <f t="shared" si="16"/>
        <v>0.5332376424149996</v>
      </c>
      <c r="G224" s="20">
        <f t="shared" si="17"/>
        <v>-0.5332376424149996</v>
      </c>
      <c r="H224" s="21">
        <v>0.56423019505749439</v>
      </c>
      <c r="I224" s="20" t="str">
        <f t="shared" si="20"/>
        <v xml:space="preserve"> </v>
      </c>
      <c r="J224" s="20" t="str">
        <f>IF(H224&gt;$B$249," ",IF(ISNUMBER(MATCH(A224,ref!A:A,0))=TRUE,"YES","NO"))</f>
        <v xml:space="preserve"> </v>
      </c>
      <c r="K224" s="20" t="str">
        <f t="shared" si="18"/>
        <v xml:space="preserve"> </v>
      </c>
    </row>
    <row r="225" spans="1:11">
      <c r="A225" s="20" t="s">
        <v>223</v>
      </c>
      <c r="B225" s="20">
        <v>408</v>
      </c>
      <c r="C225" s="20">
        <v>49</v>
      </c>
      <c r="D225" s="20">
        <v>0</v>
      </c>
      <c r="E225" s="22">
        <f t="shared" si="19"/>
        <v>54.39023952632995</v>
      </c>
      <c r="F225" s="20">
        <f t="shared" si="16"/>
        <v>0.53418926638748376</v>
      </c>
      <c r="G225" s="20">
        <f t="shared" si="17"/>
        <v>-5.3902395263299496</v>
      </c>
      <c r="H225" s="21">
        <v>0.24089346854563196</v>
      </c>
      <c r="I225" s="20" t="str">
        <f t="shared" si="20"/>
        <v xml:space="preserve"> </v>
      </c>
      <c r="J225" s="20" t="str">
        <f>IF(H225&gt;$B$249," ",IF(ISNUMBER(MATCH(A225,ref!A:A,0))=TRUE,"YES","NO"))</f>
        <v xml:space="preserve"> </v>
      </c>
      <c r="K225" s="20" t="str">
        <f t="shared" si="18"/>
        <v xml:space="preserve"> </v>
      </c>
    </row>
    <row r="226" spans="1:11">
      <c r="A226" s="20" t="s">
        <v>224</v>
      </c>
      <c r="B226" s="20">
        <v>36</v>
      </c>
      <c r="C226" s="20">
        <v>8</v>
      </c>
      <c r="D226" s="20">
        <v>1</v>
      </c>
      <c r="E226" s="22">
        <f t="shared" si="19"/>
        <v>4.799138781734996</v>
      </c>
      <c r="F226" s="20">
        <f t="shared" si="16"/>
        <v>2.1348648173264424</v>
      </c>
      <c r="G226" s="20">
        <f t="shared" si="17"/>
        <v>3.200861218265004</v>
      </c>
      <c r="H226" s="21">
        <v>9.7883608905501504E-2</v>
      </c>
      <c r="I226" s="20" t="str">
        <f t="shared" si="20"/>
        <v xml:space="preserve"> </v>
      </c>
      <c r="J226" s="20" t="str">
        <f>IF(H226&gt;$B$249," ",IF(ISNUMBER(MATCH(A226,ref!A:A,0))=TRUE,"YES","NO"))</f>
        <v xml:space="preserve"> </v>
      </c>
      <c r="K226" s="20" t="str">
        <f t="shared" si="18"/>
        <v xml:space="preserve"> </v>
      </c>
    </row>
    <row r="227" spans="1:11">
      <c r="A227" s="20" t="s">
        <v>225</v>
      </c>
      <c r="B227" s="20">
        <v>54</v>
      </c>
      <c r="C227" s="20">
        <v>6</v>
      </c>
      <c r="D227" s="20">
        <v>0</v>
      </c>
      <c r="E227" s="22">
        <f t="shared" si="19"/>
        <v>7.198708172602494</v>
      </c>
      <c r="F227" s="20">
        <f t="shared" si="16"/>
        <v>0.19960543594928623</v>
      </c>
      <c r="G227" s="20">
        <f t="shared" si="17"/>
        <v>-1.198708172602494</v>
      </c>
      <c r="H227" s="21">
        <v>0.40802221179910975</v>
      </c>
      <c r="I227" s="20" t="str">
        <f t="shared" si="20"/>
        <v xml:space="preserve"> </v>
      </c>
      <c r="J227" s="20" t="str">
        <f>IF(H227&gt;$B$249," ",IF(ISNUMBER(MATCH(A227,ref!A:A,0))=TRUE,"YES","NO"))</f>
        <v xml:space="preserve"> </v>
      </c>
      <c r="K227" s="20" t="str">
        <f t="shared" si="18"/>
        <v xml:space="preserve"> </v>
      </c>
    </row>
    <row r="228" spans="1:11">
      <c r="A228" s="20" t="s">
        <v>226</v>
      </c>
      <c r="B228" s="20">
        <v>47</v>
      </c>
      <c r="C228" s="20">
        <v>7</v>
      </c>
      <c r="D228" s="20">
        <v>0</v>
      </c>
      <c r="E228" s="22">
        <f t="shared" si="19"/>
        <v>6.2655422983762445</v>
      </c>
      <c r="F228" s="20">
        <f t="shared" si="16"/>
        <v>8.6094401695164621E-2</v>
      </c>
      <c r="G228" s="20">
        <f t="shared" si="17"/>
        <v>0.73445770162375545</v>
      </c>
      <c r="H228" s="21">
        <v>0.43914979244719254</v>
      </c>
      <c r="I228" s="20" t="str">
        <f t="shared" si="20"/>
        <v xml:space="preserve"> </v>
      </c>
      <c r="J228" s="20" t="str">
        <f>IF(H228&gt;$B$249," ",IF(ISNUMBER(MATCH(A228,ref!A:A,0))=TRUE,"YES","NO"))</f>
        <v xml:space="preserve"> </v>
      </c>
      <c r="K228" s="20" t="str">
        <f t="shared" si="18"/>
        <v xml:space="preserve"> </v>
      </c>
    </row>
    <row r="229" spans="1:11">
      <c r="A229" s="20" t="s">
        <v>227</v>
      </c>
      <c r="B229" s="20">
        <v>49</v>
      </c>
      <c r="C229" s="20">
        <v>4</v>
      </c>
      <c r="D229" s="20">
        <v>0</v>
      </c>
      <c r="E229" s="22">
        <f t="shared" si="19"/>
        <v>6.5321611195837441</v>
      </c>
      <c r="F229" s="20">
        <f t="shared" si="16"/>
        <v>0.98158018734543839</v>
      </c>
      <c r="G229" s="20">
        <f t="shared" si="17"/>
        <v>-2.5321611195837441</v>
      </c>
      <c r="H229" s="21">
        <v>0.20030689798119186</v>
      </c>
      <c r="I229" s="20" t="str">
        <f t="shared" si="20"/>
        <v xml:space="preserve"> </v>
      </c>
      <c r="J229" s="20" t="str">
        <f>IF(H229&gt;$B$249," ",IF(ISNUMBER(MATCH(A229,ref!A:A,0))=TRUE,"YES","NO"))</f>
        <v xml:space="preserve"> </v>
      </c>
      <c r="K229" s="20" t="str">
        <f t="shared" si="18"/>
        <v xml:space="preserve"> </v>
      </c>
    </row>
    <row r="230" spans="1:11">
      <c r="A230" s="20" t="s">
        <v>228</v>
      </c>
      <c r="B230" s="20">
        <v>5</v>
      </c>
      <c r="C230" s="20">
        <v>0</v>
      </c>
      <c r="D230" s="20">
        <v>0</v>
      </c>
      <c r="E230" s="22">
        <f t="shared" si="19"/>
        <v>0.6665470530187495</v>
      </c>
      <c r="F230" s="20">
        <f t="shared" si="16"/>
        <v>0.6665470530187495</v>
      </c>
      <c r="G230" s="20">
        <f t="shared" si="17"/>
        <v>-0.6665470530187495</v>
      </c>
      <c r="H230" s="21">
        <v>0.48901300030954092</v>
      </c>
      <c r="I230" s="20" t="str">
        <f t="shared" si="20"/>
        <v xml:space="preserve"> </v>
      </c>
      <c r="J230" s="20" t="str">
        <f>IF(H230&gt;$B$249," ",IF(ISNUMBER(MATCH(A230,ref!A:A,0))=TRUE,"YES","NO"))</f>
        <v xml:space="preserve"> </v>
      </c>
      <c r="K230" s="20" t="str">
        <f t="shared" si="18"/>
        <v xml:space="preserve"> </v>
      </c>
    </row>
    <row r="231" spans="1:11">
      <c r="A231" s="20" t="s">
        <v>229</v>
      </c>
      <c r="B231" s="20">
        <v>368</v>
      </c>
      <c r="C231" s="20">
        <v>40</v>
      </c>
      <c r="D231" s="20">
        <v>2</v>
      </c>
      <c r="E231" s="22">
        <f t="shared" si="19"/>
        <v>49.057863102179965</v>
      </c>
      <c r="F231" s="20">
        <f t="shared" si="16"/>
        <v>1.6724104718329542</v>
      </c>
      <c r="G231" s="20">
        <f t="shared" si="17"/>
        <v>-9.0578631021799652</v>
      </c>
      <c r="H231" s="21">
        <v>9.2111003962065396E-2</v>
      </c>
      <c r="I231" s="20" t="str">
        <f t="shared" si="20"/>
        <v xml:space="preserve"> </v>
      </c>
      <c r="J231" s="20" t="str">
        <f>IF(H231&gt;$B$249," ",IF(ISNUMBER(MATCH(A231,ref!A:A,0))=TRUE,"YES","NO"))</f>
        <v xml:space="preserve"> </v>
      </c>
      <c r="K231" s="20" t="str">
        <f t="shared" si="18"/>
        <v xml:space="preserve"> </v>
      </c>
    </row>
    <row r="232" spans="1:11">
      <c r="A232" s="20" t="s">
        <v>230</v>
      </c>
      <c r="B232" s="20">
        <v>93</v>
      </c>
      <c r="C232" s="20">
        <v>8</v>
      </c>
      <c r="D232" s="20">
        <v>0</v>
      </c>
      <c r="E232" s="22">
        <f t="shared" si="19"/>
        <v>12.39777518614874</v>
      </c>
      <c r="F232" s="20">
        <f t="shared" si="16"/>
        <v>1.5599917160551062</v>
      </c>
      <c r="G232" s="20">
        <f t="shared" si="17"/>
        <v>-4.3977751861487402</v>
      </c>
      <c r="H232" s="21">
        <v>0.11320058157068023</v>
      </c>
      <c r="I232" s="20" t="str">
        <f t="shared" si="20"/>
        <v xml:space="preserve"> </v>
      </c>
      <c r="J232" s="20" t="str">
        <f>IF(H232&gt;$B$249," ",IF(ISNUMBER(MATCH(A232,ref!A:A,0))=TRUE,"YES","NO"))</f>
        <v xml:space="preserve"> </v>
      </c>
      <c r="K232" s="20" t="str">
        <f t="shared" si="18"/>
        <v xml:space="preserve"> </v>
      </c>
    </row>
    <row r="233" spans="1:11">
      <c r="A233" s="20" t="s">
        <v>231</v>
      </c>
      <c r="B233" s="20">
        <v>43</v>
      </c>
      <c r="C233" s="20">
        <v>1</v>
      </c>
      <c r="D233" s="20">
        <v>0</v>
      </c>
      <c r="E233" s="22">
        <f t="shared" si="19"/>
        <v>5.7323046559612454</v>
      </c>
      <c r="F233" s="20">
        <f t="shared" si="16"/>
        <v>3.9067545604965983</v>
      </c>
      <c r="G233" s="20">
        <f t="shared" si="17"/>
        <v>-4.7323046559612454</v>
      </c>
      <c r="H233" s="21">
        <v>1.6209484992121694E-2</v>
      </c>
      <c r="I233" s="20" t="str">
        <f t="shared" si="20"/>
        <v xml:space="preserve"> </v>
      </c>
      <c r="J233" s="20" t="str">
        <f>IF(H233&gt;$B$249," ",IF(ISNUMBER(MATCH(A233,ref!A:A,0))=TRUE,"YES","NO"))</f>
        <v xml:space="preserve"> </v>
      </c>
      <c r="K233" s="20" t="str">
        <f t="shared" si="18"/>
        <v xml:space="preserve"> </v>
      </c>
    </row>
    <row r="234" spans="1:11">
      <c r="A234" s="20" t="s">
        <v>232</v>
      </c>
      <c r="B234" s="20">
        <v>181</v>
      </c>
      <c r="C234" s="20">
        <v>16</v>
      </c>
      <c r="D234" s="20">
        <v>4</v>
      </c>
      <c r="E234" s="22">
        <f t="shared" si="19"/>
        <v>24.129003319278731</v>
      </c>
      <c r="F234" s="20">
        <f t="shared" si="16"/>
        <v>2.7386417122354612</v>
      </c>
      <c r="G234" s="20">
        <f t="shared" si="17"/>
        <v>-8.1290033192787305</v>
      </c>
      <c r="H234" s="21">
        <v>4.2160908598319426E-2</v>
      </c>
      <c r="I234" s="20" t="str">
        <f t="shared" si="20"/>
        <v xml:space="preserve"> </v>
      </c>
      <c r="J234" s="20" t="str">
        <f>IF(H234&gt;$B$249," ",IF(ISNUMBER(MATCH(A234,ref!A:A,0))=TRUE,"YES","NO"))</f>
        <v xml:space="preserve"> </v>
      </c>
      <c r="K234" s="20" t="str">
        <f t="shared" si="18"/>
        <v xml:space="preserve"> </v>
      </c>
    </row>
    <row r="235" spans="1:11">
      <c r="A235" s="20" t="s">
        <v>233</v>
      </c>
      <c r="B235" s="20">
        <v>18</v>
      </c>
      <c r="C235" s="20">
        <v>4</v>
      </c>
      <c r="D235" s="20">
        <v>0</v>
      </c>
      <c r="E235" s="22">
        <f t="shared" si="19"/>
        <v>2.399569390867498</v>
      </c>
      <c r="F235" s="20">
        <f t="shared" si="16"/>
        <v>1.0674324086632212</v>
      </c>
      <c r="G235" s="20">
        <f t="shared" si="17"/>
        <v>1.600430609132502</v>
      </c>
      <c r="H235" s="21">
        <v>0.21145436274764662</v>
      </c>
      <c r="I235" s="20" t="str">
        <f t="shared" si="20"/>
        <v xml:space="preserve"> </v>
      </c>
      <c r="J235" s="20" t="str">
        <f>IF(H235&gt;$B$249," ",IF(ISNUMBER(MATCH(A235,ref!A:A,0))=TRUE,"YES","NO"))</f>
        <v xml:space="preserve"> </v>
      </c>
      <c r="K235" s="20" t="str">
        <f t="shared" si="18"/>
        <v xml:space="preserve"> </v>
      </c>
    </row>
    <row r="236" spans="1:11">
      <c r="A236" s="20" t="s">
        <v>234</v>
      </c>
      <c r="B236" s="20">
        <v>450</v>
      </c>
      <c r="C236" s="20">
        <v>32</v>
      </c>
      <c r="D236" s="20">
        <v>1</v>
      </c>
      <c r="E236" s="22">
        <f t="shared" si="19"/>
        <v>59.98923477168745</v>
      </c>
      <c r="F236" s="20">
        <f t="shared" si="16"/>
        <v>13.0589640972445</v>
      </c>
      <c r="G236" s="20">
        <f t="shared" si="17"/>
        <v>-27.98923477168745</v>
      </c>
      <c r="H236" s="21">
        <v>1.9983180743698571E-5</v>
      </c>
      <c r="I236" s="20" t="str">
        <f t="shared" si="20"/>
        <v>(**)</v>
      </c>
      <c r="J236" s="20" t="str">
        <f>IF(H236&gt;$B$249," ",IF(ISNUMBER(MATCH(A236,ref!A:A,0))=TRUE,"YES","NO"))</f>
        <v>NO</v>
      </c>
      <c r="K236" s="20" t="str">
        <f t="shared" si="18"/>
        <v>DEC</v>
      </c>
    </row>
    <row r="237" spans="1:11">
      <c r="A237" s="20" t="s">
        <v>235</v>
      </c>
      <c r="B237" s="20">
        <v>16</v>
      </c>
      <c r="C237" s="20">
        <v>5</v>
      </c>
      <c r="D237" s="20">
        <v>0</v>
      </c>
      <c r="E237" s="22">
        <f t="shared" si="19"/>
        <v>2.1329505696599984</v>
      </c>
      <c r="F237" s="20">
        <f t="shared" si="16"/>
        <v>3.8538035306290417</v>
      </c>
      <c r="G237" s="20">
        <f t="shared" si="17"/>
        <v>2.8670494303400016</v>
      </c>
      <c r="H237" s="21">
        <v>5.1695493295842068E-2</v>
      </c>
      <c r="I237" s="20" t="str">
        <f t="shared" si="20"/>
        <v xml:space="preserve"> </v>
      </c>
      <c r="J237" s="20" t="str">
        <f>IF(H237&gt;$B$249," ",IF(ISNUMBER(MATCH(A237,ref!A:A,0))=TRUE,"YES","NO"))</f>
        <v xml:space="preserve"> </v>
      </c>
      <c r="K237" s="20" t="str">
        <f t="shared" si="18"/>
        <v xml:space="preserve"> </v>
      </c>
    </row>
    <row r="238" spans="1:11">
      <c r="A238" s="20" t="s">
        <v>236</v>
      </c>
      <c r="B238" s="20">
        <v>3</v>
      </c>
      <c r="C238" s="20">
        <v>0</v>
      </c>
      <c r="D238" s="20">
        <v>1</v>
      </c>
      <c r="E238" s="22">
        <f t="shared" si="19"/>
        <v>0.3999282318112497</v>
      </c>
      <c r="F238" s="20">
        <f t="shared" si="16"/>
        <v>0.3999282318112497</v>
      </c>
      <c r="G238" s="20">
        <f t="shared" si="17"/>
        <v>-0.3999282318112497</v>
      </c>
      <c r="H238" s="21">
        <v>0.65101687033494349</v>
      </c>
      <c r="I238" s="20" t="str">
        <f t="shared" si="20"/>
        <v xml:space="preserve"> </v>
      </c>
      <c r="J238" s="20" t="str">
        <f>IF(H238&gt;$B$249," ",IF(ISNUMBER(MATCH(A238,ref!A:A,0))=TRUE,"YES","NO"))</f>
        <v xml:space="preserve"> </v>
      </c>
      <c r="K238" s="20" t="str">
        <f t="shared" si="18"/>
        <v xml:space="preserve"> </v>
      </c>
    </row>
    <row r="239" spans="1:11">
      <c r="A239" s="20" t="s">
        <v>237</v>
      </c>
      <c r="B239" s="20">
        <v>1</v>
      </c>
      <c r="C239" s="20">
        <v>0</v>
      </c>
      <c r="D239" s="20">
        <v>0</v>
      </c>
      <c r="E239" s="22">
        <f t="shared" si="19"/>
        <v>0.1333094106037499</v>
      </c>
      <c r="F239" s="20">
        <f t="shared" si="16"/>
        <v>0.1333094106037499</v>
      </c>
      <c r="G239" s="20">
        <f t="shared" si="17"/>
        <v>-0.1333094106037499</v>
      </c>
      <c r="H239" s="21">
        <v>0.8666905893962501</v>
      </c>
      <c r="I239" s="20" t="str">
        <f t="shared" si="20"/>
        <v xml:space="preserve"> </v>
      </c>
      <c r="J239" s="20" t="str">
        <f>IF(H239&gt;$B$249," ",IF(ISNUMBER(MATCH(A239,ref!A:A,0))=TRUE,"YES","NO"))</f>
        <v xml:space="preserve"> </v>
      </c>
      <c r="K239" s="20" t="str">
        <f t="shared" si="18"/>
        <v xml:space="preserve"> </v>
      </c>
    </row>
    <row r="240" spans="1:11">
      <c r="A240" s="20" t="s">
        <v>238</v>
      </c>
      <c r="B240" s="20">
        <v>40</v>
      </c>
      <c r="C240" s="20">
        <v>8</v>
      </c>
      <c r="D240" s="20">
        <v>0</v>
      </c>
      <c r="E240" s="22">
        <f t="shared" si="19"/>
        <v>5.332376424149996</v>
      </c>
      <c r="F240" s="20">
        <f t="shared" si="16"/>
        <v>1.3345298561822965</v>
      </c>
      <c r="G240" s="20">
        <f t="shared" si="17"/>
        <v>2.667623575850004</v>
      </c>
      <c r="H240" s="21">
        <v>0.15574162106840958</v>
      </c>
      <c r="I240" s="20" t="str">
        <f t="shared" si="20"/>
        <v xml:space="preserve"> </v>
      </c>
      <c r="J240" s="20" t="str">
        <f>IF(H240&gt;$B$249," ",IF(ISNUMBER(MATCH(A240,ref!A:A,0))=TRUE,"YES","NO"))</f>
        <v xml:space="preserve"> </v>
      </c>
      <c r="K240" s="20" t="str">
        <f t="shared" si="18"/>
        <v xml:space="preserve"> </v>
      </c>
    </row>
    <row r="241" spans="1:11">
      <c r="A241" s="20" t="s">
        <v>239</v>
      </c>
      <c r="B241" s="20">
        <v>20</v>
      </c>
      <c r="C241" s="20">
        <v>0</v>
      </c>
      <c r="D241" s="20">
        <v>0</v>
      </c>
      <c r="E241" s="22">
        <f t="shared" si="19"/>
        <v>2.666188212074998</v>
      </c>
      <c r="F241" s="20">
        <f t="shared" si="16"/>
        <v>2.666188212074998</v>
      </c>
      <c r="G241" s="20">
        <f t="shared" si="17"/>
        <v>-2.666188212074998</v>
      </c>
      <c r="H241" s="21">
        <v>5.7184933397051232E-2</v>
      </c>
      <c r="I241" s="20" t="str">
        <f t="shared" si="20"/>
        <v xml:space="preserve"> </v>
      </c>
      <c r="J241" s="20" t="str">
        <f>IF(H241&gt;$B$249," ",IF(ISNUMBER(MATCH(A241,ref!A:A,0))=TRUE,"YES","NO"))</f>
        <v xml:space="preserve"> </v>
      </c>
      <c r="K241" s="20" t="str">
        <f t="shared" si="18"/>
        <v xml:space="preserve"> </v>
      </c>
    </row>
    <row r="242" spans="1:11">
      <c r="A242" s="20" t="s">
        <v>240</v>
      </c>
      <c r="B242" s="20">
        <v>65</v>
      </c>
      <c r="C242" s="20">
        <v>1</v>
      </c>
      <c r="D242" s="20">
        <v>0</v>
      </c>
      <c r="E242" s="22">
        <f t="shared" si="19"/>
        <v>8.6651116892437425</v>
      </c>
      <c r="F242" s="20">
        <f t="shared" si="16"/>
        <v>6.7805170107055917</v>
      </c>
      <c r="G242" s="20">
        <f t="shared" si="17"/>
        <v>-7.6651116892437425</v>
      </c>
      <c r="H242" s="21">
        <v>1.0057179647945072E-3</v>
      </c>
      <c r="I242" s="20" t="str">
        <f t="shared" si="20"/>
        <v xml:space="preserve"> </v>
      </c>
      <c r="J242" s="20" t="str">
        <f>IF(H242&gt;$B$249," ",IF(ISNUMBER(MATCH(A242,ref!A:A,0))=TRUE,"YES","NO"))</f>
        <v xml:space="preserve"> </v>
      </c>
      <c r="K242" s="20" t="str">
        <f t="shared" si="18"/>
        <v xml:space="preserve"> </v>
      </c>
    </row>
    <row r="243" spans="1:11">
      <c r="A243" s="20" t="s">
        <v>241</v>
      </c>
      <c r="B243" s="20">
        <v>1</v>
      </c>
      <c r="C243" s="20">
        <v>0</v>
      </c>
      <c r="D243" s="20">
        <v>0</v>
      </c>
      <c r="E243" s="22">
        <f t="shared" si="19"/>
        <v>0.1333094106037499</v>
      </c>
      <c r="F243" s="20">
        <f t="shared" si="16"/>
        <v>0.1333094106037499</v>
      </c>
      <c r="G243" s="20">
        <f t="shared" si="17"/>
        <v>-0.1333094106037499</v>
      </c>
      <c r="H243" s="21">
        <v>0.8666905893962501</v>
      </c>
      <c r="I243" s="20" t="str">
        <f t="shared" si="20"/>
        <v xml:space="preserve"> </v>
      </c>
      <c r="J243" s="20" t="str">
        <f>IF(H243&gt;$B$249," ",IF(ISNUMBER(MATCH(A243,ref!A:A,0))=TRUE,"YES","NO"))</f>
        <v xml:space="preserve"> </v>
      </c>
      <c r="K243" s="20" t="str">
        <f t="shared" si="18"/>
        <v xml:space="preserve"> </v>
      </c>
    </row>
    <row r="244" spans="1:11">
      <c r="A244" s="20" t="s">
        <v>242</v>
      </c>
      <c r="B244" s="20">
        <v>139</v>
      </c>
      <c r="C244" s="20">
        <v>22</v>
      </c>
      <c r="D244" s="20">
        <v>3</v>
      </c>
      <c r="E244" s="22">
        <f t="shared" si="19"/>
        <v>18.530008073921234</v>
      </c>
      <c r="F244" s="20">
        <f t="shared" si="16"/>
        <v>0.64980241341599143</v>
      </c>
      <c r="G244" s="20">
        <f t="shared" si="17"/>
        <v>3.4699919260787659</v>
      </c>
      <c r="H244" s="21">
        <v>0.22510401611339156</v>
      </c>
      <c r="I244" s="20" t="str">
        <f t="shared" si="20"/>
        <v xml:space="preserve"> </v>
      </c>
      <c r="J244" s="20" t="str">
        <f>IF(H244&gt;$B$249," ",IF(ISNUMBER(MATCH(A244,ref!A:A,0))=TRUE,"YES","NO"))</f>
        <v xml:space="preserve"> </v>
      </c>
      <c r="K244" s="20" t="str">
        <f t="shared" si="18"/>
        <v xml:space="preserve"> </v>
      </c>
    </row>
    <row r="245" spans="1:11">
      <c r="A245" s="20" t="s">
        <v>246</v>
      </c>
      <c r="B245" s="20">
        <f>SUM(B2:B244)</f>
        <v>11147</v>
      </c>
      <c r="C245" s="20">
        <f>SUM(C2:C244)</f>
        <v>1486</v>
      </c>
    </row>
    <row r="246" spans="1:11">
      <c r="A246" s="20" t="s">
        <v>249</v>
      </c>
      <c r="B246" s="20">
        <f>SUM(F2:F244)</f>
        <v>817.47289033952507</v>
      </c>
    </row>
    <row r="247" spans="1:11">
      <c r="A247" s="20" t="s">
        <v>250</v>
      </c>
    </row>
    <row r="248" spans="1:11">
      <c r="A248" s="20" t="s">
        <v>253</v>
      </c>
      <c r="B248" s="20">
        <f>C245/B245</f>
        <v>0.1333094106037499</v>
      </c>
    </row>
    <row r="249" spans="1:11">
      <c r="A249" s="20" t="s">
        <v>302</v>
      </c>
      <c r="B249" s="20">
        <v>2.1106099999999999E-4</v>
      </c>
    </row>
    <row r="250" spans="1:11">
      <c r="A250" s="20" t="s">
        <v>303</v>
      </c>
      <c r="B250" s="20">
        <v>4.1358600000000001E-5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30344-A6EC-4DDA-9287-0517AA0510E8}">
  <dimension ref="A1:K250"/>
  <sheetViews>
    <sheetView tabSelected="1" zoomScaleNormal="100" workbookViewId="0">
      <selection activeCell="J8" sqref="J8"/>
    </sheetView>
  </sheetViews>
  <sheetFormatPr defaultRowHeight="14.5"/>
  <cols>
    <col min="1" max="1" width="19.7265625" customWidth="1"/>
    <col min="2" max="2" width="12.81640625" customWidth="1"/>
    <col min="3" max="3" width="15.54296875" customWidth="1"/>
    <col min="4" max="4" width="0" hidden="1" customWidth="1"/>
    <col min="5" max="5" width="8.7265625" style="23"/>
    <col min="6" max="7" width="0" hidden="1" customWidth="1"/>
    <col min="8" max="8" width="9" style="18" bestFit="1" customWidth="1"/>
  </cols>
  <sheetData>
    <row r="1" spans="1:11">
      <c r="A1" t="s">
        <v>243</v>
      </c>
      <c r="B1" t="s">
        <v>244</v>
      </c>
      <c r="C1" t="s">
        <v>252</v>
      </c>
      <c r="E1" s="23" t="s">
        <v>247</v>
      </c>
      <c r="F1" t="s">
        <v>248</v>
      </c>
      <c r="G1" t="s">
        <v>251</v>
      </c>
      <c r="H1" s="18" t="s">
        <v>304</v>
      </c>
      <c r="I1" t="s">
        <v>255</v>
      </c>
      <c r="J1" t="s">
        <v>305</v>
      </c>
      <c r="K1" t="s">
        <v>306</v>
      </c>
    </row>
    <row r="2" spans="1:11">
      <c r="A2" t="s">
        <v>0</v>
      </c>
      <c r="B2">
        <v>4</v>
      </c>
      <c r="C2">
        <v>2</v>
      </c>
      <c r="E2" s="23">
        <f>(B2/$B$245)*$C$245</f>
        <v>5.8849914775275861E-2</v>
      </c>
      <c r="F2">
        <f>((C2-E2)^2)/E2</f>
        <v>64.02836210989723</v>
      </c>
      <c r="G2">
        <f>C2-E2</f>
        <v>1.9411500852247241</v>
      </c>
      <c r="H2" s="18">
        <v>1.2734057813775621E-3</v>
      </c>
      <c r="I2" t="str">
        <f>IF(H2&gt;$B$249, " ", IF(H2&gt;$B$250, "*",  "**"))</f>
        <v xml:space="preserve"> </v>
      </c>
      <c r="J2" t="str">
        <f>IF(H2&gt;$B$249," ",IF(ISNUMBER(MATCH(A1,ref!B:B,0))=TRUE,"YES","NO"))</f>
        <v xml:space="preserve"> </v>
      </c>
      <c r="K2" t="str">
        <f>IF(H2&gt;$B$249, " ", IF((C2/B2)&lt;($C$245/$B$245)=TRUE,"DEC","INC"))</f>
        <v xml:space="preserve"> </v>
      </c>
    </row>
    <row r="3" spans="1:11">
      <c r="A3" t="s">
        <v>1</v>
      </c>
      <c r="B3">
        <v>65</v>
      </c>
      <c r="C3">
        <v>1</v>
      </c>
      <c r="E3" s="23">
        <f>(B3/$B$245)*$C$245</f>
        <v>0.95631111509823263</v>
      </c>
      <c r="F3">
        <f t="shared" ref="F3:F66" si="0">((C3-E3)^2)/E3</f>
        <v>1.9959181001088879E-3</v>
      </c>
      <c r="G3">
        <f t="shared" ref="G3:G66" si="1">C3-E3</f>
        <v>4.3688884901767366E-2</v>
      </c>
      <c r="H3" s="18">
        <v>0.61841274510315192</v>
      </c>
      <c r="I3" t="str">
        <f>IF(H3&gt;$B$249, " ", IF(H3&gt;$B$250, "*",  "**"))</f>
        <v xml:space="preserve"> </v>
      </c>
      <c r="J3" t="str">
        <f>IF(H3&gt;$B$249," ",IF(ISNUMBER(MATCH(A2,ref!B:B,0))=TRUE,"YES","NO"))</f>
        <v xml:space="preserve"> </v>
      </c>
      <c r="K3" t="str">
        <f t="shared" ref="K3:K66" si="2">IF(H3&gt;$B$249, " ", IF((C3/B3)&lt;($C$245/$B$245)=TRUE,"DEC","INC"))</f>
        <v xml:space="preserve"> </v>
      </c>
    </row>
    <row r="4" spans="1:11">
      <c r="A4" t="s">
        <v>2</v>
      </c>
      <c r="B4">
        <v>249</v>
      </c>
      <c r="C4">
        <v>1</v>
      </c>
      <c r="E4" s="23">
        <f t="shared" ref="E4:E67" si="3">(B4/$B$245)*$C$245</f>
        <v>3.6634071947609219</v>
      </c>
      <c r="F4">
        <f t="shared" si="0"/>
        <v>1.9363771232553875</v>
      </c>
      <c r="G4">
        <f t="shared" si="1"/>
        <v>-2.6634071947609219</v>
      </c>
      <c r="H4" s="18">
        <v>0.11774722477595345</v>
      </c>
      <c r="I4" t="str">
        <f t="shared" ref="I4:I67" si="4">IF(H4&gt;$B$249, " ", IF(H4&gt;$B$250, "*",  "**"))</f>
        <v xml:space="preserve"> </v>
      </c>
      <c r="J4" t="str">
        <f>IF(H4&gt;$B$249," ",IF(ISNUMBER(MATCH(A3,ref!B:B,0))=TRUE,"YES","NO"))</f>
        <v xml:space="preserve"> </v>
      </c>
      <c r="K4" t="str">
        <f t="shared" si="2"/>
        <v xml:space="preserve"> </v>
      </c>
    </row>
    <row r="5" spans="1:11">
      <c r="A5" t="s">
        <v>3</v>
      </c>
      <c r="B5">
        <v>60</v>
      </c>
      <c r="C5">
        <v>6</v>
      </c>
      <c r="E5" s="23">
        <f t="shared" si="3"/>
        <v>0.88274872162913787</v>
      </c>
      <c r="F5">
        <f t="shared" si="0"/>
        <v>29.664456038702305</v>
      </c>
      <c r="G5">
        <f t="shared" si="1"/>
        <v>5.1172512783708619</v>
      </c>
      <c r="H5" s="18">
        <v>2.5716667991445365E-4</v>
      </c>
      <c r="I5" t="str">
        <f t="shared" si="4"/>
        <v xml:space="preserve"> </v>
      </c>
      <c r="J5" t="str">
        <f>IF(H5&gt;$B$249," ",IF(ISNUMBER(MATCH(A4,ref!B:B,0))=TRUE,"YES","NO"))</f>
        <v xml:space="preserve"> </v>
      </c>
      <c r="K5" t="str">
        <f t="shared" si="2"/>
        <v xml:space="preserve"> </v>
      </c>
    </row>
    <row r="6" spans="1:11">
      <c r="A6" t="s">
        <v>4</v>
      </c>
      <c r="B6">
        <v>14</v>
      </c>
      <c r="C6">
        <v>0</v>
      </c>
      <c r="E6" s="23">
        <f t="shared" si="3"/>
        <v>0.20597470171346549</v>
      </c>
      <c r="F6">
        <f t="shared" si="0"/>
        <v>0.20597470171346549</v>
      </c>
      <c r="G6">
        <f t="shared" si="1"/>
        <v>-0.20597470171346549</v>
      </c>
      <c r="H6" s="18">
        <v>0.81260923688533127</v>
      </c>
      <c r="I6" t="str">
        <f t="shared" si="4"/>
        <v xml:space="preserve"> </v>
      </c>
      <c r="J6" t="str">
        <f>IF(H6&gt;$B$249," ",IF(ISNUMBER(MATCH(A5,ref!B:B,0))=TRUE,"YES","NO"))</f>
        <v xml:space="preserve"> </v>
      </c>
      <c r="K6" t="str">
        <f t="shared" si="2"/>
        <v xml:space="preserve"> </v>
      </c>
    </row>
    <row r="7" spans="1:11">
      <c r="A7" t="s">
        <v>5</v>
      </c>
      <c r="B7">
        <v>4</v>
      </c>
      <c r="C7">
        <v>0</v>
      </c>
      <c r="E7" s="23">
        <f t="shared" si="3"/>
        <v>5.8849914775275861E-2</v>
      </c>
      <c r="F7">
        <f t="shared" si="0"/>
        <v>5.8849914775275861E-2</v>
      </c>
      <c r="G7">
        <f t="shared" si="1"/>
        <v>-5.8849914775275861E-2</v>
      </c>
      <c r="H7" s="18">
        <v>0.9424361357765384</v>
      </c>
      <c r="I7" t="str">
        <f t="shared" si="4"/>
        <v xml:space="preserve"> </v>
      </c>
      <c r="J7" t="str">
        <f>IF(H7&gt;$B$249," ",IF(ISNUMBER(MATCH(A6,ref!B:B,0))=TRUE,"YES","NO"))</f>
        <v xml:space="preserve"> </v>
      </c>
      <c r="K7" t="str">
        <f t="shared" si="2"/>
        <v xml:space="preserve"> </v>
      </c>
    </row>
    <row r="8" spans="1:11">
      <c r="A8" t="s">
        <v>6</v>
      </c>
      <c r="B8">
        <v>10</v>
      </c>
      <c r="C8">
        <v>0</v>
      </c>
      <c r="E8" s="23">
        <f t="shared" si="3"/>
        <v>0.14712478693818964</v>
      </c>
      <c r="F8">
        <f t="shared" si="0"/>
        <v>0.14712478693818964</v>
      </c>
      <c r="G8">
        <f t="shared" si="1"/>
        <v>-0.14712478693818964</v>
      </c>
      <c r="H8" s="18">
        <v>0.86224329271475375</v>
      </c>
      <c r="I8" t="str">
        <f t="shared" si="4"/>
        <v xml:space="preserve"> </v>
      </c>
      <c r="J8" t="str">
        <f>IF(H8&gt;$B$249," ",IF(ISNUMBER(MATCH(A7,ref!B:B,0))=TRUE,"YES","NO"))</f>
        <v xml:space="preserve"> </v>
      </c>
      <c r="K8" t="str">
        <f t="shared" si="2"/>
        <v xml:space="preserve"> </v>
      </c>
    </row>
    <row r="9" spans="1:11">
      <c r="A9" t="s">
        <v>7</v>
      </c>
      <c r="B9">
        <v>92</v>
      </c>
      <c r="C9">
        <v>0</v>
      </c>
      <c r="E9" s="23">
        <f t="shared" si="3"/>
        <v>1.3535480398313449</v>
      </c>
      <c r="F9">
        <f t="shared" si="0"/>
        <v>1.3535480398313449</v>
      </c>
      <c r="G9">
        <f t="shared" si="1"/>
        <v>-1.3535480398313449</v>
      </c>
      <c r="H9" s="18">
        <v>0.25573748360279092</v>
      </c>
      <c r="I9" t="str">
        <f t="shared" si="4"/>
        <v xml:space="preserve"> </v>
      </c>
      <c r="J9" t="str">
        <f>IF(H9&gt;$B$249," ",IF(ISNUMBER(MATCH(A8,ref!B:B,0))=TRUE,"YES","NO"))</f>
        <v xml:space="preserve"> </v>
      </c>
      <c r="K9" t="str">
        <f t="shared" si="2"/>
        <v xml:space="preserve"> </v>
      </c>
    </row>
    <row r="10" spans="1:11">
      <c r="A10" t="s">
        <v>8</v>
      </c>
      <c r="B10">
        <v>120</v>
      </c>
      <c r="C10">
        <v>1</v>
      </c>
      <c r="E10" s="23">
        <f t="shared" si="3"/>
        <v>1.7654974432582757</v>
      </c>
      <c r="F10">
        <f t="shared" si="0"/>
        <v>0.33191004488429199</v>
      </c>
      <c r="G10">
        <f t="shared" si="1"/>
        <v>-0.76549744325827573</v>
      </c>
      <c r="H10" s="18">
        <v>0.4714672780755963</v>
      </c>
      <c r="I10" t="str">
        <f t="shared" si="4"/>
        <v xml:space="preserve"> </v>
      </c>
      <c r="J10" t="str">
        <f>IF(H10&gt;$B$249," ",IF(ISNUMBER(MATCH(A9,ref!B:B,0))=TRUE,"YES","NO"))</f>
        <v xml:space="preserve"> </v>
      </c>
      <c r="K10" t="str">
        <f t="shared" si="2"/>
        <v xml:space="preserve"> </v>
      </c>
    </row>
    <row r="11" spans="1:11">
      <c r="A11" t="s">
        <v>9</v>
      </c>
      <c r="B11">
        <v>25</v>
      </c>
      <c r="C11">
        <v>1</v>
      </c>
      <c r="E11" s="23">
        <f t="shared" si="3"/>
        <v>0.36781196734547411</v>
      </c>
      <c r="F11">
        <f t="shared" si="0"/>
        <v>1.0865924551503523</v>
      </c>
      <c r="G11">
        <f t="shared" si="1"/>
        <v>0.63218803265452594</v>
      </c>
      <c r="H11" s="18">
        <v>0.3096416822071405</v>
      </c>
      <c r="I11" t="str">
        <f t="shared" si="4"/>
        <v xml:space="preserve"> </v>
      </c>
      <c r="J11" t="str">
        <f>IF(H11&gt;$B$249," ",IF(ISNUMBER(MATCH(A10,ref!B:B,0))=TRUE,"YES","NO"))</f>
        <v xml:space="preserve"> </v>
      </c>
      <c r="K11" t="str">
        <f t="shared" si="2"/>
        <v xml:space="preserve"> </v>
      </c>
    </row>
    <row r="12" spans="1:11">
      <c r="A12" t="s">
        <v>10</v>
      </c>
      <c r="B12">
        <v>172</v>
      </c>
      <c r="C12">
        <v>7</v>
      </c>
      <c r="E12" s="23">
        <f t="shared" si="3"/>
        <v>2.530546335336862</v>
      </c>
      <c r="F12">
        <f t="shared" si="0"/>
        <v>7.8939538792960233</v>
      </c>
      <c r="G12">
        <f t="shared" si="1"/>
        <v>4.4694536646631384</v>
      </c>
      <c r="H12" s="18">
        <v>1.4317176783927795E-2</v>
      </c>
      <c r="I12" t="str">
        <f t="shared" si="4"/>
        <v xml:space="preserve"> </v>
      </c>
      <c r="J12" t="str">
        <f>IF(H12&gt;$B$249," ",IF(ISNUMBER(MATCH(A11,ref!B:B,0))=TRUE,"YES","NO"))</f>
        <v xml:space="preserve"> </v>
      </c>
      <c r="K12" t="str">
        <f t="shared" si="2"/>
        <v xml:space="preserve"> </v>
      </c>
    </row>
    <row r="13" spans="1:11">
      <c r="A13" t="s">
        <v>11</v>
      </c>
      <c r="B13">
        <v>3</v>
      </c>
      <c r="C13">
        <v>0</v>
      </c>
      <c r="E13" s="23">
        <f t="shared" si="3"/>
        <v>4.4137436081456899E-2</v>
      </c>
      <c r="F13">
        <f t="shared" si="0"/>
        <v>4.4137436081456899E-2</v>
      </c>
      <c r="G13">
        <f t="shared" si="1"/>
        <v>-4.4137436081456899E-2</v>
      </c>
      <c r="H13" s="18">
        <v>0.9565087503870594</v>
      </c>
      <c r="I13" t="str">
        <f t="shared" si="4"/>
        <v xml:space="preserve"> </v>
      </c>
      <c r="J13" t="str">
        <f>IF(H13&gt;$B$249," ",IF(ISNUMBER(MATCH(A12,ref!B:B,0))=TRUE,"YES","NO"))</f>
        <v xml:space="preserve"> </v>
      </c>
      <c r="K13" t="str">
        <f t="shared" si="2"/>
        <v xml:space="preserve"> </v>
      </c>
    </row>
    <row r="14" spans="1:11">
      <c r="A14" t="s">
        <v>12</v>
      </c>
      <c r="B14">
        <v>4</v>
      </c>
      <c r="C14">
        <v>0</v>
      </c>
      <c r="E14" s="23">
        <f t="shared" si="3"/>
        <v>5.8849914775275861E-2</v>
      </c>
      <c r="F14">
        <f t="shared" si="0"/>
        <v>5.8849914775275861E-2</v>
      </c>
      <c r="G14">
        <f t="shared" si="1"/>
        <v>-5.8849914775275861E-2</v>
      </c>
      <c r="H14" s="18">
        <v>0.9424361357765384</v>
      </c>
      <c r="I14" t="str">
        <f t="shared" si="4"/>
        <v xml:space="preserve"> </v>
      </c>
      <c r="J14" t="str">
        <f>IF(H14&gt;$B$249," ",IF(ISNUMBER(MATCH(A13,ref!B:B,0))=TRUE,"YES","NO"))</f>
        <v xml:space="preserve"> </v>
      </c>
      <c r="K14" t="str">
        <f t="shared" si="2"/>
        <v xml:space="preserve"> </v>
      </c>
    </row>
    <row r="15" spans="1:11">
      <c r="A15" t="s">
        <v>13</v>
      </c>
      <c r="B15">
        <v>1</v>
      </c>
      <c r="C15">
        <v>0</v>
      </c>
      <c r="E15" s="23">
        <f t="shared" si="3"/>
        <v>1.4712478693818965E-2</v>
      </c>
      <c r="F15">
        <f t="shared" si="0"/>
        <v>1.4712478693818965E-2</v>
      </c>
      <c r="G15">
        <f t="shared" si="1"/>
        <v>-1.4712478693818965E-2</v>
      </c>
      <c r="H15" s="18">
        <v>0.98528752130618102</v>
      </c>
      <c r="I15" t="str">
        <f t="shared" si="4"/>
        <v xml:space="preserve"> </v>
      </c>
      <c r="J15" t="str">
        <f>IF(H15&gt;$B$249," ",IF(ISNUMBER(MATCH(A14,ref!B:B,0))=TRUE,"YES","NO"))</f>
        <v xml:space="preserve"> </v>
      </c>
      <c r="K15" t="str">
        <f t="shared" si="2"/>
        <v xml:space="preserve"> </v>
      </c>
    </row>
    <row r="16" spans="1:11">
      <c r="A16" t="s">
        <v>14</v>
      </c>
      <c r="B16">
        <v>96</v>
      </c>
      <c r="C16">
        <v>0</v>
      </c>
      <c r="E16" s="23">
        <f t="shared" si="3"/>
        <v>1.4123979546066208</v>
      </c>
      <c r="F16">
        <f t="shared" si="0"/>
        <v>1.4123979546066208</v>
      </c>
      <c r="G16">
        <f t="shared" si="1"/>
        <v>-1.4123979546066208</v>
      </c>
      <c r="H16" s="18">
        <v>0.24101624581983011</v>
      </c>
      <c r="I16" t="str">
        <f t="shared" si="4"/>
        <v xml:space="preserve"> </v>
      </c>
      <c r="J16" t="str">
        <f>IF(H16&gt;$B$249," ",IF(ISNUMBER(MATCH(A15,ref!B:B,0))=TRUE,"YES","NO"))</f>
        <v xml:space="preserve"> </v>
      </c>
      <c r="K16" t="str">
        <f t="shared" si="2"/>
        <v xml:space="preserve"> </v>
      </c>
    </row>
    <row r="17" spans="1:11">
      <c r="A17" t="s">
        <v>15</v>
      </c>
      <c r="B17">
        <v>5</v>
      </c>
      <c r="C17">
        <v>0</v>
      </c>
      <c r="E17" s="23">
        <f t="shared" si="3"/>
        <v>7.3562393469094822E-2</v>
      </c>
      <c r="F17">
        <f t="shared" si="0"/>
        <v>7.3562393469094822E-2</v>
      </c>
      <c r="G17">
        <f t="shared" si="1"/>
        <v>-7.3562393469094822E-2</v>
      </c>
      <c r="H17" s="18">
        <v>0.92857056420864104</v>
      </c>
      <c r="I17" t="str">
        <f t="shared" si="4"/>
        <v xml:space="preserve"> </v>
      </c>
      <c r="J17" t="str">
        <f>IF(H17&gt;$B$249," ",IF(ISNUMBER(MATCH(A16,ref!B:B,0))=TRUE,"YES","NO"))</f>
        <v xml:space="preserve"> </v>
      </c>
      <c r="K17" t="str">
        <f t="shared" si="2"/>
        <v xml:space="preserve"> </v>
      </c>
    </row>
    <row r="18" spans="1:11">
      <c r="A18" t="s">
        <v>16</v>
      </c>
      <c r="B18">
        <v>1</v>
      </c>
      <c r="C18">
        <v>0</v>
      </c>
      <c r="E18" s="23">
        <f t="shared" si="3"/>
        <v>1.4712478693818965E-2</v>
      </c>
      <c r="F18">
        <f t="shared" si="0"/>
        <v>1.4712478693818965E-2</v>
      </c>
      <c r="G18">
        <f t="shared" si="1"/>
        <v>-1.4712478693818965E-2</v>
      </c>
      <c r="H18" s="18">
        <v>0.98528752130618102</v>
      </c>
      <c r="I18" t="str">
        <f t="shared" si="4"/>
        <v xml:space="preserve"> </v>
      </c>
      <c r="J18" t="str">
        <f>IF(H18&gt;$B$249," ",IF(ISNUMBER(MATCH(A17,ref!B:B,0))=TRUE,"YES","NO"))</f>
        <v xml:space="preserve"> </v>
      </c>
      <c r="K18" t="str">
        <f t="shared" si="2"/>
        <v xml:space="preserve"> </v>
      </c>
    </row>
    <row r="19" spans="1:11">
      <c r="A19" t="s">
        <v>17</v>
      </c>
      <c r="B19">
        <v>69</v>
      </c>
      <c r="C19">
        <v>5</v>
      </c>
      <c r="E19" s="23">
        <f t="shared" si="3"/>
        <v>1.0151610298735085</v>
      </c>
      <c r="F19">
        <f t="shared" si="0"/>
        <v>15.641795883178565</v>
      </c>
      <c r="G19">
        <f t="shared" si="1"/>
        <v>3.9848389701264915</v>
      </c>
      <c r="H19" s="18">
        <v>3.5506912332734864E-3</v>
      </c>
      <c r="I19" t="str">
        <f t="shared" si="4"/>
        <v xml:space="preserve"> </v>
      </c>
      <c r="J19" t="str">
        <f>IF(H19&gt;$B$249," ",IF(ISNUMBER(MATCH(A18,ref!B:B,0))=TRUE,"YES","NO"))</f>
        <v xml:space="preserve"> </v>
      </c>
      <c r="K19" t="str">
        <f t="shared" si="2"/>
        <v xml:space="preserve"> </v>
      </c>
    </row>
    <row r="20" spans="1:11">
      <c r="A20" t="s">
        <v>18</v>
      </c>
      <c r="B20">
        <v>24</v>
      </c>
      <c r="C20">
        <v>0</v>
      </c>
      <c r="E20" s="23">
        <f t="shared" si="3"/>
        <v>0.35309948865165519</v>
      </c>
      <c r="F20">
        <f t="shared" si="0"/>
        <v>0.35309948865165519</v>
      </c>
      <c r="G20">
        <f t="shared" si="1"/>
        <v>-0.35309948865165519</v>
      </c>
      <c r="H20" s="18">
        <v>0.70066686410243151</v>
      </c>
      <c r="I20" t="str">
        <f t="shared" si="4"/>
        <v xml:space="preserve"> </v>
      </c>
      <c r="J20" t="str">
        <f>IF(H20&gt;$B$249," ",IF(ISNUMBER(MATCH(A19,ref!B:B,0))=TRUE,"YES","NO"))</f>
        <v xml:space="preserve"> </v>
      </c>
      <c r="K20" t="str">
        <f t="shared" si="2"/>
        <v xml:space="preserve"> </v>
      </c>
    </row>
    <row r="21" spans="1:11">
      <c r="A21" t="s">
        <v>19</v>
      </c>
      <c r="B21">
        <v>2</v>
      </c>
      <c r="C21">
        <v>0</v>
      </c>
      <c r="E21" s="23">
        <f t="shared" si="3"/>
        <v>2.942495738763793E-2</v>
      </c>
      <c r="F21">
        <f t="shared" si="0"/>
        <v>2.942495738763793E-2</v>
      </c>
      <c r="G21">
        <f t="shared" si="1"/>
        <v>-2.942495738763793E-2</v>
      </c>
      <c r="H21" s="18">
        <v>0.9707914996416781</v>
      </c>
      <c r="I21" t="str">
        <f t="shared" si="4"/>
        <v xml:space="preserve"> </v>
      </c>
      <c r="J21" t="str">
        <f>IF(H21&gt;$B$249," ",IF(ISNUMBER(MATCH(A20,ref!B:B,0))=TRUE,"YES","NO"))</f>
        <v xml:space="preserve"> </v>
      </c>
      <c r="K21" t="str">
        <f t="shared" si="2"/>
        <v xml:space="preserve"> </v>
      </c>
    </row>
    <row r="22" spans="1:11">
      <c r="A22" t="s">
        <v>20</v>
      </c>
      <c r="B22">
        <v>1</v>
      </c>
      <c r="C22">
        <v>0</v>
      </c>
      <c r="E22" s="23">
        <f t="shared" si="3"/>
        <v>1.4712478693818965E-2</v>
      </c>
      <c r="F22">
        <f t="shared" si="0"/>
        <v>1.4712478693818965E-2</v>
      </c>
      <c r="G22">
        <f t="shared" si="1"/>
        <v>-1.4712478693818965E-2</v>
      </c>
      <c r="H22" s="18">
        <v>0.98528752130618102</v>
      </c>
      <c r="I22" t="str">
        <f t="shared" si="4"/>
        <v xml:space="preserve"> </v>
      </c>
      <c r="J22" t="str">
        <f>IF(H22&gt;$B$249," ",IF(ISNUMBER(MATCH(A21,ref!B:B,0))=TRUE,"YES","NO"))</f>
        <v xml:space="preserve"> </v>
      </c>
      <c r="K22" t="str">
        <f t="shared" si="2"/>
        <v xml:space="preserve"> </v>
      </c>
    </row>
    <row r="23" spans="1:11">
      <c r="A23" t="s">
        <v>21</v>
      </c>
      <c r="B23">
        <v>11</v>
      </c>
      <c r="C23">
        <v>0</v>
      </c>
      <c r="E23" s="23">
        <f t="shared" si="3"/>
        <v>0.16183726563200862</v>
      </c>
      <c r="F23">
        <f t="shared" si="0"/>
        <v>0.16183726563200862</v>
      </c>
      <c r="G23">
        <f t="shared" si="1"/>
        <v>-0.16183726563200862</v>
      </c>
      <c r="H23" s="18">
        <v>0.84955755664179977</v>
      </c>
      <c r="I23" t="str">
        <f t="shared" si="4"/>
        <v xml:space="preserve"> </v>
      </c>
      <c r="J23" t="str">
        <f>IF(H23&gt;$B$249," ",IF(ISNUMBER(MATCH(A22,ref!B:B,0))=TRUE,"YES","NO"))</f>
        <v xml:space="preserve"> </v>
      </c>
      <c r="K23" t="str">
        <f t="shared" si="2"/>
        <v xml:space="preserve"> </v>
      </c>
    </row>
    <row r="24" spans="1:11">
      <c r="A24" t="s">
        <v>22</v>
      </c>
      <c r="B24">
        <v>3</v>
      </c>
      <c r="C24">
        <v>0</v>
      </c>
      <c r="E24" s="23">
        <f t="shared" si="3"/>
        <v>4.4137436081456899E-2</v>
      </c>
      <c r="F24">
        <f t="shared" si="0"/>
        <v>4.4137436081456899E-2</v>
      </c>
      <c r="G24">
        <f t="shared" si="1"/>
        <v>-4.4137436081456899E-2</v>
      </c>
      <c r="H24" s="18">
        <v>0.9565087503870594</v>
      </c>
      <c r="I24" t="str">
        <f t="shared" si="4"/>
        <v xml:space="preserve"> </v>
      </c>
      <c r="J24" t="str">
        <f>IF(H24&gt;$B$249," ",IF(ISNUMBER(MATCH(A23,ref!B:B,0))=TRUE,"YES","NO"))</f>
        <v xml:space="preserve"> </v>
      </c>
      <c r="K24" t="str">
        <f t="shared" si="2"/>
        <v xml:space="preserve"> </v>
      </c>
    </row>
    <row r="25" spans="1:11">
      <c r="A25" t="s">
        <v>23</v>
      </c>
      <c r="B25">
        <v>5</v>
      </c>
      <c r="C25">
        <v>0</v>
      </c>
      <c r="E25" s="23">
        <f t="shared" si="3"/>
        <v>7.3562393469094822E-2</v>
      </c>
      <c r="F25">
        <f t="shared" si="0"/>
        <v>7.3562393469094822E-2</v>
      </c>
      <c r="G25">
        <f t="shared" si="1"/>
        <v>-7.3562393469094822E-2</v>
      </c>
      <c r="H25" s="18">
        <v>0.92857056420864104</v>
      </c>
      <c r="I25" t="str">
        <f t="shared" si="4"/>
        <v xml:space="preserve"> </v>
      </c>
      <c r="J25" t="str">
        <f>IF(H25&gt;$B$249," ",IF(ISNUMBER(MATCH(A24,ref!B:B,0))=TRUE,"YES","NO"))</f>
        <v xml:space="preserve"> </v>
      </c>
      <c r="K25" t="str">
        <f t="shared" si="2"/>
        <v xml:space="preserve"> </v>
      </c>
    </row>
    <row r="26" spans="1:11">
      <c r="A26" t="s">
        <v>24</v>
      </c>
      <c r="B26">
        <v>38</v>
      </c>
      <c r="C26">
        <v>0</v>
      </c>
      <c r="E26" s="23">
        <f t="shared" si="3"/>
        <v>0.55907419036512063</v>
      </c>
      <c r="F26">
        <f t="shared" si="0"/>
        <v>0.55907419036512063</v>
      </c>
      <c r="G26">
        <f t="shared" si="1"/>
        <v>-0.55907419036512063</v>
      </c>
      <c r="H26" s="18">
        <v>0.56936836574911487</v>
      </c>
      <c r="I26" t="str">
        <f t="shared" si="4"/>
        <v xml:space="preserve"> </v>
      </c>
      <c r="J26" t="str">
        <f>IF(H26&gt;$B$249," ",IF(ISNUMBER(MATCH(A25,ref!B:B,0))=TRUE,"YES","NO"))</f>
        <v xml:space="preserve"> </v>
      </c>
      <c r="K26" t="str">
        <f t="shared" si="2"/>
        <v xml:space="preserve"> </v>
      </c>
    </row>
    <row r="27" spans="1:11">
      <c r="A27" t="s">
        <v>25</v>
      </c>
      <c r="B27">
        <v>62</v>
      </c>
      <c r="C27">
        <v>0</v>
      </c>
      <c r="E27" s="23">
        <f t="shared" si="3"/>
        <v>0.91217367901677582</v>
      </c>
      <c r="F27">
        <f t="shared" si="0"/>
        <v>0.91217367901677582</v>
      </c>
      <c r="G27">
        <f t="shared" si="1"/>
        <v>-0.91217367901677582</v>
      </c>
      <c r="H27" s="18">
        <v>0.39893754734855863</v>
      </c>
      <c r="I27" t="str">
        <f t="shared" si="4"/>
        <v xml:space="preserve"> </v>
      </c>
      <c r="J27" t="str">
        <f>IF(H27&gt;$B$249," ",IF(ISNUMBER(MATCH(A26,ref!B:B,0))=TRUE,"YES","NO"))</f>
        <v xml:space="preserve"> </v>
      </c>
      <c r="K27" t="str">
        <f t="shared" si="2"/>
        <v xml:space="preserve"> </v>
      </c>
    </row>
    <row r="28" spans="1:11">
      <c r="A28" t="s">
        <v>26</v>
      </c>
      <c r="B28">
        <v>2</v>
      </c>
      <c r="C28">
        <v>0</v>
      </c>
      <c r="E28" s="23">
        <f t="shared" si="3"/>
        <v>2.942495738763793E-2</v>
      </c>
      <c r="F28">
        <f t="shared" si="0"/>
        <v>2.942495738763793E-2</v>
      </c>
      <c r="G28">
        <f t="shared" si="1"/>
        <v>-2.942495738763793E-2</v>
      </c>
      <c r="H28" s="18">
        <v>0.9707914996416781</v>
      </c>
      <c r="I28" t="str">
        <f t="shared" si="4"/>
        <v xml:space="preserve"> </v>
      </c>
      <c r="J28" t="str">
        <f>IF(H28&gt;$B$249," ",IF(ISNUMBER(MATCH(A27,ref!B:B,0))=TRUE,"YES","NO"))</f>
        <v xml:space="preserve"> </v>
      </c>
      <c r="K28" t="str">
        <f t="shared" si="2"/>
        <v xml:space="preserve"> </v>
      </c>
    </row>
    <row r="29" spans="1:11">
      <c r="A29" t="s">
        <v>27</v>
      </c>
      <c r="B29">
        <v>10</v>
      </c>
      <c r="C29">
        <v>0</v>
      </c>
      <c r="E29" s="23">
        <f t="shared" si="3"/>
        <v>0.14712478693818964</v>
      </c>
      <c r="F29">
        <f t="shared" si="0"/>
        <v>0.14712478693818964</v>
      </c>
      <c r="G29">
        <f t="shared" si="1"/>
        <v>-0.14712478693818964</v>
      </c>
      <c r="H29" s="18">
        <v>0.86224329271475375</v>
      </c>
      <c r="I29" t="str">
        <f t="shared" si="4"/>
        <v xml:space="preserve"> </v>
      </c>
      <c r="J29" t="str">
        <f>IF(H29&gt;$B$249," ",IF(ISNUMBER(MATCH(A28,ref!B:B,0))=TRUE,"YES","NO"))</f>
        <v xml:space="preserve"> </v>
      </c>
      <c r="K29" t="str">
        <f t="shared" si="2"/>
        <v xml:space="preserve"> </v>
      </c>
    </row>
    <row r="30" spans="1:11">
      <c r="A30" t="s">
        <v>28</v>
      </c>
      <c r="B30">
        <v>21</v>
      </c>
      <c r="C30">
        <v>0</v>
      </c>
      <c r="E30" s="23">
        <f t="shared" si="3"/>
        <v>0.30896205257019826</v>
      </c>
      <c r="F30">
        <f t="shared" si="0"/>
        <v>0.30896205257019826</v>
      </c>
      <c r="G30">
        <f t="shared" si="1"/>
        <v>-0.30896205257019826</v>
      </c>
      <c r="H30" s="18">
        <v>0.73252530498952639</v>
      </c>
      <c r="I30" t="str">
        <f t="shared" si="4"/>
        <v xml:space="preserve"> </v>
      </c>
      <c r="J30" t="str">
        <f>IF(H30&gt;$B$249," ",IF(ISNUMBER(MATCH(A29,ref!B:B,0))=TRUE,"YES","NO"))</f>
        <v xml:space="preserve"> </v>
      </c>
      <c r="K30" t="str">
        <f t="shared" si="2"/>
        <v xml:space="preserve"> </v>
      </c>
    </row>
    <row r="31" spans="1:11">
      <c r="A31" t="s">
        <v>29</v>
      </c>
      <c r="B31">
        <v>6</v>
      </c>
      <c r="C31">
        <v>0</v>
      </c>
      <c r="E31" s="23">
        <f t="shared" si="3"/>
        <v>8.8274872162913798E-2</v>
      </c>
      <c r="F31">
        <f t="shared" si="0"/>
        <v>8.8274872162913798E-2</v>
      </c>
      <c r="G31">
        <f t="shared" si="1"/>
        <v>-8.8274872162913798E-2</v>
      </c>
      <c r="H31" s="18">
        <v>0.91490898956701383</v>
      </c>
      <c r="I31" t="str">
        <f t="shared" si="4"/>
        <v xml:space="preserve"> </v>
      </c>
      <c r="J31" t="str">
        <f>IF(H31&gt;$B$249," ",IF(ISNUMBER(MATCH(A30,ref!B:B,0))=TRUE,"YES","NO"))</f>
        <v xml:space="preserve"> </v>
      </c>
      <c r="K31" t="str">
        <f t="shared" si="2"/>
        <v xml:space="preserve"> </v>
      </c>
    </row>
    <row r="32" spans="1:11">
      <c r="A32" t="s">
        <v>30</v>
      </c>
      <c r="B32">
        <v>5</v>
      </c>
      <c r="C32">
        <v>1</v>
      </c>
      <c r="E32" s="23">
        <f t="shared" si="3"/>
        <v>7.3562393469094822E-2</v>
      </c>
      <c r="F32">
        <f t="shared" si="0"/>
        <v>11.667464832493486</v>
      </c>
      <c r="G32">
        <f t="shared" si="1"/>
        <v>0.92643760653090523</v>
      </c>
      <c r="H32" s="18">
        <v>7.1429435791359019E-2</v>
      </c>
      <c r="I32" t="str">
        <f t="shared" si="4"/>
        <v xml:space="preserve"> </v>
      </c>
      <c r="J32" t="str">
        <f>IF(H32&gt;$B$249," ",IF(ISNUMBER(MATCH(A31,ref!B:B,0))=TRUE,"YES","NO"))</f>
        <v xml:space="preserve"> </v>
      </c>
      <c r="K32" t="str">
        <f t="shared" si="2"/>
        <v xml:space="preserve"> </v>
      </c>
    </row>
    <row r="33" spans="1:11">
      <c r="A33" t="s">
        <v>31</v>
      </c>
      <c r="B33">
        <v>6</v>
      </c>
      <c r="C33">
        <v>0</v>
      </c>
      <c r="E33" s="23">
        <f t="shared" si="3"/>
        <v>8.8274872162913798E-2</v>
      </c>
      <c r="F33">
        <f t="shared" si="0"/>
        <v>8.8274872162913798E-2</v>
      </c>
      <c r="G33">
        <f t="shared" si="1"/>
        <v>-8.8274872162913798E-2</v>
      </c>
      <c r="H33" s="18">
        <v>0.91490898956701383</v>
      </c>
      <c r="I33" t="str">
        <f t="shared" si="4"/>
        <v xml:space="preserve"> </v>
      </c>
      <c r="J33" t="str">
        <f>IF(H33&gt;$B$249," ",IF(ISNUMBER(MATCH(A32,ref!B:B,0))=TRUE,"YES","NO"))</f>
        <v xml:space="preserve"> </v>
      </c>
      <c r="K33" t="str">
        <f t="shared" si="2"/>
        <v xml:space="preserve"> </v>
      </c>
    </row>
    <row r="34" spans="1:11">
      <c r="A34" t="s">
        <v>32</v>
      </c>
      <c r="B34">
        <v>2</v>
      </c>
      <c r="C34">
        <v>0</v>
      </c>
      <c r="E34" s="23">
        <f t="shared" si="3"/>
        <v>2.942495738763793E-2</v>
      </c>
      <c r="F34">
        <f t="shared" si="0"/>
        <v>2.942495738763793E-2</v>
      </c>
      <c r="G34">
        <f t="shared" si="1"/>
        <v>-2.942495738763793E-2</v>
      </c>
      <c r="H34" s="18">
        <v>0.9707914996416781</v>
      </c>
      <c r="I34" t="str">
        <f t="shared" si="4"/>
        <v xml:space="preserve"> </v>
      </c>
      <c r="J34" t="str">
        <f>IF(H34&gt;$B$249," ",IF(ISNUMBER(MATCH(A33,ref!B:B,0))=TRUE,"YES","NO"))</f>
        <v xml:space="preserve"> </v>
      </c>
      <c r="K34" t="str">
        <f t="shared" si="2"/>
        <v xml:space="preserve"> </v>
      </c>
    </row>
    <row r="35" spans="1:11">
      <c r="A35" t="s">
        <v>33</v>
      </c>
      <c r="B35">
        <v>99</v>
      </c>
      <c r="C35">
        <v>0</v>
      </c>
      <c r="E35" s="23">
        <f t="shared" si="3"/>
        <v>1.4565353906880776</v>
      </c>
      <c r="F35">
        <f t="shared" si="0"/>
        <v>1.4565353906880776</v>
      </c>
      <c r="G35">
        <f t="shared" si="1"/>
        <v>-1.4565353906880776</v>
      </c>
      <c r="H35" s="18">
        <v>0.23053414811210604</v>
      </c>
      <c r="I35" t="str">
        <f t="shared" si="4"/>
        <v xml:space="preserve"> </v>
      </c>
      <c r="J35" t="str">
        <f>IF(H35&gt;$B$249," ",IF(ISNUMBER(MATCH(A34,ref!B:B,0))=TRUE,"YES","NO"))</f>
        <v xml:space="preserve"> </v>
      </c>
      <c r="K35" t="str">
        <f t="shared" si="2"/>
        <v xml:space="preserve"> </v>
      </c>
    </row>
    <row r="36" spans="1:11">
      <c r="A36" t="s">
        <v>34</v>
      </c>
      <c r="B36">
        <v>18</v>
      </c>
      <c r="C36">
        <v>0</v>
      </c>
      <c r="E36" s="23">
        <f t="shared" si="3"/>
        <v>0.26482461648874134</v>
      </c>
      <c r="F36">
        <f t="shared" si="0"/>
        <v>0.26482461648874134</v>
      </c>
      <c r="G36">
        <f t="shared" si="1"/>
        <v>-0.26482461648874134</v>
      </c>
      <c r="H36" s="18">
        <v>0.76583230910653333</v>
      </c>
      <c r="I36" t="str">
        <f t="shared" si="4"/>
        <v xml:space="preserve"> </v>
      </c>
      <c r="J36" t="str">
        <f>IF(H36&gt;$B$249," ",IF(ISNUMBER(MATCH(A35,ref!B:B,0))=TRUE,"YES","NO"))</f>
        <v xml:space="preserve"> </v>
      </c>
      <c r="K36" t="str">
        <f t="shared" si="2"/>
        <v xml:space="preserve"> </v>
      </c>
    </row>
    <row r="37" spans="1:11">
      <c r="A37" t="s">
        <v>35</v>
      </c>
      <c r="B37">
        <v>98</v>
      </c>
      <c r="C37">
        <v>0</v>
      </c>
      <c r="E37" s="23">
        <f t="shared" si="3"/>
        <v>1.4418229119942585</v>
      </c>
      <c r="F37">
        <f t="shared" si="0"/>
        <v>1.4418229119942583</v>
      </c>
      <c r="G37">
        <f t="shared" si="1"/>
        <v>-1.4418229119942585</v>
      </c>
      <c r="H37" s="18">
        <v>0.23397652271744021</v>
      </c>
      <c r="I37" t="str">
        <f t="shared" si="4"/>
        <v xml:space="preserve"> </v>
      </c>
      <c r="J37" t="str">
        <f>IF(H37&gt;$B$249," ",IF(ISNUMBER(MATCH(A36,ref!B:B,0))=TRUE,"YES","NO"))</f>
        <v xml:space="preserve"> </v>
      </c>
      <c r="K37" t="str">
        <f t="shared" si="2"/>
        <v xml:space="preserve"> </v>
      </c>
    </row>
    <row r="38" spans="1:11">
      <c r="A38" t="s">
        <v>36</v>
      </c>
      <c r="B38">
        <v>52</v>
      </c>
      <c r="C38">
        <v>0</v>
      </c>
      <c r="E38" s="23">
        <f t="shared" si="3"/>
        <v>0.76504889207858617</v>
      </c>
      <c r="F38">
        <f t="shared" si="0"/>
        <v>0.76504889207858617</v>
      </c>
      <c r="G38">
        <f t="shared" si="1"/>
        <v>-0.76504889207858617</v>
      </c>
      <c r="H38" s="18">
        <v>0.46267399319803654</v>
      </c>
      <c r="I38" t="str">
        <f t="shared" si="4"/>
        <v xml:space="preserve"> </v>
      </c>
      <c r="J38" t="str">
        <f>IF(H38&gt;$B$249," ",IF(ISNUMBER(MATCH(A37,ref!B:B,0))=TRUE,"YES","NO"))</f>
        <v xml:space="preserve"> </v>
      </c>
      <c r="K38" t="str">
        <f t="shared" si="2"/>
        <v xml:space="preserve"> </v>
      </c>
    </row>
    <row r="39" spans="1:11">
      <c r="A39" t="s">
        <v>37</v>
      </c>
      <c r="B39">
        <v>2</v>
      </c>
      <c r="C39">
        <v>0</v>
      </c>
      <c r="E39" s="23">
        <f t="shared" si="3"/>
        <v>2.942495738763793E-2</v>
      </c>
      <c r="F39">
        <f t="shared" si="0"/>
        <v>2.942495738763793E-2</v>
      </c>
      <c r="G39">
        <f t="shared" si="1"/>
        <v>-2.942495738763793E-2</v>
      </c>
      <c r="H39" s="18">
        <v>0.9707914996416781</v>
      </c>
      <c r="I39" t="str">
        <f t="shared" si="4"/>
        <v xml:space="preserve"> </v>
      </c>
      <c r="J39" t="str">
        <f>IF(H39&gt;$B$249," ",IF(ISNUMBER(MATCH(A38,ref!B:B,0))=TRUE,"YES","NO"))</f>
        <v xml:space="preserve"> </v>
      </c>
      <c r="K39" t="str">
        <f t="shared" si="2"/>
        <v xml:space="preserve"> </v>
      </c>
    </row>
    <row r="40" spans="1:11">
      <c r="A40" t="s">
        <v>38</v>
      </c>
      <c r="B40">
        <v>6</v>
      </c>
      <c r="C40">
        <v>2</v>
      </c>
      <c r="E40" s="23">
        <f t="shared" si="3"/>
        <v>8.8274872162913798E-2</v>
      </c>
      <c r="F40">
        <f t="shared" si="0"/>
        <v>41.401283002244206</v>
      </c>
      <c r="G40">
        <f t="shared" si="1"/>
        <v>1.9117251278370861</v>
      </c>
      <c r="H40" s="18">
        <v>3.1215625832235875E-3</v>
      </c>
      <c r="I40" t="str">
        <f t="shared" si="4"/>
        <v xml:space="preserve"> </v>
      </c>
      <c r="J40" t="str">
        <f>IF(H40&gt;$B$249," ",IF(ISNUMBER(MATCH(A39,ref!B:B,0))=TRUE,"YES","NO"))</f>
        <v xml:space="preserve"> </v>
      </c>
      <c r="K40" t="str">
        <f t="shared" si="2"/>
        <v xml:space="preserve"> </v>
      </c>
    </row>
    <row r="41" spans="1:11">
      <c r="A41" t="s">
        <v>39</v>
      </c>
      <c r="B41">
        <v>7</v>
      </c>
      <c r="C41">
        <v>0</v>
      </c>
      <c r="E41" s="23">
        <f t="shared" si="3"/>
        <v>0.10298735085673275</v>
      </c>
      <c r="F41">
        <f t="shared" si="0"/>
        <v>0.10298735085673275</v>
      </c>
      <c r="G41">
        <f t="shared" si="1"/>
        <v>-0.10298735085673275</v>
      </c>
      <c r="H41" s="18">
        <v>0.90144841055122582</v>
      </c>
      <c r="I41" t="str">
        <f t="shared" si="4"/>
        <v xml:space="preserve"> </v>
      </c>
      <c r="J41" t="str">
        <f>IF(H41&gt;$B$249," ",IF(ISNUMBER(MATCH(A40,ref!B:B,0))=TRUE,"YES","NO"))</f>
        <v xml:space="preserve"> </v>
      </c>
      <c r="K41" t="str">
        <f t="shared" si="2"/>
        <v xml:space="preserve"> </v>
      </c>
    </row>
    <row r="42" spans="1:11">
      <c r="A42" t="s">
        <v>40</v>
      </c>
      <c r="B42">
        <v>9</v>
      </c>
      <c r="C42">
        <v>0</v>
      </c>
      <c r="E42" s="23">
        <f t="shared" si="3"/>
        <v>0.13241230824437067</v>
      </c>
      <c r="F42">
        <f t="shared" si="0"/>
        <v>0.13241230824437067</v>
      </c>
      <c r="G42">
        <f t="shared" si="1"/>
        <v>-0.13241230824437067</v>
      </c>
      <c r="H42" s="18">
        <v>0.87511845432863167</v>
      </c>
      <c r="I42" t="str">
        <f t="shared" si="4"/>
        <v xml:space="preserve"> </v>
      </c>
      <c r="J42" t="str">
        <f>IF(H42&gt;$B$249," ",IF(ISNUMBER(MATCH(A41,ref!B:B,0))=TRUE,"YES","NO"))</f>
        <v xml:space="preserve"> </v>
      </c>
      <c r="K42" t="str">
        <f t="shared" si="2"/>
        <v xml:space="preserve"> </v>
      </c>
    </row>
    <row r="43" spans="1:11">
      <c r="A43" t="s">
        <v>41</v>
      </c>
      <c r="B43">
        <v>2</v>
      </c>
      <c r="C43">
        <v>0</v>
      </c>
      <c r="E43" s="23">
        <f t="shared" si="3"/>
        <v>2.942495738763793E-2</v>
      </c>
      <c r="F43">
        <f t="shared" si="0"/>
        <v>2.942495738763793E-2</v>
      </c>
      <c r="G43">
        <f t="shared" si="1"/>
        <v>-2.942495738763793E-2</v>
      </c>
      <c r="H43" s="18">
        <v>0.9707914996416781</v>
      </c>
      <c r="I43" t="str">
        <f t="shared" si="4"/>
        <v xml:space="preserve"> </v>
      </c>
      <c r="J43" t="str">
        <f>IF(H43&gt;$B$249," ",IF(ISNUMBER(MATCH(A42,ref!B:B,0))=TRUE,"YES","NO"))</f>
        <v xml:space="preserve"> </v>
      </c>
      <c r="K43" t="str">
        <f t="shared" si="2"/>
        <v xml:space="preserve"> </v>
      </c>
    </row>
    <row r="44" spans="1:11">
      <c r="A44" t="s">
        <v>42</v>
      </c>
      <c r="B44">
        <v>71</v>
      </c>
      <c r="C44">
        <v>0</v>
      </c>
      <c r="E44" s="23">
        <f t="shared" si="3"/>
        <v>1.0445859872611465</v>
      </c>
      <c r="F44">
        <f t="shared" si="0"/>
        <v>1.0445859872611465</v>
      </c>
      <c r="G44">
        <f t="shared" si="1"/>
        <v>-1.0445859872611465</v>
      </c>
      <c r="H44" s="18">
        <v>0.34911760980932588</v>
      </c>
      <c r="I44" t="str">
        <f t="shared" si="4"/>
        <v xml:space="preserve"> </v>
      </c>
      <c r="J44" t="str">
        <f>IF(H44&gt;$B$249," ",IF(ISNUMBER(MATCH(A43,ref!B:B,0))=TRUE,"YES","NO"))</f>
        <v xml:space="preserve"> </v>
      </c>
      <c r="K44" t="str">
        <f t="shared" si="2"/>
        <v xml:space="preserve"> </v>
      </c>
    </row>
    <row r="45" spans="1:11">
      <c r="A45" t="s">
        <v>43</v>
      </c>
      <c r="B45">
        <v>2</v>
      </c>
      <c r="C45">
        <v>0</v>
      </c>
      <c r="E45" s="23">
        <f t="shared" si="3"/>
        <v>2.942495738763793E-2</v>
      </c>
      <c r="F45">
        <f t="shared" si="0"/>
        <v>2.942495738763793E-2</v>
      </c>
      <c r="G45">
        <f t="shared" si="1"/>
        <v>-2.942495738763793E-2</v>
      </c>
      <c r="H45" s="18">
        <v>0.9707914996416781</v>
      </c>
      <c r="I45" t="str">
        <f t="shared" si="4"/>
        <v xml:space="preserve"> </v>
      </c>
      <c r="J45" t="str">
        <f>IF(H45&gt;$B$249," ",IF(ISNUMBER(MATCH(A44,ref!B:B,0))=TRUE,"YES","NO"))</f>
        <v xml:space="preserve"> </v>
      </c>
      <c r="K45" t="str">
        <f t="shared" si="2"/>
        <v xml:space="preserve"> </v>
      </c>
    </row>
    <row r="46" spans="1:11">
      <c r="A46" t="s">
        <v>44</v>
      </c>
      <c r="B46">
        <v>13</v>
      </c>
      <c r="C46">
        <v>0</v>
      </c>
      <c r="E46" s="23">
        <f t="shared" si="3"/>
        <v>0.19126222301964654</v>
      </c>
      <c r="F46">
        <f t="shared" si="0"/>
        <v>0.19126222301964654</v>
      </c>
      <c r="G46">
        <f t="shared" si="1"/>
        <v>-0.19126222301964654</v>
      </c>
      <c r="H46" s="18">
        <v>0.8247432544442127</v>
      </c>
      <c r="I46" t="str">
        <f t="shared" si="4"/>
        <v xml:space="preserve"> </v>
      </c>
      <c r="J46" t="str">
        <f>IF(H46&gt;$B$249," ",IF(ISNUMBER(MATCH(A45,ref!B:B,0))=TRUE,"YES","NO"))</f>
        <v xml:space="preserve"> </v>
      </c>
      <c r="K46" t="str">
        <f t="shared" si="2"/>
        <v xml:space="preserve"> </v>
      </c>
    </row>
    <row r="47" spans="1:11">
      <c r="A47" t="s">
        <v>45</v>
      </c>
      <c r="B47">
        <v>20</v>
      </c>
      <c r="C47">
        <v>0</v>
      </c>
      <c r="E47" s="23">
        <f t="shared" si="3"/>
        <v>0.29424957387637929</v>
      </c>
      <c r="F47">
        <f t="shared" si="0"/>
        <v>0.29424957387637929</v>
      </c>
      <c r="G47">
        <f t="shared" si="1"/>
        <v>-0.29424957387637929</v>
      </c>
      <c r="H47" s="18">
        <v>0.74346349583158067</v>
      </c>
      <c r="I47" t="str">
        <f t="shared" si="4"/>
        <v xml:space="preserve"> </v>
      </c>
      <c r="J47" t="str">
        <f>IF(H47&gt;$B$249," ",IF(ISNUMBER(MATCH(A46,ref!B:B,0))=TRUE,"YES","NO"))</f>
        <v xml:space="preserve"> </v>
      </c>
      <c r="K47" t="str">
        <f t="shared" si="2"/>
        <v xml:space="preserve"> </v>
      </c>
    </row>
    <row r="48" spans="1:11">
      <c r="A48" t="s">
        <v>46</v>
      </c>
      <c r="B48">
        <v>5</v>
      </c>
      <c r="C48">
        <v>0</v>
      </c>
      <c r="E48" s="23">
        <f t="shared" si="3"/>
        <v>7.3562393469094822E-2</v>
      </c>
      <c r="F48">
        <f t="shared" si="0"/>
        <v>7.3562393469094822E-2</v>
      </c>
      <c r="G48">
        <f t="shared" si="1"/>
        <v>-7.3562393469094822E-2</v>
      </c>
      <c r="H48" s="18">
        <v>0.92857056420864104</v>
      </c>
      <c r="I48" t="str">
        <f t="shared" si="4"/>
        <v xml:space="preserve"> </v>
      </c>
      <c r="J48" t="str">
        <f>IF(H48&gt;$B$249," ",IF(ISNUMBER(MATCH(A47,ref!B:B,0))=TRUE,"YES","NO"))</f>
        <v xml:space="preserve"> </v>
      </c>
      <c r="K48" t="str">
        <f t="shared" si="2"/>
        <v xml:space="preserve"> </v>
      </c>
    </row>
    <row r="49" spans="1:11">
      <c r="A49" t="s">
        <v>47</v>
      </c>
      <c r="B49">
        <v>11</v>
      </c>
      <c r="C49">
        <v>0</v>
      </c>
      <c r="E49" s="23">
        <f t="shared" si="3"/>
        <v>0.16183726563200862</v>
      </c>
      <c r="F49">
        <f t="shared" si="0"/>
        <v>0.16183726563200862</v>
      </c>
      <c r="G49">
        <f t="shared" si="1"/>
        <v>-0.16183726563200862</v>
      </c>
      <c r="H49" s="18">
        <v>0.84955755664179977</v>
      </c>
      <c r="I49" t="str">
        <f t="shared" si="4"/>
        <v xml:space="preserve"> </v>
      </c>
      <c r="J49" t="str">
        <f>IF(H49&gt;$B$249," ",IF(ISNUMBER(MATCH(A48,ref!B:B,0))=TRUE,"YES","NO"))</f>
        <v xml:space="preserve"> </v>
      </c>
      <c r="K49" t="str">
        <f t="shared" si="2"/>
        <v xml:space="preserve"> </v>
      </c>
    </row>
    <row r="50" spans="1:11">
      <c r="A50" t="s">
        <v>48</v>
      </c>
      <c r="B50">
        <v>161</v>
      </c>
      <c r="C50">
        <v>0</v>
      </c>
      <c r="E50" s="23">
        <f t="shared" si="3"/>
        <v>2.3687090697048534</v>
      </c>
      <c r="F50">
        <f t="shared" si="0"/>
        <v>2.3687090697048534</v>
      </c>
      <c r="G50">
        <f t="shared" si="1"/>
        <v>-2.3687090697048534</v>
      </c>
      <c r="H50" s="18">
        <v>9.1968727627932928E-2</v>
      </c>
      <c r="I50" t="str">
        <f t="shared" si="4"/>
        <v xml:space="preserve"> </v>
      </c>
      <c r="J50" t="str">
        <f>IF(H50&gt;$B$249," ",IF(ISNUMBER(MATCH(A49,ref!B:B,0))=TRUE,"YES","NO"))</f>
        <v xml:space="preserve"> </v>
      </c>
      <c r="K50" t="str">
        <f t="shared" si="2"/>
        <v xml:space="preserve"> </v>
      </c>
    </row>
    <row r="51" spans="1:11">
      <c r="A51" t="s">
        <v>49</v>
      </c>
      <c r="B51">
        <v>7</v>
      </c>
      <c r="C51">
        <v>0</v>
      </c>
      <c r="E51" s="23">
        <f t="shared" si="3"/>
        <v>0.10298735085673275</v>
      </c>
      <c r="F51">
        <f t="shared" si="0"/>
        <v>0.10298735085673275</v>
      </c>
      <c r="G51">
        <f t="shared" si="1"/>
        <v>-0.10298735085673275</v>
      </c>
      <c r="H51" s="18">
        <v>0.90144841055122582</v>
      </c>
      <c r="I51" t="str">
        <f t="shared" si="4"/>
        <v xml:space="preserve"> </v>
      </c>
      <c r="J51" t="str">
        <f>IF(H51&gt;$B$249," ",IF(ISNUMBER(MATCH(A50,ref!B:B,0))=TRUE,"YES","NO"))</f>
        <v xml:space="preserve"> </v>
      </c>
      <c r="K51" t="str">
        <f t="shared" si="2"/>
        <v xml:space="preserve"> </v>
      </c>
    </row>
    <row r="52" spans="1:11">
      <c r="A52" t="s">
        <v>50</v>
      </c>
      <c r="B52">
        <v>4</v>
      </c>
      <c r="C52">
        <v>0</v>
      </c>
      <c r="E52" s="23">
        <f t="shared" si="3"/>
        <v>5.8849914775275861E-2</v>
      </c>
      <c r="F52">
        <f t="shared" si="0"/>
        <v>5.8849914775275861E-2</v>
      </c>
      <c r="G52">
        <f t="shared" si="1"/>
        <v>-5.8849914775275861E-2</v>
      </c>
      <c r="H52" s="18">
        <v>0.9424361357765384</v>
      </c>
      <c r="I52" t="str">
        <f t="shared" si="4"/>
        <v xml:space="preserve"> </v>
      </c>
      <c r="J52" t="str">
        <f>IF(H52&gt;$B$249," ",IF(ISNUMBER(MATCH(A51,ref!B:B,0))=TRUE,"YES","NO"))</f>
        <v xml:space="preserve"> </v>
      </c>
      <c r="K52" t="str">
        <f t="shared" si="2"/>
        <v xml:space="preserve"> </v>
      </c>
    </row>
    <row r="53" spans="1:11">
      <c r="A53" t="s">
        <v>51</v>
      </c>
      <c r="B53">
        <v>6</v>
      </c>
      <c r="C53">
        <v>0</v>
      </c>
      <c r="E53" s="23">
        <f t="shared" si="3"/>
        <v>8.8274872162913798E-2</v>
      </c>
      <c r="F53">
        <f t="shared" si="0"/>
        <v>8.8274872162913798E-2</v>
      </c>
      <c r="G53">
        <f t="shared" si="1"/>
        <v>-8.8274872162913798E-2</v>
      </c>
      <c r="H53" s="18">
        <v>0.91490898956701383</v>
      </c>
      <c r="I53" t="str">
        <f t="shared" si="4"/>
        <v xml:space="preserve"> </v>
      </c>
      <c r="J53" t="str">
        <f>IF(H53&gt;$B$249," ",IF(ISNUMBER(MATCH(A52,ref!B:B,0))=TRUE,"YES","NO"))</f>
        <v xml:space="preserve"> </v>
      </c>
      <c r="K53" t="str">
        <f t="shared" si="2"/>
        <v xml:space="preserve"> </v>
      </c>
    </row>
    <row r="54" spans="1:11" s="17" customFormat="1">
      <c r="A54" s="17" t="s">
        <v>52</v>
      </c>
      <c r="B54" s="17">
        <v>369</v>
      </c>
      <c r="C54" s="17">
        <v>17</v>
      </c>
      <c r="E54" s="24">
        <f t="shared" si="3"/>
        <v>5.4289046380191976</v>
      </c>
      <c r="F54" s="17">
        <f t="shared" si="0"/>
        <v>24.662479229862679</v>
      </c>
      <c r="G54" s="17">
        <f t="shared" si="1"/>
        <v>11.571095361980802</v>
      </c>
      <c r="H54" s="19">
        <v>4.5390036928712594E-5</v>
      </c>
      <c r="I54" s="17" t="str">
        <f t="shared" si="4"/>
        <v>*</v>
      </c>
      <c r="J54" s="17" t="str">
        <f>IF(H54&gt;$B$249," ",IF(ISNUMBER(MATCH(A53,ref!B:B,0))=TRUE,"YES","NO"))</f>
        <v>NO</v>
      </c>
      <c r="K54" t="str">
        <f t="shared" si="2"/>
        <v>INC</v>
      </c>
    </row>
    <row r="55" spans="1:11">
      <c r="A55" t="s">
        <v>53</v>
      </c>
      <c r="B55">
        <v>12</v>
      </c>
      <c r="C55">
        <v>0</v>
      </c>
      <c r="E55" s="23">
        <f t="shared" si="3"/>
        <v>0.1765497443258276</v>
      </c>
      <c r="F55">
        <f t="shared" si="0"/>
        <v>0.1765497443258276</v>
      </c>
      <c r="G55">
        <f t="shared" si="1"/>
        <v>-0.1765497443258276</v>
      </c>
      <c r="H55" s="18">
        <v>0.83705845919053434</v>
      </c>
      <c r="I55" t="str">
        <f t="shared" si="4"/>
        <v xml:space="preserve"> </v>
      </c>
      <c r="J55" t="str">
        <f>IF(H55&gt;$B$249," ",IF(ISNUMBER(MATCH(A54,ref!B:B,0))=TRUE,"YES","NO"))</f>
        <v xml:space="preserve"> </v>
      </c>
      <c r="K55" t="str">
        <f t="shared" si="2"/>
        <v xml:space="preserve"> </v>
      </c>
    </row>
    <row r="56" spans="1:11">
      <c r="A56" t="s">
        <v>54</v>
      </c>
      <c r="B56">
        <v>13</v>
      </c>
      <c r="C56">
        <v>0</v>
      </c>
      <c r="E56" s="23">
        <f t="shared" si="3"/>
        <v>0.19126222301964654</v>
      </c>
      <c r="F56">
        <f t="shared" si="0"/>
        <v>0.19126222301964654</v>
      </c>
      <c r="G56">
        <f t="shared" si="1"/>
        <v>-0.19126222301964654</v>
      </c>
      <c r="H56" s="18">
        <v>0.8247432544442127</v>
      </c>
      <c r="I56" t="str">
        <f t="shared" si="4"/>
        <v xml:space="preserve"> </v>
      </c>
      <c r="J56" t="str">
        <f>IF(H56&gt;$B$249," ",IF(ISNUMBER(MATCH(A55,ref!B:B,0))=TRUE,"YES","NO"))</f>
        <v xml:space="preserve"> </v>
      </c>
      <c r="K56" t="str">
        <f t="shared" si="2"/>
        <v xml:space="preserve"> </v>
      </c>
    </row>
    <row r="57" spans="1:11">
      <c r="A57" t="s">
        <v>55</v>
      </c>
      <c r="B57">
        <v>2</v>
      </c>
      <c r="C57">
        <v>0</v>
      </c>
      <c r="E57" s="23">
        <f t="shared" si="3"/>
        <v>2.942495738763793E-2</v>
      </c>
      <c r="F57">
        <f t="shared" si="0"/>
        <v>2.942495738763793E-2</v>
      </c>
      <c r="G57">
        <f t="shared" si="1"/>
        <v>-2.942495738763793E-2</v>
      </c>
      <c r="H57" s="18">
        <v>0.9707914996416781</v>
      </c>
      <c r="I57" t="str">
        <f t="shared" si="4"/>
        <v xml:space="preserve"> </v>
      </c>
      <c r="J57" t="str">
        <f>IF(H57&gt;$B$249," ",IF(ISNUMBER(MATCH(A56,ref!B:B,0))=TRUE,"YES","NO"))</f>
        <v xml:space="preserve"> </v>
      </c>
      <c r="K57" t="str">
        <f t="shared" si="2"/>
        <v xml:space="preserve"> </v>
      </c>
    </row>
    <row r="58" spans="1:11">
      <c r="A58" t="s">
        <v>56</v>
      </c>
      <c r="B58">
        <v>131</v>
      </c>
      <c r="C58">
        <v>1</v>
      </c>
      <c r="E58" s="23">
        <f t="shared" si="3"/>
        <v>1.9273347088902846</v>
      </c>
      <c r="F58">
        <f t="shared" si="0"/>
        <v>0.44618594702098641</v>
      </c>
      <c r="G58">
        <f t="shared" si="1"/>
        <v>-0.92733470889028458</v>
      </c>
      <c r="H58" s="18">
        <v>0.42410352419918851</v>
      </c>
      <c r="I58" t="str">
        <f t="shared" si="4"/>
        <v xml:space="preserve"> </v>
      </c>
      <c r="J58" t="str">
        <f>IF(H58&gt;$B$249," ",IF(ISNUMBER(MATCH(A57,ref!B:B,0))=TRUE,"YES","NO"))</f>
        <v xml:space="preserve"> </v>
      </c>
      <c r="K58" t="str">
        <f t="shared" si="2"/>
        <v xml:space="preserve"> </v>
      </c>
    </row>
    <row r="59" spans="1:11">
      <c r="A59" t="s">
        <v>57</v>
      </c>
      <c r="B59">
        <v>67</v>
      </c>
      <c r="C59">
        <v>0</v>
      </c>
      <c r="E59" s="23">
        <f t="shared" si="3"/>
        <v>0.98573607248587058</v>
      </c>
      <c r="F59">
        <f t="shared" si="0"/>
        <v>0.98573607248587058</v>
      </c>
      <c r="G59">
        <f t="shared" si="1"/>
        <v>-0.98573607248587058</v>
      </c>
      <c r="H59" s="18">
        <v>0.37044166342546248</v>
      </c>
      <c r="I59" t="str">
        <f t="shared" si="4"/>
        <v xml:space="preserve"> </v>
      </c>
      <c r="J59" t="str">
        <f>IF(H59&gt;$B$249," ",IF(ISNUMBER(MATCH(A58,ref!B:B,0))=TRUE,"YES","NO"))</f>
        <v xml:space="preserve"> </v>
      </c>
      <c r="K59" t="str">
        <f t="shared" si="2"/>
        <v xml:space="preserve"> </v>
      </c>
    </row>
    <row r="60" spans="1:11">
      <c r="A60" t="s">
        <v>58</v>
      </c>
      <c r="B60">
        <v>56</v>
      </c>
      <c r="C60">
        <v>1</v>
      </c>
      <c r="E60" s="23">
        <f t="shared" si="3"/>
        <v>0.82389880685386196</v>
      </c>
      <c r="F60">
        <f t="shared" si="0"/>
        <v>3.7640096052468326E-2</v>
      </c>
      <c r="G60">
        <f t="shared" si="1"/>
        <v>0.17610119314613804</v>
      </c>
      <c r="H60" s="18">
        <v>0.56395930972614206</v>
      </c>
      <c r="I60" t="str">
        <f t="shared" si="4"/>
        <v xml:space="preserve"> </v>
      </c>
      <c r="J60" t="str">
        <f>IF(H60&gt;$B$249," ",IF(ISNUMBER(MATCH(A59,ref!B:B,0))=TRUE,"YES","NO"))</f>
        <v xml:space="preserve"> </v>
      </c>
      <c r="K60" t="str">
        <f t="shared" si="2"/>
        <v xml:space="preserve"> </v>
      </c>
    </row>
    <row r="61" spans="1:11">
      <c r="A61" t="s">
        <v>59</v>
      </c>
      <c r="B61">
        <v>151</v>
      </c>
      <c r="C61">
        <v>2</v>
      </c>
      <c r="E61" s="23">
        <f t="shared" si="3"/>
        <v>2.2215842827666634</v>
      </c>
      <c r="F61">
        <f t="shared" si="0"/>
        <v>2.2101162107642468E-2</v>
      </c>
      <c r="G61">
        <f t="shared" si="1"/>
        <v>-0.22158428276666342</v>
      </c>
      <c r="H61" s="18">
        <v>0.61649536271394645</v>
      </c>
      <c r="I61" t="str">
        <f t="shared" si="4"/>
        <v xml:space="preserve"> </v>
      </c>
      <c r="J61" t="str">
        <f>IF(H61&gt;$B$249," ",IF(ISNUMBER(MATCH(A60,ref!B:B,0))=TRUE,"YES","NO"))</f>
        <v xml:space="preserve"> </v>
      </c>
      <c r="K61" t="str">
        <f t="shared" si="2"/>
        <v xml:space="preserve"> </v>
      </c>
    </row>
    <row r="62" spans="1:11">
      <c r="A62" t="s">
        <v>60</v>
      </c>
      <c r="B62">
        <v>3</v>
      </c>
      <c r="C62">
        <v>0</v>
      </c>
      <c r="E62" s="23">
        <f t="shared" si="3"/>
        <v>4.4137436081456899E-2</v>
      </c>
      <c r="F62">
        <f t="shared" si="0"/>
        <v>4.4137436081456899E-2</v>
      </c>
      <c r="G62">
        <f t="shared" si="1"/>
        <v>-4.4137436081456899E-2</v>
      </c>
      <c r="H62" s="18">
        <v>0.9565087503870594</v>
      </c>
      <c r="I62" t="str">
        <f t="shared" si="4"/>
        <v xml:space="preserve"> </v>
      </c>
      <c r="J62" t="str">
        <f>IF(H62&gt;$B$249," ",IF(ISNUMBER(MATCH(A61,ref!B:B,0))=TRUE,"YES","NO"))</f>
        <v xml:space="preserve"> </v>
      </c>
      <c r="K62" t="str">
        <f t="shared" si="2"/>
        <v xml:space="preserve"> </v>
      </c>
    </row>
    <row r="63" spans="1:11">
      <c r="A63" t="s">
        <v>61</v>
      </c>
      <c r="B63">
        <v>54</v>
      </c>
      <c r="C63">
        <v>0</v>
      </c>
      <c r="E63" s="23">
        <f t="shared" si="3"/>
        <v>0.79447384946622412</v>
      </c>
      <c r="F63">
        <f t="shared" si="0"/>
        <v>0.79447384946622412</v>
      </c>
      <c r="G63">
        <f t="shared" si="1"/>
        <v>-0.79447384946622412</v>
      </c>
      <c r="H63" s="18">
        <v>0.44915997970192545</v>
      </c>
      <c r="I63" t="str">
        <f t="shared" si="4"/>
        <v xml:space="preserve"> </v>
      </c>
      <c r="J63" t="str">
        <f>IF(H63&gt;$B$249," ",IF(ISNUMBER(MATCH(A62,ref!B:B,0))=TRUE,"YES","NO"))</f>
        <v xml:space="preserve"> </v>
      </c>
      <c r="K63" t="str">
        <f t="shared" si="2"/>
        <v xml:space="preserve"> </v>
      </c>
    </row>
    <row r="64" spans="1:11">
      <c r="A64" t="s">
        <v>62</v>
      </c>
      <c r="B64">
        <v>26</v>
      </c>
      <c r="C64">
        <v>0</v>
      </c>
      <c r="E64" s="23">
        <f t="shared" si="3"/>
        <v>0.38252444603929309</v>
      </c>
      <c r="F64">
        <f t="shared" si="0"/>
        <v>0.38252444603929309</v>
      </c>
      <c r="G64">
        <f t="shared" si="1"/>
        <v>-0.38252444603929309</v>
      </c>
      <c r="H64" s="18">
        <v>0.68020143575123126</v>
      </c>
      <c r="I64" t="str">
        <f t="shared" si="4"/>
        <v xml:space="preserve"> </v>
      </c>
      <c r="J64" t="str">
        <f>IF(H64&gt;$B$249," ",IF(ISNUMBER(MATCH(A63,ref!B:B,0))=TRUE,"YES","NO"))</f>
        <v xml:space="preserve"> </v>
      </c>
      <c r="K64" t="str">
        <f t="shared" si="2"/>
        <v xml:space="preserve"> </v>
      </c>
    </row>
    <row r="65" spans="1:11">
      <c r="A65" t="s">
        <v>63</v>
      </c>
      <c r="B65">
        <v>22</v>
      </c>
      <c r="C65">
        <v>0</v>
      </c>
      <c r="E65" s="23">
        <f t="shared" si="3"/>
        <v>0.32367453126401724</v>
      </c>
      <c r="F65">
        <f t="shared" si="0"/>
        <v>0.32367453126401724</v>
      </c>
      <c r="G65">
        <f t="shared" si="1"/>
        <v>-0.32367453126401724</v>
      </c>
      <c r="H65" s="18">
        <v>0.72174804204718468</v>
      </c>
      <c r="I65" t="str">
        <f t="shared" si="4"/>
        <v xml:space="preserve"> </v>
      </c>
      <c r="J65" t="str">
        <f>IF(H65&gt;$B$249," ",IF(ISNUMBER(MATCH(A64,ref!B:B,0))=TRUE,"YES","NO"))</f>
        <v xml:space="preserve"> </v>
      </c>
      <c r="K65" t="str">
        <f t="shared" si="2"/>
        <v xml:space="preserve"> </v>
      </c>
    </row>
    <row r="66" spans="1:11">
      <c r="A66" t="s">
        <v>64</v>
      </c>
      <c r="B66">
        <v>1</v>
      </c>
      <c r="C66">
        <v>0</v>
      </c>
      <c r="E66" s="23">
        <f t="shared" si="3"/>
        <v>1.4712478693818965E-2</v>
      </c>
      <c r="F66">
        <f t="shared" si="0"/>
        <v>1.4712478693818965E-2</v>
      </c>
      <c r="G66">
        <f t="shared" si="1"/>
        <v>-1.4712478693818965E-2</v>
      </c>
      <c r="H66" s="18">
        <v>0.98528752130618102</v>
      </c>
      <c r="I66" t="str">
        <f t="shared" si="4"/>
        <v xml:space="preserve"> </v>
      </c>
      <c r="J66" t="str">
        <f>IF(H66&gt;$B$249," ",IF(ISNUMBER(MATCH(A65,ref!B:B,0))=TRUE,"YES","NO"))</f>
        <v xml:space="preserve"> </v>
      </c>
      <c r="K66" t="str">
        <f t="shared" si="2"/>
        <v xml:space="preserve"> </v>
      </c>
    </row>
    <row r="67" spans="1:11">
      <c r="A67" t="s">
        <v>65</v>
      </c>
      <c r="B67">
        <v>1</v>
      </c>
      <c r="C67">
        <v>0</v>
      </c>
      <c r="E67" s="23">
        <f t="shared" si="3"/>
        <v>1.4712478693818965E-2</v>
      </c>
      <c r="F67">
        <f t="shared" ref="F67:F130" si="5">((C67-E67)^2)/E67</f>
        <v>1.4712478693818965E-2</v>
      </c>
      <c r="G67">
        <f t="shared" ref="G67:G130" si="6">C67-E67</f>
        <v>-1.4712478693818965E-2</v>
      </c>
      <c r="H67" s="18">
        <v>0.98528752130618102</v>
      </c>
      <c r="I67" t="str">
        <f t="shared" si="4"/>
        <v xml:space="preserve"> </v>
      </c>
      <c r="J67" t="str">
        <f>IF(H67&gt;$B$249," ",IF(ISNUMBER(MATCH(A66,ref!B:B,0))=TRUE,"YES","NO"))</f>
        <v xml:space="preserve"> </v>
      </c>
      <c r="K67" t="str">
        <f t="shared" ref="K67:K130" si="7">IF(H67&gt;$B$249, " ", IF((C67/B67)&lt;($C$245/$B$245)=TRUE,"DEC","INC"))</f>
        <v xml:space="preserve"> </v>
      </c>
    </row>
    <row r="68" spans="1:11">
      <c r="A68" t="s">
        <v>66</v>
      </c>
      <c r="B68">
        <v>1</v>
      </c>
      <c r="C68">
        <v>0</v>
      </c>
      <c r="E68" s="23">
        <f t="shared" ref="E68:E131" si="8">(B68/$B$245)*$C$245</f>
        <v>1.4712478693818965E-2</v>
      </c>
      <c r="F68">
        <f t="shared" si="5"/>
        <v>1.4712478693818965E-2</v>
      </c>
      <c r="G68">
        <f t="shared" si="6"/>
        <v>-1.4712478693818965E-2</v>
      </c>
      <c r="H68" s="18">
        <v>0.98528752130618102</v>
      </c>
      <c r="I68" t="str">
        <f t="shared" ref="I68:I131" si="9">IF(H68&gt;$B$249, " ", IF(H68&gt;$B$250, "*",  "**"))</f>
        <v xml:space="preserve"> </v>
      </c>
      <c r="J68" t="str">
        <f>IF(H68&gt;$B$249," ",IF(ISNUMBER(MATCH(A67,ref!B:B,0))=TRUE,"YES","NO"))</f>
        <v xml:space="preserve"> </v>
      </c>
      <c r="K68" t="str">
        <f t="shared" si="7"/>
        <v xml:space="preserve"> </v>
      </c>
    </row>
    <row r="69" spans="1:11">
      <c r="A69" t="s">
        <v>67</v>
      </c>
      <c r="B69">
        <v>1</v>
      </c>
      <c r="C69">
        <v>0</v>
      </c>
      <c r="E69" s="23">
        <f t="shared" si="8"/>
        <v>1.4712478693818965E-2</v>
      </c>
      <c r="F69">
        <f t="shared" si="5"/>
        <v>1.4712478693818965E-2</v>
      </c>
      <c r="G69">
        <f t="shared" si="6"/>
        <v>-1.4712478693818965E-2</v>
      </c>
      <c r="H69" s="18">
        <v>0.98528752130618102</v>
      </c>
      <c r="I69" t="str">
        <f t="shared" si="9"/>
        <v xml:space="preserve"> </v>
      </c>
      <c r="J69" t="str">
        <f>IF(H69&gt;$B$249," ",IF(ISNUMBER(MATCH(A68,ref!B:B,0))=TRUE,"YES","NO"))</f>
        <v xml:space="preserve"> </v>
      </c>
      <c r="K69" t="str">
        <f t="shared" si="7"/>
        <v xml:space="preserve"> </v>
      </c>
    </row>
    <row r="70" spans="1:11">
      <c r="A70" t="s">
        <v>68</v>
      </c>
      <c r="B70">
        <v>44</v>
      </c>
      <c r="C70">
        <v>0</v>
      </c>
      <c r="E70" s="23">
        <f t="shared" si="8"/>
        <v>0.64734906252803448</v>
      </c>
      <c r="F70">
        <f t="shared" si="5"/>
        <v>0.64734906252803448</v>
      </c>
      <c r="G70">
        <f t="shared" si="6"/>
        <v>-0.64734906252803448</v>
      </c>
      <c r="H70" s="18">
        <v>0.52092023619894479</v>
      </c>
      <c r="I70" t="str">
        <f t="shared" si="9"/>
        <v xml:space="preserve"> </v>
      </c>
      <c r="J70" t="str">
        <f>IF(H70&gt;$B$249," ",IF(ISNUMBER(MATCH(A69,ref!B:B,0))=TRUE,"YES","NO"))</f>
        <v xml:space="preserve"> </v>
      </c>
      <c r="K70" t="str">
        <f t="shared" si="7"/>
        <v xml:space="preserve"> </v>
      </c>
    </row>
    <row r="71" spans="1:11">
      <c r="A71" t="s">
        <v>69</v>
      </c>
      <c r="B71">
        <v>141</v>
      </c>
      <c r="C71">
        <v>0</v>
      </c>
      <c r="E71" s="23">
        <f t="shared" si="8"/>
        <v>2.0744594958284739</v>
      </c>
      <c r="F71">
        <f t="shared" si="5"/>
        <v>2.0744594958284739</v>
      </c>
      <c r="G71">
        <f t="shared" si="6"/>
        <v>-2.0744594958284739</v>
      </c>
      <c r="H71" s="18">
        <v>0.12370308447365508</v>
      </c>
      <c r="I71" t="str">
        <f t="shared" si="9"/>
        <v xml:space="preserve"> </v>
      </c>
      <c r="J71" t="str">
        <f>IF(H71&gt;$B$249," ",IF(ISNUMBER(MATCH(A70,ref!B:B,0))=TRUE,"YES","NO"))</f>
        <v xml:space="preserve"> </v>
      </c>
      <c r="K71" t="str">
        <f t="shared" si="7"/>
        <v xml:space="preserve"> </v>
      </c>
    </row>
    <row r="72" spans="1:11">
      <c r="A72" t="s">
        <v>70</v>
      </c>
      <c r="B72">
        <v>1</v>
      </c>
      <c r="C72">
        <v>0</v>
      </c>
      <c r="E72" s="23">
        <f t="shared" si="8"/>
        <v>1.4712478693818965E-2</v>
      </c>
      <c r="F72">
        <f t="shared" si="5"/>
        <v>1.4712478693818965E-2</v>
      </c>
      <c r="G72">
        <f t="shared" si="6"/>
        <v>-1.4712478693818965E-2</v>
      </c>
      <c r="H72" s="18">
        <v>0.98528752130618102</v>
      </c>
      <c r="I72" t="str">
        <f t="shared" si="9"/>
        <v xml:space="preserve"> </v>
      </c>
      <c r="J72" t="str">
        <f>IF(H72&gt;$B$249," ",IF(ISNUMBER(MATCH(A71,ref!B:B,0))=TRUE,"YES","NO"))</f>
        <v xml:space="preserve"> </v>
      </c>
      <c r="K72" t="str">
        <f t="shared" si="7"/>
        <v xml:space="preserve"> </v>
      </c>
    </row>
    <row r="73" spans="1:11">
      <c r="A73" t="s">
        <v>71</v>
      </c>
      <c r="B73">
        <v>1</v>
      </c>
      <c r="C73">
        <v>0</v>
      </c>
      <c r="E73" s="23">
        <f t="shared" si="8"/>
        <v>1.4712478693818965E-2</v>
      </c>
      <c r="F73">
        <f t="shared" si="5"/>
        <v>1.4712478693818965E-2</v>
      </c>
      <c r="G73">
        <f t="shared" si="6"/>
        <v>-1.4712478693818965E-2</v>
      </c>
      <c r="H73" s="18">
        <v>0.98528752130618102</v>
      </c>
      <c r="I73" t="str">
        <f t="shared" si="9"/>
        <v xml:space="preserve"> </v>
      </c>
      <c r="J73" t="str">
        <f>IF(H73&gt;$B$249," ",IF(ISNUMBER(MATCH(A72,ref!B:B,0))=TRUE,"YES","NO"))</f>
        <v xml:space="preserve"> </v>
      </c>
      <c r="K73" t="str">
        <f t="shared" si="7"/>
        <v xml:space="preserve"> </v>
      </c>
    </row>
    <row r="74" spans="1:11">
      <c r="A74" t="s">
        <v>72</v>
      </c>
      <c r="B74">
        <v>12</v>
      </c>
      <c r="C74">
        <v>0</v>
      </c>
      <c r="E74" s="23">
        <f t="shared" si="8"/>
        <v>0.1765497443258276</v>
      </c>
      <c r="F74">
        <f t="shared" si="5"/>
        <v>0.1765497443258276</v>
      </c>
      <c r="G74">
        <f t="shared" si="6"/>
        <v>-0.1765497443258276</v>
      </c>
      <c r="H74" s="18">
        <v>0.83705845919053434</v>
      </c>
      <c r="I74" t="str">
        <f t="shared" si="9"/>
        <v xml:space="preserve"> </v>
      </c>
      <c r="J74" t="str">
        <f>IF(H74&gt;$B$249," ",IF(ISNUMBER(MATCH(A73,ref!B:B,0))=TRUE,"YES","NO"))</f>
        <v xml:space="preserve"> </v>
      </c>
      <c r="K74" t="str">
        <f t="shared" si="7"/>
        <v xml:space="preserve"> </v>
      </c>
    </row>
    <row r="75" spans="1:11">
      <c r="A75" t="s">
        <v>73</v>
      </c>
      <c r="B75">
        <v>1</v>
      </c>
      <c r="C75">
        <v>0</v>
      </c>
      <c r="E75" s="23">
        <f t="shared" si="8"/>
        <v>1.4712478693818965E-2</v>
      </c>
      <c r="F75">
        <f t="shared" si="5"/>
        <v>1.4712478693818965E-2</v>
      </c>
      <c r="G75">
        <f t="shared" si="6"/>
        <v>-1.4712478693818965E-2</v>
      </c>
      <c r="H75" s="18">
        <v>0.98528752130618102</v>
      </c>
      <c r="I75" t="str">
        <f t="shared" si="9"/>
        <v xml:space="preserve"> </v>
      </c>
      <c r="J75" t="str">
        <f>IF(H75&gt;$B$249," ",IF(ISNUMBER(MATCH(A74,ref!B:B,0))=TRUE,"YES","NO"))</f>
        <v xml:space="preserve"> </v>
      </c>
      <c r="K75" t="str">
        <f t="shared" si="7"/>
        <v xml:space="preserve"> </v>
      </c>
    </row>
    <row r="76" spans="1:11">
      <c r="A76" t="s">
        <v>74</v>
      </c>
      <c r="B76">
        <v>66</v>
      </c>
      <c r="C76">
        <v>2</v>
      </c>
      <c r="E76" s="23">
        <f t="shared" si="8"/>
        <v>0.97102359379205172</v>
      </c>
      <c r="F76">
        <f t="shared" si="5"/>
        <v>1.090387969253988</v>
      </c>
      <c r="G76">
        <f t="shared" si="6"/>
        <v>1.0289764062079483</v>
      </c>
      <c r="H76" s="18">
        <v>0.25349661186547345</v>
      </c>
      <c r="I76" t="str">
        <f t="shared" si="9"/>
        <v xml:space="preserve"> </v>
      </c>
      <c r="J76" t="str">
        <f>IF(H76&gt;$B$249," ",IF(ISNUMBER(MATCH(A75,ref!B:B,0))=TRUE,"YES","NO"))</f>
        <v xml:space="preserve"> </v>
      </c>
      <c r="K76" t="str">
        <f t="shared" si="7"/>
        <v xml:space="preserve"> </v>
      </c>
    </row>
    <row r="77" spans="1:11">
      <c r="A77" t="s">
        <v>75</v>
      </c>
      <c r="B77">
        <v>3</v>
      </c>
      <c r="C77">
        <v>0</v>
      </c>
      <c r="E77" s="23">
        <f t="shared" si="8"/>
        <v>4.4137436081456899E-2</v>
      </c>
      <c r="F77">
        <f t="shared" si="5"/>
        <v>4.4137436081456899E-2</v>
      </c>
      <c r="G77">
        <f t="shared" si="6"/>
        <v>-4.4137436081456899E-2</v>
      </c>
      <c r="H77" s="18">
        <v>0.9565087503870594</v>
      </c>
      <c r="I77" t="str">
        <f t="shared" si="9"/>
        <v xml:space="preserve"> </v>
      </c>
      <c r="J77" t="str">
        <f>IF(H77&gt;$B$249," ",IF(ISNUMBER(MATCH(A76,ref!B:B,0))=TRUE,"YES","NO"))</f>
        <v xml:space="preserve"> </v>
      </c>
      <c r="K77" t="str">
        <f t="shared" si="7"/>
        <v xml:space="preserve"> </v>
      </c>
    </row>
    <row r="78" spans="1:11">
      <c r="A78" t="s">
        <v>76</v>
      </c>
      <c r="B78">
        <v>12</v>
      </c>
      <c r="C78">
        <v>0</v>
      </c>
      <c r="E78" s="23">
        <f t="shared" si="8"/>
        <v>0.1765497443258276</v>
      </c>
      <c r="F78">
        <f t="shared" si="5"/>
        <v>0.1765497443258276</v>
      </c>
      <c r="G78">
        <f t="shared" si="6"/>
        <v>-0.1765497443258276</v>
      </c>
      <c r="H78" s="18">
        <v>0.83705845919053434</v>
      </c>
      <c r="I78" t="str">
        <f t="shared" si="9"/>
        <v xml:space="preserve"> </v>
      </c>
      <c r="J78" t="str">
        <f>IF(H78&gt;$B$249," ",IF(ISNUMBER(MATCH(A77,ref!B:B,0))=TRUE,"YES","NO"))</f>
        <v xml:space="preserve"> </v>
      </c>
      <c r="K78" t="str">
        <f t="shared" si="7"/>
        <v xml:space="preserve"> </v>
      </c>
    </row>
    <row r="79" spans="1:11">
      <c r="A79" t="s">
        <v>77</v>
      </c>
      <c r="B79">
        <v>5</v>
      </c>
      <c r="C79">
        <v>0</v>
      </c>
      <c r="E79" s="23">
        <f t="shared" si="8"/>
        <v>7.3562393469094822E-2</v>
      </c>
      <c r="F79">
        <f t="shared" si="5"/>
        <v>7.3562393469094822E-2</v>
      </c>
      <c r="G79">
        <f t="shared" si="6"/>
        <v>-7.3562393469094822E-2</v>
      </c>
      <c r="H79" s="18">
        <v>0.92857056420864104</v>
      </c>
      <c r="I79" t="str">
        <f t="shared" si="9"/>
        <v xml:space="preserve"> </v>
      </c>
      <c r="J79" t="str">
        <f>IF(H79&gt;$B$249," ",IF(ISNUMBER(MATCH(A78,ref!B:B,0))=TRUE,"YES","NO"))</f>
        <v xml:space="preserve"> </v>
      </c>
      <c r="K79" t="str">
        <f t="shared" si="7"/>
        <v xml:space="preserve"> </v>
      </c>
    </row>
    <row r="80" spans="1:11" s="17" customFormat="1">
      <c r="A80" s="17" t="s">
        <v>78</v>
      </c>
      <c r="B80" s="17">
        <v>228</v>
      </c>
      <c r="C80" s="17">
        <v>18</v>
      </c>
      <c r="E80" s="24">
        <f t="shared" si="8"/>
        <v>3.3544451421907242</v>
      </c>
      <c r="F80" s="17">
        <f t="shared" si="5"/>
        <v>63.942699314206131</v>
      </c>
      <c r="G80" s="17">
        <f t="shared" si="6"/>
        <v>14.645554857809277</v>
      </c>
      <c r="H80" s="19">
        <v>1.2059092839520298E-8</v>
      </c>
      <c r="I80" s="17" t="str">
        <f t="shared" si="9"/>
        <v>**</v>
      </c>
      <c r="J80" s="17" t="str">
        <f>IF(H80&gt;$B$249," ",IF(ISNUMBER(MATCH(A79,ref!B:B,0))=TRUE,"YES","NO"))</f>
        <v>NO</v>
      </c>
      <c r="K80" t="str">
        <f t="shared" si="7"/>
        <v>INC</v>
      </c>
    </row>
    <row r="81" spans="1:11">
      <c r="A81" t="s">
        <v>79</v>
      </c>
      <c r="B81">
        <v>331</v>
      </c>
      <c r="C81">
        <v>2</v>
      </c>
      <c r="E81" s="23">
        <f t="shared" si="8"/>
        <v>4.8698304476540777</v>
      </c>
      <c r="F81">
        <f t="shared" si="5"/>
        <v>1.691214280827757</v>
      </c>
      <c r="G81">
        <f t="shared" si="6"/>
        <v>-2.8698304476540777</v>
      </c>
      <c r="H81" s="18">
        <v>0.13412391301328838</v>
      </c>
      <c r="I81" t="str">
        <f t="shared" si="9"/>
        <v xml:space="preserve"> </v>
      </c>
      <c r="J81" t="str">
        <f>IF(H81&gt;$B$249," ",IF(ISNUMBER(MATCH(A80,ref!B:B,0))=TRUE,"YES","NO"))</f>
        <v xml:space="preserve"> </v>
      </c>
      <c r="K81" t="str">
        <f t="shared" si="7"/>
        <v xml:space="preserve"> </v>
      </c>
    </row>
    <row r="82" spans="1:11">
      <c r="A82" t="s">
        <v>80</v>
      </c>
      <c r="B82">
        <v>19</v>
      </c>
      <c r="C82">
        <v>0</v>
      </c>
      <c r="E82" s="23">
        <f t="shared" si="8"/>
        <v>0.27953709518256031</v>
      </c>
      <c r="F82">
        <f t="shared" si="5"/>
        <v>0.27953709518256031</v>
      </c>
      <c r="G82">
        <f t="shared" si="6"/>
        <v>-0.27953709518256031</v>
      </c>
      <c r="H82" s="18">
        <v>0.75456501757576522</v>
      </c>
      <c r="I82" t="str">
        <f t="shared" si="9"/>
        <v xml:space="preserve"> </v>
      </c>
      <c r="J82" t="str">
        <f>IF(H82&gt;$B$249," ",IF(ISNUMBER(MATCH(A81,ref!B:B,0))=TRUE,"YES","NO"))</f>
        <v xml:space="preserve"> </v>
      </c>
      <c r="K82" t="str">
        <f t="shared" si="7"/>
        <v xml:space="preserve"> </v>
      </c>
    </row>
    <row r="83" spans="1:11">
      <c r="A83" t="s">
        <v>81</v>
      </c>
      <c r="B83">
        <v>5</v>
      </c>
      <c r="C83">
        <v>0</v>
      </c>
      <c r="E83" s="23">
        <f t="shared" si="8"/>
        <v>7.3562393469094822E-2</v>
      </c>
      <c r="F83">
        <f t="shared" si="5"/>
        <v>7.3562393469094822E-2</v>
      </c>
      <c r="G83">
        <f t="shared" si="6"/>
        <v>-7.3562393469094822E-2</v>
      </c>
      <c r="H83" s="18">
        <v>0.92857056420864104</v>
      </c>
      <c r="I83" t="str">
        <f t="shared" si="9"/>
        <v xml:space="preserve"> </v>
      </c>
      <c r="J83" t="str">
        <f>IF(H83&gt;$B$249," ",IF(ISNUMBER(MATCH(A82,ref!B:B,0))=TRUE,"YES","NO"))</f>
        <v xml:space="preserve"> </v>
      </c>
      <c r="K83" t="str">
        <f t="shared" si="7"/>
        <v xml:space="preserve"> </v>
      </c>
    </row>
    <row r="84" spans="1:11">
      <c r="A84" t="s">
        <v>82</v>
      </c>
      <c r="B84">
        <v>17</v>
      </c>
      <c r="C84">
        <v>0</v>
      </c>
      <c r="E84" s="23">
        <f t="shared" si="8"/>
        <v>0.25011213779492242</v>
      </c>
      <c r="F84">
        <f t="shared" si="5"/>
        <v>0.25011213779492242</v>
      </c>
      <c r="G84">
        <f t="shared" si="6"/>
        <v>-0.25011213779492242</v>
      </c>
      <c r="H84" s="18">
        <v>0.77726784572617014</v>
      </c>
      <c r="I84" t="str">
        <f t="shared" si="9"/>
        <v xml:space="preserve"> </v>
      </c>
      <c r="J84" t="str">
        <f>IF(H84&gt;$B$249," ",IF(ISNUMBER(MATCH(A83,ref!B:B,0))=TRUE,"YES","NO"))</f>
        <v xml:space="preserve"> </v>
      </c>
      <c r="K84" t="str">
        <f t="shared" si="7"/>
        <v xml:space="preserve"> </v>
      </c>
    </row>
    <row r="85" spans="1:11">
      <c r="A85" t="s">
        <v>83</v>
      </c>
      <c r="B85">
        <v>55</v>
      </c>
      <c r="C85">
        <v>0</v>
      </c>
      <c r="E85" s="23">
        <f t="shared" si="8"/>
        <v>0.8091863281600431</v>
      </c>
      <c r="F85">
        <f t="shared" si="5"/>
        <v>0.8091863281600431</v>
      </c>
      <c r="G85">
        <f t="shared" si="6"/>
        <v>-0.8091863281600431</v>
      </c>
      <c r="H85" s="18">
        <v>0.44255172307044471</v>
      </c>
      <c r="I85" t="str">
        <f t="shared" si="9"/>
        <v xml:space="preserve"> </v>
      </c>
      <c r="J85" t="str">
        <f>IF(H85&gt;$B$249," ",IF(ISNUMBER(MATCH(A84,ref!B:B,0))=TRUE,"YES","NO"))</f>
        <v xml:space="preserve"> </v>
      </c>
      <c r="K85" t="str">
        <f t="shared" si="7"/>
        <v xml:space="preserve"> </v>
      </c>
    </row>
    <row r="86" spans="1:11">
      <c r="A86" t="s">
        <v>84</v>
      </c>
      <c r="B86">
        <v>15</v>
      </c>
      <c r="C86">
        <v>0</v>
      </c>
      <c r="E86" s="23">
        <f t="shared" si="8"/>
        <v>0.22068718040728447</v>
      </c>
      <c r="F86">
        <f t="shared" si="5"/>
        <v>0.22068718040728449</v>
      </c>
      <c r="G86">
        <f t="shared" si="6"/>
        <v>-0.22068718040728447</v>
      </c>
      <c r="H86" s="18">
        <v>0.8006537408012554</v>
      </c>
      <c r="I86" t="str">
        <f t="shared" si="9"/>
        <v xml:space="preserve"> </v>
      </c>
      <c r="J86" t="str">
        <f>IF(H86&gt;$B$249," ",IF(ISNUMBER(MATCH(A85,ref!B:B,0))=TRUE,"YES","NO"))</f>
        <v xml:space="preserve"> </v>
      </c>
      <c r="K86" t="str">
        <f t="shared" si="7"/>
        <v xml:space="preserve"> </v>
      </c>
    </row>
    <row r="87" spans="1:11">
      <c r="A87" t="s">
        <v>85</v>
      </c>
      <c r="B87">
        <v>11</v>
      </c>
      <c r="C87">
        <v>1</v>
      </c>
      <c r="E87" s="23">
        <f t="shared" si="8"/>
        <v>0.16183726563200862</v>
      </c>
      <c r="F87">
        <f t="shared" si="5"/>
        <v>4.3408838288249125</v>
      </c>
      <c r="G87">
        <f t="shared" si="6"/>
        <v>0.83816273436799138</v>
      </c>
      <c r="H87" s="18">
        <v>0.15044244335820028</v>
      </c>
      <c r="I87" t="str">
        <f t="shared" si="9"/>
        <v xml:space="preserve"> </v>
      </c>
      <c r="J87" t="str">
        <f>IF(H87&gt;$B$249," ",IF(ISNUMBER(MATCH(A86,ref!B:B,0))=TRUE,"YES","NO"))</f>
        <v xml:space="preserve"> </v>
      </c>
      <c r="K87" t="str">
        <f t="shared" si="7"/>
        <v xml:space="preserve"> </v>
      </c>
    </row>
    <row r="88" spans="1:11">
      <c r="A88" t="s">
        <v>86</v>
      </c>
      <c r="B88">
        <v>3</v>
      </c>
      <c r="C88">
        <v>0</v>
      </c>
      <c r="E88" s="23">
        <f t="shared" si="8"/>
        <v>4.4137436081456899E-2</v>
      </c>
      <c r="F88">
        <f t="shared" si="5"/>
        <v>4.4137436081456899E-2</v>
      </c>
      <c r="G88">
        <f t="shared" si="6"/>
        <v>-4.4137436081456899E-2</v>
      </c>
      <c r="H88" s="18">
        <v>0.9565087503870594</v>
      </c>
      <c r="I88" t="str">
        <f t="shared" si="9"/>
        <v xml:space="preserve"> </v>
      </c>
      <c r="J88" t="str">
        <f>IF(H88&gt;$B$249," ",IF(ISNUMBER(MATCH(A87,ref!B:B,0))=TRUE,"YES","NO"))</f>
        <v xml:space="preserve"> </v>
      </c>
      <c r="K88" t="str">
        <f t="shared" si="7"/>
        <v xml:space="preserve"> </v>
      </c>
    </row>
    <row r="89" spans="1:11">
      <c r="A89" t="s">
        <v>87</v>
      </c>
      <c r="B89">
        <v>4</v>
      </c>
      <c r="C89">
        <v>0</v>
      </c>
      <c r="E89" s="23">
        <f t="shared" si="8"/>
        <v>5.8849914775275861E-2</v>
      </c>
      <c r="F89">
        <f t="shared" si="5"/>
        <v>5.8849914775275861E-2</v>
      </c>
      <c r="G89">
        <f t="shared" si="6"/>
        <v>-5.8849914775275861E-2</v>
      </c>
      <c r="H89" s="18">
        <v>0.9424361357765384</v>
      </c>
      <c r="I89" t="str">
        <f t="shared" si="9"/>
        <v xml:space="preserve"> </v>
      </c>
      <c r="J89" t="str">
        <f>IF(H89&gt;$B$249," ",IF(ISNUMBER(MATCH(A88,ref!B:B,0))=TRUE,"YES","NO"))</f>
        <v xml:space="preserve"> </v>
      </c>
      <c r="K89" t="str">
        <f t="shared" si="7"/>
        <v xml:space="preserve"> </v>
      </c>
    </row>
    <row r="90" spans="1:11">
      <c r="A90" t="s">
        <v>88</v>
      </c>
      <c r="B90">
        <v>89</v>
      </c>
      <c r="C90">
        <v>0</v>
      </c>
      <c r="E90" s="23">
        <f t="shared" si="8"/>
        <v>1.3094106037498878</v>
      </c>
      <c r="F90">
        <f t="shared" si="5"/>
        <v>1.3094106037498878</v>
      </c>
      <c r="G90">
        <f t="shared" si="6"/>
        <v>-1.3094106037498878</v>
      </c>
      <c r="H90" s="18">
        <v>0.26736554527002976</v>
      </c>
      <c r="I90" t="str">
        <f t="shared" si="9"/>
        <v xml:space="preserve"> </v>
      </c>
      <c r="J90" t="str">
        <f>IF(H90&gt;$B$249," ",IF(ISNUMBER(MATCH(A89,ref!B:B,0))=TRUE,"YES","NO"))</f>
        <v xml:space="preserve"> </v>
      </c>
      <c r="K90" t="str">
        <f t="shared" si="7"/>
        <v xml:space="preserve"> </v>
      </c>
    </row>
    <row r="91" spans="1:11">
      <c r="A91" t="s">
        <v>89</v>
      </c>
      <c r="B91">
        <v>18</v>
      </c>
      <c r="C91">
        <v>0</v>
      </c>
      <c r="E91" s="23">
        <f t="shared" si="8"/>
        <v>0.26482461648874134</v>
      </c>
      <c r="F91">
        <f t="shared" si="5"/>
        <v>0.26482461648874134</v>
      </c>
      <c r="G91">
        <f t="shared" si="6"/>
        <v>-0.26482461648874134</v>
      </c>
      <c r="H91" s="18">
        <v>0.76583230910653333</v>
      </c>
      <c r="I91" t="str">
        <f t="shared" si="9"/>
        <v xml:space="preserve"> </v>
      </c>
      <c r="J91" t="str">
        <f>IF(H91&gt;$B$249," ",IF(ISNUMBER(MATCH(A90,ref!B:B,0))=TRUE,"YES","NO"))</f>
        <v xml:space="preserve"> </v>
      </c>
      <c r="K91" t="str">
        <f t="shared" si="7"/>
        <v xml:space="preserve"> </v>
      </c>
    </row>
    <row r="92" spans="1:11">
      <c r="A92" t="s">
        <v>90</v>
      </c>
      <c r="B92">
        <v>4</v>
      </c>
      <c r="C92">
        <v>0</v>
      </c>
      <c r="E92" s="23">
        <f t="shared" si="8"/>
        <v>5.8849914775275861E-2</v>
      </c>
      <c r="F92">
        <f t="shared" si="5"/>
        <v>5.8849914775275861E-2</v>
      </c>
      <c r="G92">
        <f t="shared" si="6"/>
        <v>-5.8849914775275861E-2</v>
      </c>
      <c r="H92" s="18">
        <v>0.9424361357765384</v>
      </c>
      <c r="I92" t="str">
        <f t="shared" si="9"/>
        <v xml:space="preserve"> </v>
      </c>
      <c r="J92" t="str">
        <f>IF(H92&gt;$B$249," ",IF(ISNUMBER(MATCH(A91,ref!B:B,0))=TRUE,"YES","NO"))</f>
        <v xml:space="preserve"> </v>
      </c>
      <c r="K92" t="str">
        <f t="shared" si="7"/>
        <v xml:space="preserve"> </v>
      </c>
    </row>
    <row r="93" spans="1:11">
      <c r="A93" t="s">
        <v>91</v>
      </c>
      <c r="B93">
        <v>2</v>
      </c>
      <c r="C93">
        <v>0</v>
      </c>
      <c r="E93" s="23">
        <f t="shared" si="8"/>
        <v>2.942495738763793E-2</v>
      </c>
      <c r="F93">
        <f t="shared" si="5"/>
        <v>2.942495738763793E-2</v>
      </c>
      <c r="G93">
        <f t="shared" si="6"/>
        <v>-2.942495738763793E-2</v>
      </c>
      <c r="H93" s="18">
        <v>0.9707914996416781</v>
      </c>
      <c r="I93" t="str">
        <f t="shared" si="9"/>
        <v xml:space="preserve"> </v>
      </c>
      <c r="J93" t="str">
        <f>IF(H93&gt;$B$249," ",IF(ISNUMBER(MATCH(A92,ref!B:B,0))=TRUE,"YES","NO"))</f>
        <v xml:space="preserve"> </v>
      </c>
      <c r="K93" t="str">
        <f t="shared" si="7"/>
        <v xml:space="preserve"> </v>
      </c>
    </row>
    <row r="94" spans="1:11">
      <c r="A94" t="s">
        <v>92</v>
      </c>
      <c r="B94">
        <v>1</v>
      </c>
      <c r="C94">
        <v>0</v>
      </c>
      <c r="E94" s="23">
        <f t="shared" si="8"/>
        <v>1.4712478693818965E-2</v>
      </c>
      <c r="F94">
        <f t="shared" si="5"/>
        <v>1.4712478693818965E-2</v>
      </c>
      <c r="G94">
        <f t="shared" si="6"/>
        <v>-1.4712478693818965E-2</v>
      </c>
      <c r="H94" s="18">
        <v>0.98528752130618102</v>
      </c>
      <c r="I94" t="str">
        <f t="shared" si="9"/>
        <v xml:space="preserve"> </v>
      </c>
      <c r="J94" t="str">
        <f>IF(H94&gt;$B$249," ",IF(ISNUMBER(MATCH(A93,ref!B:B,0))=TRUE,"YES","NO"))</f>
        <v xml:space="preserve"> </v>
      </c>
      <c r="K94" t="str">
        <f t="shared" si="7"/>
        <v xml:space="preserve"> </v>
      </c>
    </row>
    <row r="95" spans="1:11">
      <c r="A95" t="s">
        <v>93</v>
      </c>
      <c r="B95">
        <v>1</v>
      </c>
      <c r="C95">
        <v>0</v>
      </c>
      <c r="E95" s="23">
        <f t="shared" si="8"/>
        <v>1.4712478693818965E-2</v>
      </c>
      <c r="F95">
        <f t="shared" si="5"/>
        <v>1.4712478693818965E-2</v>
      </c>
      <c r="G95">
        <f t="shared" si="6"/>
        <v>-1.4712478693818965E-2</v>
      </c>
      <c r="H95" s="18">
        <v>0.98528752130618102</v>
      </c>
      <c r="I95" t="str">
        <f t="shared" si="9"/>
        <v xml:space="preserve"> </v>
      </c>
      <c r="J95" t="str">
        <f>IF(H95&gt;$B$249," ",IF(ISNUMBER(MATCH(A94,ref!B:B,0))=TRUE,"YES","NO"))</f>
        <v xml:space="preserve"> </v>
      </c>
      <c r="K95" t="str">
        <f t="shared" si="7"/>
        <v xml:space="preserve"> </v>
      </c>
    </row>
    <row r="96" spans="1:11">
      <c r="A96" t="s">
        <v>94</v>
      </c>
      <c r="B96">
        <v>115</v>
      </c>
      <c r="C96">
        <v>1</v>
      </c>
      <c r="E96" s="23">
        <f t="shared" si="8"/>
        <v>1.691935049789181</v>
      </c>
      <c r="F96">
        <f t="shared" si="5"/>
        <v>0.28297428626850224</v>
      </c>
      <c r="G96">
        <f t="shared" si="6"/>
        <v>-0.69193504978918097</v>
      </c>
      <c r="H96" s="18">
        <v>0.49415646287296255</v>
      </c>
      <c r="I96" t="str">
        <f t="shared" si="9"/>
        <v xml:space="preserve"> </v>
      </c>
      <c r="J96" t="str">
        <f>IF(H96&gt;$B$249," ",IF(ISNUMBER(MATCH(A95,ref!B:B,0))=TRUE,"YES","NO"))</f>
        <v xml:space="preserve"> </v>
      </c>
      <c r="K96" t="str">
        <f t="shared" si="7"/>
        <v xml:space="preserve"> </v>
      </c>
    </row>
    <row r="97" spans="1:11">
      <c r="A97" t="s">
        <v>95</v>
      </c>
      <c r="B97">
        <v>1</v>
      </c>
      <c r="C97">
        <v>0</v>
      </c>
      <c r="E97" s="23">
        <f t="shared" si="8"/>
        <v>1.4712478693818965E-2</v>
      </c>
      <c r="F97">
        <f t="shared" si="5"/>
        <v>1.4712478693818965E-2</v>
      </c>
      <c r="G97">
        <f t="shared" si="6"/>
        <v>-1.4712478693818965E-2</v>
      </c>
      <c r="H97" s="18">
        <v>0.98528752130618102</v>
      </c>
      <c r="I97" t="str">
        <f t="shared" si="9"/>
        <v xml:space="preserve"> </v>
      </c>
      <c r="J97" t="str">
        <f>IF(H97&gt;$B$249," ",IF(ISNUMBER(MATCH(A96,ref!B:B,0))=TRUE,"YES","NO"))</f>
        <v xml:space="preserve"> </v>
      </c>
      <c r="K97" t="str">
        <f t="shared" si="7"/>
        <v xml:space="preserve"> </v>
      </c>
    </row>
    <row r="98" spans="1:11">
      <c r="A98" t="s">
        <v>96</v>
      </c>
      <c r="B98">
        <v>16</v>
      </c>
      <c r="C98">
        <v>0</v>
      </c>
      <c r="E98" s="23">
        <f t="shared" si="8"/>
        <v>0.23539965910110344</v>
      </c>
      <c r="F98">
        <f t="shared" si="5"/>
        <v>0.23539965910110344</v>
      </c>
      <c r="G98">
        <f t="shared" si="6"/>
        <v>-0.23539965910110344</v>
      </c>
      <c r="H98" s="18">
        <v>0.78887413969859044</v>
      </c>
      <c r="I98" t="str">
        <f t="shared" si="9"/>
        <v xml:space="preserve"> </v>
      </c>
      <c r="J98" t="str">
        <f>IF(H98&gt;$B$249," ",IF(ISNUMBER(MATCH(A97,ref!B:B,0))=TRUE,"YES","NO"))</f>
        <v xml:space="preserve"> </v>
      </c>
      <c r="K98" t="str">
        <f t="shared" si="7"/>
        <v xml:space="preserve"> </v>
      </c>
    </row>
    <row r="99" spans="1:11">
      <c r="A99" t="s">
        <v>97</v>
      </c>
      <c r="B99">
        <v>3</v>
      </c>
      <c r="C99">
        <v>0</v>
      </c>
      <c r="E99" s="23">
        <f t="shared" si="8"/>
        <v>4.4137436081456899E-2</v>
      </c>
      <c r="F99">
        <f t="shared" si="5"/>
        <v>4.4137436081456899E-2</v>
      </c>
      <c r="G99">
        <f t="shared" si="6"/>
        <v>-4.4137436081456899E-2</v>
      </c>
      <c r="H99" s="18">
        <v>0.9565087503870594</v>
      </c>
      <c r="I99" t="str">
        <f t="shared" si="9"/>
        <v xml:space="preserve"> </v>
      </c>
      <c r="J99" t="str">
        <f>IF(H99&gt;$B$249," ",IF(ISNUMBER(MATCH(A98,ref!B:B,0))=TRUE,"YES","NO"))</f>
        <v xml:space="preserve"> </v>
      </c>
      <c r="K99" t="str">
        <f t="shared" si="7"/>
        <v xml:space="preserve"> </v>
      </c>
    </row>
    <row r="100" spans="1:11">
      <c r="A100" t="s">
        <v>98</v>
      </c>
      <c r="B100">
        <v>8</v>
      </c>
      <c r="C100">
        <v>0</v>
      </c>
      <c r="E100" s="23">
        <f t="shared" si="8"/>
        <v>0.11769982955055172</v>
      </c>
      <c r="F100">
        <f t="shared" si="5"/>
        <v>0.11769982955055172</v>
      </c>
      <c r="G100">
        <f t="shared" si="6"/>
        <v>-0.11769982955055172</v>
      </c>
      <c r="H100" s="18">
        <v>0.88818587001741378</v>
      </c>
      <c r="I100" t="str">
        <f t="shared" si="9"/>
        <v xml:space="preserve"> </v>
      </c>
      <c r="J100" t="str">
        <f>IF(H100&gt;$B$249," ",IF(ISNUMBER(MATCH(A99,ref!B:B,0))=TRUE,"YES","NO"))</f>
        <v xml:space="preserve"> </v>
      </c>
      <c r="K100" t="str">
        <f t="shared" si="7"/>
        <v xml:space="preserve"> </v>
      </c>
    </row>
    <row r="101" spans="1:11">
      <c r="A101" t="s">
        <v>99</v>
      </c>
      <c r="B101">
        <v>33</v>
      </c>
      <c r="C101">
        <v>0</v>
      </c>
      <c r="E101" s="23">
        <f t="shared" si="8"/>
        <v>0.48551179689602586</v>
      </c>
      <c r="F101">
        <f t="shared" si="5"/>
        <v>0.48551179689602586</v>
      </c>
      <c r="G101">
        <f t="shared" si="6"/>
        <v>-0.48551179689602586</v>
      </c>
      <c r="H101" s="18">
        <v>0.61316650311260923</v>
      </c>
      <c r="I101" t="str">
        <f t="shared" si="9"/>
        <v xml:space="preserve"> </v>
      </c>
      <c r="J101" t="str">
        <f>IF(H101&gt;$B$249," ",IF(ISNUMBER(MATCH(A100,ref!B:B,0))=TRUE,"YES","NO"))</f>
        <v xml:space="preserve"> </v>
      </c>
      <c r="K101" t="str">
        <f t="shared" si="7"/>
        <v xml:space="preserve"> </v>
      </c>
    </row>
    <row r="102" spans="1:11">
      <c r="A102" t="s">
        <v>100</v>
      </c>
      <c r="B102">
        <v>100</v>
      </c>
      <c r="C102">
        <v>0</v>
      </c>
      <c r="E102" s="23">
        <f t="shared" si="8"/>
        <v>1.4712478693818964</v>
      </c>
      <c r="F102">
        <f t="shared" si="5"/>
        <v>1.4712478693818964</v>
      </c>
      <c r="G102">
        <f t="shared" si="6"/>
        <v>-1.4712478693818964</v>
      </c>
      <c r="H102" s="18">
        <v>0.227142419369809</v>
      </c>
      <c r="I102" t="str">
        <f t="shared" si="9"/>
        <v xml:space="preserve"> </v>
      </c>
      <c r="J102" t="str">
        <f>IF(H102&gt;$B$249," ",IF(ISNUMBER(MATCH(A101,ref!B:B,0))=TRUE,"YES","NO"))</f>
        <v xml:space="preserve"> </v>
      </c>
      <c r="K102" t="str">
        <f t="shared" si="7"/>
        <v xml:space="preserve"> </v>
      </c>
    </row>
    <row r="103" spans="1:11">
      <c r="A103" t="s">
        <v>101</v>
      </c>
      <c r="B103">
        <v>148</v>
      </c>
      <c r="C103">
        <v>0</v>
      </c>
      <c r="E103" s="23">
        <f t="shared" si="8"/>
        <v>2.1774468466852066</v>
      </c>
      <c r="F103">
        <f t="shared" si="5"/>
        <v>2.1774468466852066</v>
      </c>
      <c r="G103">
        <f t="shared" si="6"/>
        <v>-2.1774468466852066</v>
      </c>
      <c r="H103" s="18">
        <v>0.11151194887906038</v>
      </c>
      <c r="I103" t="str">
        <f t="shared" si="9"/>
        <v xml:space="preserve"> </v>
      </c>
      <c r="J103" t="str">
        <f>IF(H103&gt;$B$249," ",IF(ISNUMBER(MATCH(A102,ref!B:B,0))=TRUE,"YES","NO"))</f>
        <v xml:space="preserve"> </v>
      </c>
      <c r="K103" t="str">
        <f t="shared" si="7"/>
        <v xml:space="preserve"> </v>
      </c>
    </row>
    <row r="104" spans="1:11">
      <c r="A104" t="s">
        <v>102</v>
      </c>
      <c r="B104">
        <v>1</v>
      </c>
      <c r="C104">
        <v>0</v>
      </c>
      <c r="E104" s="23">
        <f t="shared" si="8"/>
        <v>1.4712478693818965E-2</v>
      </c>
      <c r="F104">
        <f t="shared" si="5"/>
        <v>1.4712478693818965E-2</v>
      </c>
      <c r="G104">
        <f t="shared" si="6"/>
        <v>-1.4712478693818965E-2</v>
      </c>
      <c r="H104" s="18">
        <v>0.98528752130618102</v>
      </c>
      <c r="I104" t="str">
        <f t="shared" si="9"/>
        <v xml:space="preserve"> </v>
      </c>
      <c r="J104" t="str">
        <f>IF(H104&gt;$B$249," ",IF(ISNUMBER(MATCH(A103,ref!B:B,0))=TRUE,"YES","NO"))</f>
        <v xml:space="preserve"> </v>
      </c>
      <c r="K104" t="str">
        <f t="shared" si="7"/>
        <v xml:space="preserve"> </v>
      </c>
    </row>
    <row r="105" spans="1:11">
      <c r="A105" t="s">
        <v>103</v>
      </c>
      <c r="B105">
        <v>64</v>
      </c>
      <c r="C105">
        <v>1</v>
      </c>
      <c r="E105" s="23">
        <f t="shared" si="8"/>
        <v>0.94159863640441377</v>
      </c>
      <c r="F105">
        <f t="shared" si="5"/>
        <v>3.6222644531942283E-3</v>
      </c>
      <c r="G105">
        <f t="shared" si="6"/>
        <v>5.8401363595586231E-2</v>
      </c>
      <c r="H105" s="18">
        <v>0.61271482014611978</v>
      </c>
      <c r="I105" t="str">
        <f t="shared" si="9"/>
        <v xml:space="preserve"> </v>
      </c>
      <c r="J105" t="str">
        <f>IF(H105&gt;$B$249," ",IF(ISNUMBER(MATCH(A104,ref!B:B,0))=TRUE,"YES","NO"))</f>
        <v xml:space="preserve"> </v>
      </c>
      <c r="K105" t="str">
        <f t="shared" si="7"/>
        <v xml:space="preserve"> </v>
      </c>
    </row>
    <row r="106" spans="1:11">
      <c r="A106" t="s">
        <v>104</v>
      </c>
      <c r="B106">
        <v>52</v>
      </c>
      <c r="C106">
        <v>0</v>
      </c>
      <c r="E106" s="23">
        <f t="shared" si="8"/>
        <v>0.76504889207858617</v>
      </c>
      <c r="F106">
        <f t="shared" si="5"/>
        <v>0.76504889207858617</v>
      </c>
      <c r="G106">
        <f t="shared" si="6"/>
        <v>-0.76504889207858617</v>
      </c>
      <c r="H106" s="18">
        <v>0.46267399319803654</v>
      </c>
      <c r="I106" t="str">
        <f t="shared" si="9"/>
        <v xml:space="preserve"> </v>
      </c>
      <c r="J106" t="str">
        <f>IF(H106&gt;$B$249," ",IF(ISNUMBER(MATCH(A105,ref!B:B,0))=TRUE,"YES","NO"))</f>
        <v xml:space="preserve"> </v>
      </c>
      <c r="K106" t="str">
        <f t="shared" si="7"/>
        <v xml:space="preserve"> </v>
      </c>
    </row>
    <row r="107" spans="1:11">
      <c r="A107" t="s">
        <v>105</v>
      </c>
      <c r="B107">
        <v>2</v>
      </c>
      <c r="C107">
        <v>0</v>
      </c>
      <c r="E107" s="23">
        <f t="shared" si="8"/>
        <v>2.942495738763793E-2</v>
      </c>
      <c r="F107">
        <f t="shared" si="5"/>
        <v>2.942495738763793E-2</v>
      </c>
      <c r="G107">
        <f t="shared" si="6"/>
        <v>-2.942495738763793E-2</v>
      </c>
      <c r="H107" s="18">
        <v>0.9707914996416781</v>
      </c>
      <c r="I107" t="str">
        <f t="shared" si="9"/>
        <v xml:space="preserve"> </v>
      </c>
      <c r="J107" t="str">
        <f>IF(H107&gt;$B$249," ",IF(ISNUMBER(MATCH(A106,ref!B:B,0))=TRUE,"YES","NO"))</f>
        <v xml:space="preserve"> </v>
      </c>
      <c r="K107" t="str">
        <f t="shared" si="7"/>
        <v xml:space="preserve"> </v>
      </c>
    </row>
    <row r="108" spans="1:11">
      <c r="A108" t="s">
        <v>106</v>
      </c>
      <c r="B108">
        <v>21</v>
      </c>
      <c r="C108">
        <v>0</v>
      </c>
      <c r="E108" s="23">
        <f t="shared" si="8"/>
        <v>0.30896205257019826</v>
      </c>
      <c r="F108">
        <f t="shared" si="5"/>
        <v>0.30896205257019826</v>
      </c>
      <c r="G108">
        <f t="shared" si="6"/>
        <v>-0.30896205257019826</v>
      </c>
      <c r="H108" s="18">
        <v>0.73252530498952639</v>
      </c>
      <c r="I108" t="str">
        <f t="shared" si="9"/>
        <v xml:space="preserve"> </v>
      </c>
      <c r="J108" t="str">
        <f>IF(H108&gt;$B$249," ",IF(ISNUMBER(MATCH(A107,ref!B:B,0))=TRUE,"YES","NO"))</f>
        <v xml:space="preserve"> </v>
      </c>
      <c r="K108" t="str">
        <f t="shared" si="7"/>
        <v xml:space="preserve"> </v>
      </c>
    </row>
    <row r="109" spans="1:11">
      <c r="A109" t="s">
        <v>107</v>
      </c>
      <c r="B109">
        <v>48</v>
      </c>
      <c r="C109">
        <v>0</v>
      </c>
      <c r="E109" s="23">
        <f t="shared" si="8"/>
        <v>0.70619897730331038</v>
      </c>
      <c r="F109">
        <f t="shared" si="5"/>
        <v>0.70619897730331038</v>
      </c>
      <c r="G109">
        <f t="shared" si="6"/>
        <v>-0.70619897730331038</v>
      </c>
      <c r="H109" s="18">
        <v>0.49093405445113508</v>
      </c>
      <c r="I109" t="str">
        <f t="shared" si="9"/>
        <v xml:space="preserve"> </v>
      </c>
      <c r="J109" t="str">
        <f>IF(H109&gt;$B$249," ",IF(ISNUMBER(MATCH(A108,ref!B:B,0))=TRUE,"YES","NO"))</f>
        <v xml:space="preserve"> </v>
      </c>
      <c r="K109" t="str">
        <f t="shared" si="7"/>
        <v xml:space="preserve"> </v>
      </c>
    </row>
    <row r="110" spans="1:11">
      <c r="A110" t="s">
        <v>108</v>
      </c>
      <c r="B110">
        <v>29</v>
      </c>
      <c r="C110">
        <v>0</v>
      </c>
      <c r="E110" s="23">
        <f t="shared" si="8"/>
        <v>0.42666188212074996</v>
      </c>
      <c r="F110">
        <f t="shared" si="5"/>
        <v>0.42666188212074996</v>
      </c>
      <c r="G110">
        <f t="shared" si="6"/>
        <v>-0.42666188212074996</v>
      </c>
      <c r="H110" s="18">
        <v>0.65061862532189396</v>
      </c>
      <c r="I110" t="str">
        <f t="shared" si="9"/>
        <v xml:space="preserve"> </v>
      </c>
      <c r="J110" t="str">
        <f>IF(H110&gt;$B$249," ",IF(ISNUMBER(MATCH(A109,ref!B:B,0))=TRUE,"YES","NO"))</f>
        <v xml:space="preserve"> </v>
      </c>
      <c r="K110" t="str">
        <f t="shared" si="7"/>
        <v xml:space="preserve"> </v>
      </c>
    </row>
    <row r="111" spans="1:11">
      <c r="A111" t="s">
        <v>109</v>
      </c>
      <c r="B111">
        <v>35</v>
      </c>
      <c r="C111">
        <v>0</v>
      </c>
      <c r="E111" s="23">
        <f t="shared" si="8"/>
        <v>0.51493675428366381</v>
      </c>
      <c r="F111">
        <f t="shared" si="5"/>
        <v>0.51493675428366381</v>
      </c>
      <c r="G111">
        <f t="shared" si="6"/>
        <v>-0.51493675428366381</v>
      </c>
      <c r="H111" s="18">
        <v>0.5952568290867335</v>
      </c>
      <c r="I111" t="str">
        <f t="shared" si="9"/>
        <v xml:space="preserve"> </v>
      </c>
      <c r="J111" t="str">
        <f>IF(H111&gt;$B$249," ",IF(ISNUMBER(MATCH(A110,ref!B:B,0))=TRUE,"YES","NO"))</f>
        <v xml:space="preserve"> </v>
      </c>
      <c r="K111" t="str">
        <f t="shared" si="7"/>
        <v xml:space="preserve"> </v>
      </c>
    </row>
    <row r="112" spans="1:11">
      <c r="A112" t="s">
        <v>110</v>
      </c>
      <c r="B112">
        <v>21</v>
      </c>
      <c r="C112">
        <v>0</v>
      </c>
      <c r="E112" s="23">
        <f t="shared" si="8"/>
        <v>0.30896205257019826</v>
      </c>
      <c r="F112">
        <f t="shared" si="5"/>
        <v>0.30896205257019826</v>
      </c>
      <c r="G112">
        <f t="shared" si="6"/>
        <v>-0.30896205257019826</v>
      </c>
      <c r="H112" s="18">
        <v>0.73252530498952639</v>
      </c>
      <c r="I112" t="str">
        <f t="shared" si="9"/>
        <v xml:space="preserve"> </v>
      </c>
      <c r="J112" t="str">
        <f>IF(H112&gt;$B$249," ",IF(ISNUMBER(MATCH(A111,ref!B:B,0))=TRUE,"YES","NO"))</f>
        <v xml:space="preserve"> </v>
      </c>
      <c r="K112" t="str">
        <f t="shared" si="7"/>
        <v xml:space="preserve"> </v>
      </c>
    </row>
    <row r="113" spans="1:11">
      <c r="A113" t="s">
        <v>111</v>
      </c>
      <c r="B113">
        <v>2</v>
      </c>
      <c r="C113">
        <v>0</v>
      </c>
      <c r="E113" s="23">
        <f t="shared" si="8"/>
        <v>2.942495738763793E-2</v>
      </c>
      <c r="F113">
        <f t="shared" si="5"/>
        <v>2.942495738763793E-2</v>
      </c>
      <c r="G113">
        <f t="shared" si="6"/>
        <v>-2.942495738763793E-2</v>
      </c>
      <c r="H113" s="18">
        <v>0.9707914996416781</v>
      </c>
      <c r="I113" t="str">
        <f t="shared" si="9"/>
        <v xml:space="preserve"> </v>
      </c>
      <c r="J113" t="str">
        <f>IF(H113&gt;$B$249," ",IF(ISNUMBER(MATCH(A112,ref!B:B,0))=TRUE,"YES","NO"))</f>
        <v xml:space="preserve"> </v>
      </c>
      <c r="K113" t="str">
        <f t="shared" si="7"/>
        <v xml:space="preserve"> </v>
      </c>
    </row>
    <row r="114" spans="1:11">
      <c r="A114" t="s">
        <v>112</v>
      </c>
      <c r="B114">
        <v>11</v>
      </c>
      <c r="C114">
        <v>0</v>
      </c>
      <c r="E114" s="23">
        <f t="shared" si="8"/>
        <v>0.16183726563200862</v>
      </c>
      <c r="F114">
        <f t="shared" si="5"/>
        <v>0.16183726563200862</v>
      </c>
      <c r="G114">
        <f t="shared" si="6"/>
        <v>-0.16183726563200862</v>
      </c>
      <c r="H114" s="18">
        <v>0.84955755664179977</v>
      </c>
      <c r="I114" t="str">
        <f t="shared" si="9"/>
        <v xml:space="preserve"> </v>
      </c>
      <c r="J114" t="str">
        <f>IF(H114&gt;$B$249," ",IF(ISNUMBER(MATCH(A113,ref!B:B,0))=TRUE,"YES","NO"))</f>
        <v xml:space="preserve"> </v>
      </c>
      <c r="K114" t="str">
        <f t="shared" si="7"/>
        <v xml:space="preserve"> </v>
      </c>
    </row>
    <row r="115" spans="1:11">
      <c r="A115" t="s">
        <v>113</v>
      </c>
      <c r="B115">
        <v>4</v>
      </c>
      <c r="C115">
        <v>0</v>
      </c>
      <c r="E115" s="23">
        <f t="shared" si="8"/>
        <v>5.8849914775275861E-2</v>
      </c>
      <c r="F115">
        <f t="shared" si="5"/>
        <v>5.8849914775275861E-2</v>
      </c>
      <c r="G115">
        <f t="shared" si="6"/>
        <v>-5.8849914775275861E-2</v>
      </c>
      <c r="H115" s="18">
        <v>0.9424361357765384</v>
      </c>
      <c r="I115" t="str">
        <f t="shared" si="9"/>
        <v xml:space="preserve"> </v>
      </c>
      <c r="J115" t="str">
        <f>IF(H115&gt;$B$249," ",IF(ISNUMBER(MATCH(A114,ref!B:B,0))=TRUE,"YES","NO"))</f>
        <v xml:space="preserve"> </v>
      </c>
      <c r="K115" t="str">
        <f t="shared" si="7"/>
        <v xml:space="preserve"> </v>
      </c>
    </row>
    <row r="116" spans="1:11">
      <c r="A116" t="s">
        <v>114</v>
      </c>
      <c r="B116">
        <v>193</v>
      </c>
      <c r="C116">
        <v>1</v>
      </c>
      <c r="E116" s="23">
        <f t="shared" si="8"/>
        <v>2.8395083879070597</v>
      </c>
      <c r="F116">
        <f t="shared" si="5"/>
        <v>1.1916820262237537</v>
      </c>
      <c r="G116">
        <f t="shared" si="6"/>
        <v>-1.8395083879070597</v>
      </c>
      <c r="H116" s="18">
        <v>0.22217792222007982</v>
      </c>
      <c r="I116" t="str">
        <f t="shared" si="9"/>
        <v xml:space="preserve"> </v>
      </c>
      <c r="J116" t="str">
        <f>IF(H116&gt;$B$249," ",IF(ISNUMBER(MATCH(A115,ref!B:B,0))=TRUE,"YES","NO"))</f>
        <v xml:space="preserve"> </v>
      </c>
      <c r="K116" t="str">
        <f t="shared" si="7"/>
        <v xml:space="preserve"> </v>
      </c>
    </row>
    <row r="117" spans="1:11">
      <c r="A117" t="s">
        <v>115</v>
      </c>
      <c r="B117">
        <v>2</v>
      </c>
      <c r="C117">
        <v>0</v>
      </c>
      <c r="E117" s="23">
        <f t="shared" si="8"/>
        <v>2.942495738763793E-2</v>
      </c>
      <c r="F117">
        <f t="shared" si="5"/>
        <v>2.942495738763793E-2</v>
      </c>
      <c r="G117">
        <f t="shared" si="6"/>
        <v>-2.942495738763793E-2</v>
      </c>
      <c r="H117" s="18">
        <v>0.9707914996416781</v>
      </c>
      <c r="I117" t="str">
        <f t="shared" si="9"/>
        <v xml:space="preserve"> </v>
      </c>
      <c r="J117" t="str">
        <f>IF(H117&gt;$B$249," ",IF(ISNUMBER(MATCH(A116,ref!B:B,0))=TRUE,"YES","NO"))</f>
        <v xml:space="preserve"> </v>
      </c>
      <c r="K117" t="str">
        <f t="shared" si="7"/>
        <v xml:space="preserve"> </v>
      </c>
    </row>
    <row r="118" spans="1:11">
      <c r="A118" t="s">
        <v>116</v>
      </c>
      <c r="B118">
        <v>31</v>
      </c>
      <c r="C118">
        <v>0</v>
      </c>
      <c r="E118" s="23">
        <f t="shared" si="8"/>
        <v>0.45608683950838791</v>
      </c>
      <c r="F118">
        <f t="shared" si="5"/>
        <v>0.45608683950838791</v>
      </c>
      <c r="G118">
        <f t="shared" si="6"/>
        <v>-0.45608683950838791</v>
      </c>
      <c r="H118" s="18">
        <v>0.63161503097104854</v>
      </c>
      <c r="I118" t="str">
        <f t="shared" si="9"/>
        <v xml:space="preserve"> </v>
      </c>
      <c r="J118" t="str">
        <f>IF(H118&gt;$B$249," ",IF(ISNUMBER(MATCH(A117,ref!B:B,0))=TRUE,"YES","NO"))</f>
        <v xml:space="preserve"> </v>
      </c>
      <c r="K118" t="str">
        <f t="shared" si="7"/>
        <v xml:space="preserve"> </v>
      </c>
    </row>
    <row r="119" spans="1:11">
      <c r="A119" t="s">
        <v>117</v>
      </c>
      <c r="B119">
        <v>3</v>
      </c>
      <c r="C119">
        <v>0</v>
      </c>
      <c r="E119" s="23">
        <f t="shared" si="8"/>
        <v>4.4137436081456899E-2</v>
      </c>
      <c r="F119">
        <f t="shared" si="5"/>
        <v>4.4137436081456899E-2</v>
      </c>
      <c r="G119">
        <f t="shared" si="6"/>
        <v>-4.4137436081456899E-2</v>
      </c>
      <c r="H119" s="18">
        <v>0.9565087503870594</v>
      </c>
      <c r="I119" t="str">
        <f t="shared" si="9"/>
        <v xml:space="preserve"> </v>
      </c>
      <c r="J119" t="str">
        <f>IF(H119&gt;$B$249," ",IF(ISNUMBER(MATCH(A118,ref!B:B,0))=TRUE,"YES","NO"))</f>
        <v xml:space="preserve"> </v>
      </c>
      <c r="K119" t="str">
        <f t="shared" si="7"/>
        <v xml:space="preserve"> </v>
      </c>
    </row>
    <row r="120" spans="1:11">
      <c r="A120" t="s">
        <v>118</v>
      </c>
      <c r="B120">
        <v>34</v>
      </c>
      <c r="C120">
        <v>0</v>
      </c>
      <c r="E120" s="23">
        <f t="shared" si="8"/>
        <v>0.50022427558984484</v>
      </c>
      <c r="F120">
        <f t="shared" si="5"/>
        <v>0.50022427558984484</v>
      </c>
      <c r="G120">
        <f t="shared" si="6"/>
        <v>-0.50022427558984484</v>
      </c>
      <c r="H120" s="18">
        <v>0.60414530399980149</v>
      </c>
      <c r="I120" t="str">
        <f t="shared" si="9"/>
        <v xml:space="preserve"> </v>
      </c>
      <c r="J120" t="str">
        <f>IF(H120&gt;$B$249," ",IF(ISNUMBER(MATCH(A119,ref!B:B,0))=TRUE,"YES","NO"))</f>
        <v xml:space="preserve"> </v>
      </c>
      <c r="K120" t="str">
        <f t="shared" si="7"/>
        <v xml:space="preserve"> </v>
      </c>
    </row>
    <row r="121" spans="1:11">
      <c r="A121" t="s">
        <v>119</v>
      </c>
      <c r="B121">
        <v>4</v>
      </c>
      <c r="C121">
        <v>0</v>
      </c>
      <c r="E121" s="23">
        <f t="shared" si="8"/>
        <v>5.8849914775275861E-2</v>
      </c>
      <c r="F121">
        <f t="shared" si="5"/>
        <v>5.8849914775275861E-2</v>
      </c>
      <c r="G121">
        <f t="shared" si="6"/>
        <v>-5.8849914775275861E-2</v>
      </c>
      <c r="H121" s="18">
        <v>0.9424361357765384</v>
      </c>
      <c r="I121" t="str">
        <f t="shared" si="9"/>
        <v xml:space="preserve"> </v>
      </c>
      <c r="J121" t="str">
        <f>IF(H121&gt;$B$249," ",IF(ISNUMBER(MATCH(A120,ref!B:B,0))=TRUE,"YES","NO"))</f>
        <v xml:space="preserve"> </v>
      </c>
      <c r="K121" t="str">
        <f t="shared" si="7"/>
        <v xml:space="preserve"> </v>
      </c>
    </row>
    <row r="122" spans="1:11">
      <c r="A122" t="s">
        <v>120</v>
      </c>
      <c r="B122">
        <v>3</v>
      </c>
      <c r="C122">
        <v>0</v>
      </c>
      <c r="E122" s="23">
        <f t="shared" si="8"/>
        <v>4.4137436081456899E-2</v>
      </c>
      <c r="F122">
        <f t="shared" si="5"/>
        <v>4.4137436081456899E-2</v>
      </c>
      <c r="G122">
        <f t="shared" si="6"/>
        <v>-4.4137436081456899E-2</v>
      </c>
      <c r="H122" s="18">
        <v>0.9565087503870594</v>
      </c>
      <c r="I122" t="str">
        <f t="shared" si="9"/>
        <v xml:space="preserve"> </v>
      </c>
      <c r="J122" t="str">
        <f>IF(H122&gt;$B$249," ",IF(ISNUMBER(MATCH(A121,ref!B:B,0))=TRUE,"YES","NO"))</f>
        <v xml:space="preserve"> </v>
      </c>
      <c r="K122" t="str">
        <f t="shared" si="7"/>
        <v xml:space="preserve"> </v>
      </c>
    </row>
    <row r="123" spans="1:11" s="17" customFormat="1">
      <c r="A123" s="17" t="s">
        <v>121</v>
      </c>
      <c r="B123" s="17">
        <v>5</v>
      </c>
      <c r="C123" s="17">
        <v>5</v>
      </c>
      <c r="E123" s="24">
        <f t="shared" si="8"/>
        <v>7.3562393469094822E-2</v>
      </c>
      <c r="F123" s="17">
        <f t="shared" si="5"/>
        <v>329.92112336907888</v>
      </c>
      <c r="G123" s="17">
        <f t="shared" si="6"/>
        <v>4.9264376065309055</v>
      </c>
      <c r="H123" s="19">
        <v>6.8933326174001317E-10</v>
      </c>
      <c r="I123" s="17" t="str">
        <f t="shared" si="9"/>
        <v>**</v>
      </c>
      <c r="J123" s="17" t="str">
        <f>IF(H123&gt;$B$249," ",IF(ISNUMBER(MATCH(A122,ref!B:B,0))=TRUE,"YES","NO"))</f>
        <v>NO</v>
      </c>
      <c r="K123" t="str">
        <f t="shared" si="7"/>
        <v>INC</v>
      </c>
    </row>
    <row r="124" spans="1:11">
      <c r="A124" t="s">
        <v>122</v>
      </c>
      <c r="B124">
        <v>3</v>
      </c>
      <c r="C124">
        <v>0</v>
      </c>
      <c r="E124" s="23">
        <f t="shared" si="8"/>
        <v>4.4137436081456899E-2</v>
      </c>
      <c r="F124">
        <f t="shared" si="5"/>
        <v>4.4137436081456899E-2</v>
      </c>
      <c r="G124">
        <f t="shared" si="6"/>
        <v>-4.4137436081456899E-2</v>
      </c>
      <c r="H124" s="18">
        <v>0.9565087503870594</v>
      </c>
      <c r="I124" t="str">
        <f t="shared" si="9"/>
        <v xml:space="preserve"> </v>
      </c>
      <c r="J124" t="str">
        <f>IF(H124&gt;$B$249," ",IF(ISNUMBER(MATCH(A123,ref!B:B,0))=TRUE,"YES","NO"))</f>
        <v xml:space="preserve"> </v>
      </c>
      <c r="K124" t="str">
        <f t="shared" si="7"/>
        <v xml:space="preserve"> </v>
      </c>
    </row>
    <row r="125" spans="1:11">
      <c r="A125" t="s">
        <v>123</v>
      </c>
      <c r="B125">
        <v>14</v>
      </c>
      <c r="C125">
        <v>0</v>
      </c>
      <c r="E125" s="23">
        <f t="shared" si="8"/>
        <v>0.20597470171346549</v>
      </c>
      <c r="F125">
        <f t="shared" si="5"/>
        <v>0.20597470171346549</v>
      </c>
      <c r="G125">
        <f t="shared" si="6"/>
        <v>-0.20597470171346549</v>
      </c>
      <c r="H125" s="18">
        <v>0.81260923688533127</v>
      </c>
      <c r="I125" t="str">
        <f t="shared" si="9"/>
        <v xml:space="preserve"> </v>
      </c>
      <c r="J125" t="str">
        <f>IF(H125&gt;$B$249," ",IF(ISNUMBER(MATCH(A124,ref!B:B,0))=TRUE,"YES","NO"))</f>
        <v xml:space="preserve"> </v>
      </c>
      <c r="K125" t="str">
        <f t="shared" si="7"/>
        <v xml:space="preserve"> </v>
      </c>
    </row>
    <row r="126" spans="1:11">
      <c r="A126" t="s">
        <v>124</v>
      </c>
      <c r="B126">
        <v>109</v>
      </c>
      <c r="C126">
        <v>4</v>
      </c>
      <c r="E126" s="23">
        <f t="shared" si="8"/>
        <v>1.6036601776262671</v>
      </c>
      <c r="F126">
        <f t="shared" si="5"/>
        <v>3.5808362796625173</v>
      </c>
      <c r="G126">
        <f t="shared" si="6"/>
        <v>2.3963398223737329</v>
      </c>
      <c r="H126" s="18">
        <v>7.7882853345596081E-2</v>
      </c>
      <c r="I126" t="str">
        <f t="shared" si="9"/>
        <v xml:space="preserve"> </v>
      </c>
      <c r="J126" t="str">
        <f>IF(H126&gt;$B$249," ",IF(ISNUMBER(MATCH(A125,ref!B:B,0))=TRUE,"YES","NO"))</f>
        <v xml:space="preserve"> </v>
      </c>
      <c r="K126" t="str">
        <f t="shared" si="7"/>
        <v xml:space="preserve"> </v>
      </c>
    </row>
    <row r="127" spans="1:11">
      <c r="A127" t="s">
        <v>125</v>
      </c>
      <c r="B127">
        <v>66</v>
      </c>
      <c r="C127">
        <v>0</v>
      </c>
      <c r="E127" s="23">
        <f t="shared" si="8"/>
        <v>0.97102359379205172</v>
      </c>
      <c r="F127">
        <f t="shared" si="5"/>
        <v>0.97102359379205172</v>
      </c>
      <c r="G127">
        <f t="shared" si="6"/>
        <v>-0.97102359379205172</v>
      </c>
      <c r="H127" s="18">
        <v>0.37597316053934543</v>
      </c>
      <c r="I127" t="str">
        <f t="shared" si="9"/>
        <v xml:space="preserve"> </v>
      </c>
      <c r="J127" t="str">
        <f>IF(H127&gt;$B$249," ",IF(ISNUMBER(MATCH(A126,ref!B:B,0))=TRUE,"YES","NO"))</f>
        <v xml:space="preserve"> </v>
      </c>
      <c r="K127" t="str">
        <f t="shared" si="7"/>
        <v xml:space="preserve"> </v>
      </c>
    </row>
    <row r="128" spans="1:11">
      <c r="A128" t="s">
        <v>126</v>
      </c>
      <c r="B128">
        <v>335</v>
      </c>
      <c r="C128">
        <v>0</v>
      </c>
      <c r="E128" s="23">
        <f t="shared" si="8"/>
        <v>4.9286803624293531</v>
      </c>
      <c r="F128">
        <f t="shared" si="5"/>
        <v>4.9286803624293531</v>
      </c>
      <c r="G128">
        <f t="shared" si="6"/>
        <v>-4.9286803624293531</v>
      </c>
      <c r="H128" s="18">
        <v>6.9758820434468113E-3</v>
      </c>
      <c r="I128" t="str">
        <f t="shared" si="9"/>
        <v xml:space="preserve"> </v>
      </c>
      <c r="J128" t="str">
        <f>IF(H128&gt;$B$249," ",IF(ISNUMBER(MATCH(A127,ref!B:B,0))=TRUE,"YES","NO"))</f>
        <v xml:space="preserve"> </v>
      </c>
      <c r="K128" t="str">
        <f t="shared" si="7"/>
        <v xml:space="preserve"> </v>
      </c>
    </row>
    <row r="129" spans="1:11">
      <c r="A129" t="s">
        <v>127</v>
      </c>
      <c r="B129">
        <v>24</v>
      </c>
      <c r="C129">
        <v>0</v>
      </c>
      <c r="E129" s="23">
        <f t="shared" si="8"/>
        <v>0.35309948865165519</v>
      </c>
      <c r="F129">
        <f t="shared" si="5"/>
        <v>0.35309948865165519</v>
      </c>
      <c r="G129">
        <f t="shared" si="6"/>
        <v>-0.35309948865165519</v>
      </c>
      <c r="H129" s="18">
        <v>0.70066686410243151</v>
      </c>
      <c r="I129" t="str">
        <f t="shared" si="9"/>
        <v xml:space="preserve"> </v>
      </c>
      <c r="J129" t="str">
        <f>IF(H129&gt;$B$249," ",IF(ISNUMBER(MATCH(A128,ref!B:B,0))=TRUE,"YES","NO"))</f>
        <v xml:space="preserve"> </v>
      </c>
      <c r="K129" t="str">
        <f t="shared" si="7"/>
        <v xml:space="preserve"> </v>
      </c>
    </row>
    <row r="130" spans="1:11">
      <c r="A130" t="s">
        <v>128</v>
      </c>
      <c r="B130">
        <v>147</v>
      </c>
      <c r="C130">
        <v>0</v>
      </c>
      <c r="E130" s="23">
        <f t="shared" si="8"/>
        <v>2.162734367991388</v>
      </c>
      <c r="F130">
        <f t="shared" si="5"/>
        <v>2.162734367991388</v>
      </c>
      <c r="G130">
        <f t="shared" si="6"/>
        <v>-2.162734367991388</v>
      </c>
      <c r="H130" s="18">
        <v>0.11317706402211473</v>
      </c>
      <c r="I130" t="str">
        <f t="shared" si="9"/>
        <v xml:space="preserve"> </v>
      </c>
      <c r="J130" t="str">
        <f>IF(H130&gt;$B$249," ",IF(ISNUMBER(MATCH(A129,ref!B:B,0))=TRUE,"YES","NO"))</f>
        <v xml:space="preserve"> </v>
      </c>
      <c r="K130" t="str">
        <f t="shared" si="7"/>
        <v xml:space="preserve"> </v>
      </c>
    </row>
    <row r="131" spans="1:11">
      <c r="A131" t="s">
        <v>129</v>
      </c>
      <c r="B131">
        <v>3</v>
      </c>
      <c r="C131">
        <v>0</v>
      </c>
      <c r="E131" s="23">
        <f t="shared" si="8"/>
        <v>4.4137436081456899E-2</v>
      </c>
      <c r="F131">
        <f t="shared" ref="F131:F194" si="10">((C131-E131)^2)/E131</f>
        <v>4.4137436081456899E-2</v>
      </c>
      <c r="G131">
        <f t="shared" ref="G131:G194" si="11">C131-E131</f>
        <v>-4.4137436081456899E-2</v>
      </c>
      <c r="H131" s="18">
        <v>0.9565087503870594</v>
      </c>
      <c r="I131" t="str">
        <f t="shared" si="9"/>
        <v xml:space="preserve"> </v>
      </c>
      <c r="J131" t="str">
        <f>IF(H131&gt;$B$249," ",IF(ISNUMBER(MATCH(A130,ref!B:B,0))=TRUE,"YES","NO"))</f>
        <v xml:space="preserve"> </v>
      </c>
      <c r="K131" t="str">
        <f t="shared" ref="K131:K194" si="12">IF(H131&gt;$B$249, " ", IF((C131/B131)&lt;($C$245/$B$245)=TRUE,"DEC","INC"))</f>
        <v xml:space="preserve"> </v>
      </c>
    </row>
    <row r="132" spans="1:11">
      <c r="A132" t="s">
        <v>130</v>
      </c>
      <c r="B132">
        <v>1</v>
      </c>
      <c r="C132">
        <v>0</v>
      </c>
      <c r="E132" s="23">
        <f t="shared" ref="E132:E195" si="13">(B132/$B$245)*$C$245</f>
        <v>1.4712478693818965E-2</v>
      </c>
      <c r="F132">
        <f t="shared" si="10"/>
        <v>1.4712478693818965E-2</v>
      </c>
      <c r="G132">
        <f t="shared" si="11"/>
        <v>-1.4712478693818965E-2</v>
      </c>
      <c r="H132" s="18">
        <v>0.98528752130618102</v>
      </c>
      <c r="I132" t="str">
        <f t="shared" ref="I132:I195" si="14">IF(H132&gt;$B$249, " ", IF(H132&gt;$B$250, "*",  "**"))</f>
        <v xml:space="preserve"> </v>
      </c>
      <c r="J132" t="str">
        <f>IF(H132&gt;$B$249," ",IF(ISNUMBER(MATCH(A131,ref!B:B,0))=TRUE,"YES","NO"))</f>
        <v xml:space="preserve"> </v>
      </c>
      <c r="K132" t="str">
        <f t="shared" si="12"/>
        <v xml:space="preserve"> </v>
      </c>
    </row>
    <row r="133" spans="1:11">
      <c r="A133" t="s">
        <v>131</v>
      </c>
      <c r="B133">
        <v>3</v>
      </c>
      <c r="C133">
        <v>0</v>
      </c>
      <c r="E133" s="23">
        <f t="shared" si="13"/>
        <v>4.4137436081456899E-2</v>
      </c>
      <c r="F133">
        <f t="shared" si="10"/>
        <v>4.4137436081456899E-2</v>
      </c>
      <c r="G133">
        <f t="shared" si="11"/>
        <v>-4.4137436081456899E-2</v>
      </c>
      <c r="H133" s="18">
        <v>0.9565087503870594</v>
      </c>
      <c r="I133" t="str">
        <f t="shared" si="14"/>
        <v xml:space="preserve"> </v>
      </c>
      <c r="J133" t="str">
        <f>IF(H133&gt;$B$249," ",IF(ISNUMBER(MATCH(A132,ref!B:B,0))=TRUE,"YES","NO"))</f>
        <v xml:space="preserve"> </v>
      </c>
      <c r="K133" t="str">
        <f t="shared" si="12"/>
        <v xml:space="preserve"> </v>
      </c>
    </row>
    <row r="134" spans="1:11">
      <c r="A134" t="s">
        <v>132</v>
      </c>
      <c r="B134">
        <v>1</v>
      </c>
      <c r="C134">
        <v>0</v>
      </c>
      <c r="E134" s="23">
        <f t="shared" si="13"/>
        <v>1.4712478693818965E-2</v>
      </c>
      <c r="F134">
        <f t="shared" si="10"/>
        <v>1.4712478693818965E-2</v>
      </c>
      <c r="G134">
        <f t="shared" si="11"/>
        <v>-1.4712478693818965E-2</v>
      </c>
      <c r="H134" s="18">
        <v>0.98528752130618102</v>
      </c>
      <c r="I134" t="str">
        <f t="shared" si="14"/>
        <v xml:space="preserve"> </v>
      </c>
      <c r="J134" t="str">
        <f>IF(H134&gt;$B$249," ",IF(ISNUMBER(MATCH(A133,ref!B:B,0))=TRUE,"YES","NO"))</f>
        <v xml:space="preserve"> </v>
      </c>
      <c r="K134" t="str">
        <f t="shared" si="12"/>
        <v xml:space="preserve"> </v>
      </c>
    </row>
    <row r="135" spans="1:11">
      <c r="A135" t="s">
        <v>133</v>
      </c>
      <c r="B135">
        <v>8</v>
      </c>
      <c r="C135">
        <v>0</v>
      </c>
      <c r="E135" s="23">
        <f t="shared" si="13"/>
        <v>0.11769982955055172</v>
      </c>
      <c r="F135">
        <f t="shared" si="10"/>
        <v>0.11769982955055172</v>
      </c>
      <c r="G135">
        <f t="shared" si="11"/>
        <v>-0.11769982955055172</v>
      </c>
      <c r="H135" s="18">
        <v>0.88818587001741378</v>
      </c>
      <c r="I135" t="str">
        <f t="shared" si="14"/>
        <v xml:space="preserve"> </v>
      </c>
      <c r="J135" t="str">
        <f>IF(H135&gt;$B$249," ",IF(ISNUMBER(MATCH(A134,ref!B:B,0))=TRUE,"YES","NO"))</f>
        <v xml:space="preserve"> </v>
      </c>
      <c r="K135" t="str">
        <f t="shared" si="12"/>
        <v xml:space="preserve"> </v>
      </c>
    </row>
    <row r="136" spans="1:11">
      <c r="A136" t="s">
        <v>134</v>
      </c>
      <c r="B136">
        <v>7</v>
      </c>
      <c r="C136">
        <v>0</v>
      </c>
      <c r="E136" s="23">
        <f t="shared" si="13"/>
        <v>0.10298735085673275</v>
      </c>
      <c r="F136">
        <f t="shared" si="10"/>
        <v>0.10298735085673275</v>
      </c>
      <c r="G136">
        <f t="shared" si="11"/>
        <v>-0.10298735085673275</v>
      </c>
      <c r="H136" s="18">
        <v>0.90144841055122582</v>
      </c>
      <c r="I136" t="str">
        <f t="shared" si="14"/>
        <v xml:space="preserve"> </v>
      </c>
      <c r="J136" t="str">
        <f>IF(H136&gt;$B$249," ",IF(ISNUMBER(MATCH(A135,ref!B:B,0))=TRUE,"YES","NO"))</f>
        <v xml:space="preserve"> </v>
      </c>
      <c r="K136" t="str">
        <f t="shared" si="12"/>
        <v xml:space="preserve"> </v>
      </c>
    </row>
    <row r="137" spans="1:11">
      <c r="A137" t="s">
        <v>135</v>
      </c>
      <c r="B137">
        <v>9</v>
      </c>
      <c r="C137">
        <v>0</v>
      </c>
      <c r="E137" s="23">
        <f t="shared" si="13"/>
        <v>0.13241230824437067</v>
      </c>
      <c r="F137">
        <f t="shared" si="10"/>
        <v>0.13241230824437067</v>
      </c>
      <c r="G137">
        <f t="shared" si="11"/>
        <v>-0.13241230824437067</v>
      </c>
      <c r="H137" s="18">
        <v>0.87511845432863167</v>
      </c>
      <c r="I137" t="str">
        <f t="shared" si="14"/>
        <v xml:space="preserve"> </v>
      </c>
      <c r="J137" t="str">
        <f>IF(H137&gt;$B$249," ",IF(ISNUMBER(MATCH(A136,ref!B:B,0))=TRUE,"YES","NO"))</f>
        <v xml:space="preserve"> </v>
      </c>
      <c r="K137" t="str">
        <f t="shared" si="12"/>
        <v xml:space="preserve"> </v>
      </c>
    </row>
    <row r="138" spans="1:11">
      <c r="A138" t="s">
        <v>136</v>
      </c>
      <c r="B138">
        <v>35</v>
      </c>
      <c r="C138">
        <v>0</v>
      </c>
      <c r="E138" s="23">
        <f t="shared" si="13"/>
        <v>0.51493675428366381</v>
      </c>
      <c r="F138">
        <f t="shared" si="10"/>
        <v>0.51493675428366381</v>
      </c>
      <c r="G138">
        <f t="shared" si="11"/>
        <v>-0.51493675428366381</v>
      </c>
      <c r="H138" s="18">
        <v>0.5952568290867335</v>
      </c>
      <c r="I138" t="str">
        <f t="shared" si="14"/>
        <v xml:space="preserve"> </v>
      </c>
      <c r="J138" t="str">
        <f>IF(H138&gt;$B$249," ",IF(ISNUMBER(MATCH(A137,ref!B:B,0))=TRUE,"YES","NO"))</f>
        <v xml:space="preserve"> </v>
      </c>
      <c r="K138" t="str">
        <f t="shared" si="12"/>
        <v xml:space="preserve"> </v>
      </c>
    </row>
    <row r="139" spans="1:11">
      <c r="A139" t="s">
        <v>137</v>
      </c>
      <c r="B139">
        <v>1</v>
      </c>
      <c r="C139">
        <v>0</v>
      </c>
      <c r="E139" s="23">
        <f t="shared" si="13"/>
        <v>1.4712478693818965E-2</v>
      </c>
      <c r="F139">
        <f t="shared" si="10"/>
        <v>1.4712478693818965E-2</v>
      </c>
      <c r="G139">
        <f t="shared" si="11"/>
        <v>-1.4712478693818965E-2</v>
      </c>
      <c r="H139" s="18">
        <v>0.98528752130618102</v>
      </c>
      <c r="I139" t="str">
        <f t="shared" si="14"/>
        <v xml:space="preserve"> </v>
      </c>
      <c r="J139" t="str">
        <f>IF(H139&gt;$B$249," ",IF(ISNUMBER(MATCH(A138,ref!B:B,0))=TRUE,"YES","NO"))</f>
        <v xml:space="preserve"> </v>
      </c>
      <c r="K139" t="str">
        <f t="shared" si="12"/>
        <v xml:space="preserve"> </v>
      </c>
    </row>
    <row r="140" spans="1:11">
      <c r="A140" t="s">
        <v>138</v>
      </c>
      <c r="B140">
        <v>3</v>
      </c>
      <c r="C140">
        <v>0</v>
      </c>
      <c r="E140" s="23">
        <f t="shared" si="13"/>
        <v>4.4137436081456899E-2</v>
      </c>
      <c r="F140">
        <f t="shared" si="10"/>
        <v>4.4137436081456899E-2</v>
      </c>
      <c r="G140">
        <f t="shared" si="11"/>
        <v>-4.4137436081456899E-2</v>
      </c>
      <c r="H140" s="18">
        <v>0.9565087503870594</v>
      </c>
      <c r="I140" t="str">
        <f t="shared" si="14"/>
        <v xml:space="preserve"> </v>
      </c>
      <c r="J140" t="str">
        <f>IF(H140&gt;$B$249," ",IF(ISNUMBER(MATCH(A139,ref!B:B,0))=TRUE,"YES","NO"))</f>
        <v xml:space="preserve"> </v>
      </c>
      <c r="K140" t="str">
        <f t="shared" si="12"/>
        <v xml:space="preserve"> </v>
      </c>
    </row>
    <row r="141" spans="1:11">
      <c r="A141" t="s">
        <v>139</v>
      </c>
      <c r="B141">
        <v>40</v>
      </c>
      <c r="C141">
        <v>2</v>
      </c>
      <c r="E141" s="23">
        <f t="shared" si="13"/>
        <v>0.58849914775275858</v>
      </c>
      <c r="F141">
        <f t="shared" si="10"/>
        <v>3.3854503672649536</v>
      </c>
      <c r="G141">
        <f t="shared" si="11"/>
        <v>1.4115008522472414</v>
      </c>
      <c r="H141" s="18">
        <v>0.11711898376661424</v>
      </c>
      <c r="I141" t="str">
        <f t="shared" si="14"/>
        <v xml:space="preserve"> </v>
      </c>
      <c r="J141" t="str">
        <f>IF(H141&gt;$B$249," ",IF(ISNUMBER(MATCH(A140,ref!B:B,0))=TRUE,"YES","NO"))</f>
        <v xml:space="preserve"> </v>
      </c>
      <c r="K141" t="str">
        <f t="shared" si="12"/>
        <v xml:space="preserve"> </v>
      </c>
    </row>
    <row r="142" spans="1:11">
      <c r="A142" t="s">
        <v>140</v>
      </c>
      <c r="B142">
        <v>3</v>
      </c>
      <c r="C142">
        <v>0</v>
      </c>
      <c r="E142" s="23">
        <f t="shared" si="13"/>
        <v>4.4137436081456899E-2</v>
      </c>
      <c r="F142">
        <f t="shared" si="10"/>
        <v>4.4137436081456899E-2</v>
      </c>
      <c r="G142">
        <f t="shared" si="11"/>
        <v>-4.4137436081456899E-2</v>
      </c>
      <c r="H142" s="18">
        <v>0.9565087503870594</v>
      </c>
      <c r="I142" t="str">
        <f t="shared" si="14"/>
        <v xml:space="preserve"> </v>
      </c>
      <c r="J142" t="str">
        <f>IF(H142&gt;$B$249," ",IF(ISNUMBER(MATCH(A141,ref!B:B,0))=TRUE,"YES","NO"))</f>
        <v xml:space="preserve"> </v>
      </c>
      <c r="K142" t="str">
        <f t="shared" si="12"/>
        <v xml:space="preserve"> </v>
      </c>
    </row>
    <row r="143" spans="1:11">
      <c r="A143" t="s">
        <v>141</v>
      </c>
      <c r="B143">
        <v>26</v>
      </c>
      <c r="C143">
        <v>0</v>
      </c>
      <c r="E143" s="23">
        <f t="shared" si="13"/>
        <v>0.38252444603929309</v>
      </c>
      <c r="F143">
        <f t="shared" si="10"/>
        <v>0.38252444603929309</v>
      </c>
      <c r="G143">
        <f t="shared" si="11"/>
        <v>-0.38252444603929309</v>
      </c>
      <c r="H143" s="18">
        <v>0.68020143575123126</v>
      </c>
      <c r="I143" t="str">
        <f t="shared" si="14"/>
        <v xml:space="preserve"> </v>
      </c>
      <c r="J143" t="str">
        <f>IF(H143&gt;$B$249," ",IF(ISNUMBER(MATCH(A142,ref!B:B,0))=TRUE,"YES","NO"))</f>
        <v xml:space="preserve"> </v>
      </c>
      <c r="K143" t="str">
        <f t="shared" si="12"/>
        <v xml:space="preserve"> </v>
      </c>
    </row>
    <row r="144" spans="1:11">
      <c r="A144" t="s">
        <v>142</v>
      </c>
      <c r="B144">
        <v>52</v>
      </c>
      <c r="C144">
        <v>0</v>
      </c>
      <c r="E144" s="23">
        <f t="shared" si="13"/>
        <v>0.76504889207858617</v>
      </c>
      <c r="F144">
        <f t="shared" si="10"/>
        <v>0.76504889207858617</v>
      </c>
      <c r="G144">
        <f t="shared" si="11"/>
        <v>-0.76504889207858617</v>
      </c>
      <c r="H144" s="18">
        <v>0.46267399319803654</v>
      </c>
      <c r="I144" t="str">
        <f t="shared" si="14"/>
        <v xml:space="preserve"> </v>
      </c>
      <c r="J144" t="str">
        <f>IF(H144&gt;$B$249," ",IF(ISNUMBER(MATCH(A143,ref!B:B,0))=TRUE,"YES","NO"))</f>
        <v xml:space="preserve"> </v>
      </c>
      <c r="K144" t="str">
        <f t="shared" si="12"/>
        <v xml:space="preserve"> </v>
      </c>
    </row>
    <row r="145" spans="1:11">
      <c r="A145" t="s">
        <v>143</v>
      </c>
      <c r="B145">
        <v>1</v>
      </c>
      <c r="C145">
        <v>0</v>
      </c>
      <c r="E145" s="23">
        <f t="shared" si="13"/>
        <v>1.4712478693818965E-2</v>
      </c>
      <c r="F145">
        <f t="shared" si="10"/>
        <v>1.4712478693818965E-2</v>
      </c>
      <c r="G145">
        <f t="shared" si="11"/>
        <v>-1.4712478693818965E-2</v>
      </c>
      <c r="H145" s="18">
        <v>0.98528752130618102</v>
      </c>
      <c r="I145" t="str">
        <f t="shared" si="14"/>
        <v xml:space="preserve"> </v>
      </c>
      <c r="J145" t="str">
        <f>IF(H145&gt;$B$249," ",IF(ISNUMBER(MATCH(A144,ref!B:B,0))=TRUE,"YES","NO"))</f>
        <v xml:space="preserve"> </v>
      </c>
      <c r="K145" t="str">
        <f t="shared" si="12"/>
        <v xml:space="preserve"> </v>
      </c>
    </row>
    <row r="146" spans="1:11">
      <c r="A146" t="s">
        <v>144</v>
      </c>
      <c r="B146">
        <v>1</v>
      </c>
      <c r="C146">
        <v>0</v>
      </c>
      <c r="E146" s="23">
        <f t="shared" si="13"/>
        <v>1.4712478693818965E-2</v>
      </c>
      <c r="F146">
        <f t="shared" si="10"/>
        <v>1.4712478693818965E-2</v>
      </c>
      <c r="G146">
        <f t="shared" si="11"/>
        <v>-1.4712478693818965E-2</v>
      </c>
      <c r="H146" s="18">
        <v>0.98528752130618102</v>
      </c>
      <c r="I146" t="str">
        <f t="shared" si="14"/>
        <v xml:space="preserve"> </v>
      </c>
      <c r="J146" t="str">
        <f>IF(H146&gt;$B$249," ",IF(ISNUMBER(MATCH(A145,ref!B:B,0))=TRUE,"YES","NO"))</f>
        <v xml:space="preserve"> </v>
      </c>
      <c r="K146" t="str">
        <f t="shared" si="12"/>
        <v xml:space="preserve"> </v>
      </c>
    </row>
    <row r="147" spans="1:11">
      <c r="A147" t="s">
        <v>145</v>
      </c>
      <c r="B147">
        <v>41</v>
      </c>
      <c r="C147">
        <v>0</v>
      </c>
      <c r="E147" s="23">
        <f t="shared" si="13"/>
        <v>0.60321162644657755</v>
      </c>
      <c r="F147">
        <f t="shared" si="10"/>
        <v>0.60321162644657755</v>
      </c>
      <c r="G147">
        <f t="shared" si="11"/>
        <v>-0.60321162644657755</v>
      </c>
      <c r="H147" s="18">
        <v>0.54460582403260815</v>
      </c>
      <c r="I147" t="str">
        <f t="shared" si="14"/>
        <v xml:space="preserve"> </v>
      </c>
      <c r="J147" t="str">
        <f>IF(H147&gt;$B$249," ",IF(ISNUMBER(MATCH(A146,ref!B:B,0))=TRUE,"YES","NO"))</f>
        <v xml:space="preserve"> </v>
      </c>
      <c r="K147" t="str">
        <f t="shared" si="12"/>
        <v xml:space="preserve"> </v>
      </c>
    </row>
    <row r="148" spans="1:11">
      <c r="A148" t="s">
        <v>146</v>
      </c>
      <c r="B148">
        <v>3</v>
      </c>
      <c r="C148">
        <v>0</v>
      </c>
      <c r="E148" s="23">
        <f t="shared" si="13"/>
        <v>4.4137436081456899E-2</v>
      </c>
      <c r="F148">
        <f t="shared" si="10"/>
        <v>4.4137436081456899E-2</v>
      </c>
      <c r="G148">
        <f t="shared" si="11"/>
        <v>-4.4137436081456899E-2</v>
      </c>
      <c r="H148" s="18">
        <v>0.9565087503870594</v>
      </c>
      <c r="I148" t="str">
        <f t="shared" si="14"/>
        <v xml:space="preserve"> </v>
      </c>
      <c r="J148" t="str">
        <f>IF(H148&gt;$B$249," ",IF(ISNUMBER(MATCH(A147,ref!B:B,0))=TRUE,"YES","NO"))</f>
        <v xml:space="preserve"> </v>
      </c>
      <c r="K148" t="str">
        <f t="shared" si="12"/>
        <v xml:space="preserve"> </v>
      </c>
    </row>
    <row r="149" spans="1:11">
      <c r="A149" t="s">
        <v>147</v>
      </c>
      <c r="B149">
        <v>4</v>
      </c>
      <c r="C149">
        <v>0</v>
      </c>
      <c r="E149" s="23">
        <f t="shared" si="13"/>
        <v>5.8849914775275861E-2</v>
      </c>
      <c r="F149">
        <f t="shared" si="10"/>
        <v>5.8849914775275861E-2</v>
      </c>
      <c r="G149">
        <f t="shared" si="11"/>
        <v>-5.8849914775275861E-2</v>
      </c>
      <c r="H149" s="18">
        <v>0.9424361357765384</v>
      </c>
      <c r="I149" t="str">
        <f t="shared" si="14"/>
        <v xml:space="preserve"> </v>
      </c>
      <c r="J149" t="str">
        <f>IF(H149&gt;$B$249," ",IF(ISNUMBER(MATCH(A148,ref!B:B,0))=TRUE,"YES","NO"))</f>
        <v xml:space="preserve"> </v>
      </c>
      <c r="K149" t="str">
        <f t="shared" si="12"/>
        <v xml:space="preserve"> </v>
      </c>
    </row>
    <row r="150" spans="1:11">
      <c r="A150" t="s">
        <v>148</v>
      </c>
      <c r="B150">
        <v>61</v>
      </c>
      <c r="C150">
        <v>0</v>
      </c>
      <c r="E150" s="23">
        <f t="shared" si="13"/>
        <v>0.89746120032295684</v>
      </c>
      <c r="F150">
        <f t="shared" si="10"/>
        <v>0.89746120032295684</v>
      </c>
      <c r="G150">
        <f t="shared" si="11"/>
        <v>-0.89746120032295684</v>
      </c>
      <c r="H150" s="18">
        <v>0.40489454978552153</v>
      </c>
      <c r="I150" t="str">
        <f t="shared" si="14"/>
        <v xml:space="preserve"> </v>
      </c>
      <c r="J150" t="str">
        <f>IF(H150&gt;$B$249," ",IF(ISNUMBER(MATCH(A149,ref!B:B,0))=TRUE,"YES","NO"))</f>
        <v xml:space="preserve"> </v>
      </c>
      <c r="K150" t="str">
        <f t="shared" si="12"/>
        <v xml:space="preserve"> </v>
      </c>
    </row>
    <row r="151" spans="1:11">
      <c r="A151" t="s">
        <v>149</v>
      </c>
      <c r="B151">
        <v>122</v>
      </c>
      <c r="C151">
        <v>0</v>
      </c>
      <c r="E151" s="23">
        <f t="shared" si="13"/>
        <v>1.7949224006459137</v>
      </c>
      <c r="F151">
        <f t="shared" si="10"/>
        <v>1.7949224006459137</v>
      </c>
      <c r="G151">
        <f t="shared" si="11"/>
        <v>-1.7949224006459137</v>
      </c>
      <c r="H151" s="18">
        <v>0.16393959644602019</v>
      </c>
      <c r="I151" t="str">
        <f t="shared" si="14"/>
        <v xml:space="preserve"> </v>
      </c>
      <c r="J151" t="str">
        <f>IF(H151&gt;$B$249," ",IF(ISNUMBER(MATCH(A150,ref!B:B,0))=TRUE,"YES","NO"))</f>
        <v xml:space="preserve"> </v>
      </c>
      <c r="K151" t="str">
        <f t="shared" si="12"/>
        <v xml:space="preserve"> </v>
      </c>
    </row>
    <row r="152" spans="1:11">
      <c r="A152" t="s">
        <v>150</v>
      </c>
      <c r="B152">
        <v>147</v>
      </c>
      <c r="C152">
        <v>1</v>
      </c>
      <c r="E152" s="23">
        <f t="shared" si="13"/>
        <v>2.162734367991388</v>
      </c>
      <c r="F152">
        <f t="shared" si="10"/>
        <v>0.62511200197180938</v>
      </c>
      <c r="G152">
        <f t="shared" si="11"/>
        <v>-1.162734367991388</v>
      </c>
      <c r="H152" s="18">
        <v>0.36160396554675661</v>
      </c>
      <c r="I152" t="str">
        <f t="shared" si="14"/>
        <v xml:space="preserve"> </v>
      </c>
      <c r="J152" t="str">
        <f>IF(H152&gt;$B$249," ",IF(ISNUMBER(MATCH(A151,ref!B:B,0))=TRUE,"YES","NO"))</f>
        <v xml:space="preserve"> </v>
      </c>
      <c r="K152" t="str">
        <f t="shared" si="12"/>
        <v xml:space="preserve"> </v>
      </c>
    </row>
    <row r="153" spans="1:11">
      <c r="A153" t="s">
        <v>151</v>
      </c>
      <c r="B153">
        <v>43</v>
      </c>
      <c r="C153">
        <v>0</v>
      </c>
      <c r="E153" s="23">
        <f t="shared" si="13"/>
        <v>0.6326365838342155</v>
      </c>
      <c r="F153">
        <f t="shared" si="10"/>
        <v>0.6326365838342155</v>
      </c>
      <c r="G153">
        <f t="shared" si="11"/>
        <v>-0.6326365838342155</v>
      </c>
      <c r="H153" s="18">
        <v>0.52869870462620749</v>
      </c>
      <c r="I153" t="str">
        <f t="shared" si="14"/>
        <v xml:space="preserve"> </v>
      </c>
      <c r="J153" t="str">
        <f>IF(H153&gt;$B$249," ",IF(ISNUMBER(MATCH(A152,ref!B:B,0))=TRUE,"YES","NO"))</f>
        <v xml:space="preserve"> </v>
      </c>
      <c r="K153" t="str">
        <f t="shared" si="12"/>
        <v xml:space="preserve"> </v>
      </c>
    </row>
    <row r="154" spans="1:11">
      <c r="A154" t="s">
        <v>152</v>
      </c>
      <c r="B154">
        <v>1</v>
      </c>
      <c r="C154">
        <v>0</v>
      </c>
      <c r="E154" s="23">
        <f t="shared" si="13"/>
        <v>1.4712478693818965E-2</v>
      </c>
      <c r="F154">
        <f t="shared" si="10"/>
        <v>1.4712478693818965E-2</v>
      </c>
      <c r="G154">
        <f t="shared" si="11"/>
        <v>-1.4712478693818965E-2</v>
      </c>
      <c r="H154" s="18">
        <v>0.98528752130618102</v>
      </c>
      <c r="I154" t="str">
        <f t="shared" si="14"/>
        <v xml:space="preserve"> </v>
      </c>
      <c r="J154" t="str">
        <f>IF(H154&gt;$B$249," ",IF(ISNUMBER(MATCH(A153,ref!B:B,0))=TRUE,"YES","NO"))</f>
        <v xml:space="preserve"> </v>
      </c>
      <c r="K154" t="str">
        <f t="shared" si="12"/>
        <v xml:space="preserve"> </v>
      </c>
    </row>
    <row r="155" spans="1:11">
      <c r="A155" t="s">
        <v>153</v>
      </c>
      <c r="B155">
        <v>8</v>
      </c>
      <c r="C155">
        <v>0</v>
      </c>
      <c r="E155" s="23">
        <f t="shared" si="13"/>
        <v>0.11769982955055172</v>
      </c>
      <c r="F155">
        <f t="shared" si="10"/>
        <v>0.11769982955055172</v>
      </c>
      <c r="G155">
        <f t="shared" si="11"/>
        <v>-0.11769982955055172</v>
      </c>
      <c r="H155" s="18">
        <v>0.88818587001741378</v>
      </c>
      <c r="I155" t="str">
        <f t="shared" si="14"/>
        <v xml:space="preserve"> </v>
      </c>
      <c r="J155" t="str">
        <f>IF(H155&gt;$B$249," ",IF(ISNUMBER(MATCH(A154,ref!B:B,0))=TRUE,"YES","NO"))</f>
        <v xml:space="preserve"> </v>
      </c>
      <c r="K155" t="str">
        <f t="shared" si="12"/>
        <v xml:space="preserve"> </v>
      </c>
    </row>
    <row r="156" spans="1:11">
      <c r="A156" t="s">
        <v>154</v>
      </c>
      <c r="B156">
        <v>64</v>
      </c>
      <c r="C156">
        <v>0</v>
      </c>
      <c r="E156" s="23">
        <f t="shared" si="13"/>
        <v>0.94159863640441377</v>
      </c>
      <c r="F156">
        <f t="shared" si="10"/>
        <v>0.94159863640441377</v>
      </c>
      <c r="G156">
        <f t="shared" si="11"/>
        <v>-0.94159863640441377</v>
      </c>
      <c r="H156" s="18">
        <v>0.38728517985388017</v>
      </c>
      <c r="I156" t="str">
        <f t="shared" si="14"/>
        <v xml:space="preserve"> </v>
      </c>
      <c r="J156" t="str">
        <f>IF(H156&gt;$B$249," ",IF(ISNUMBER(MATCH(A155,ref!B:B,0))=TRUE,"YES","NO"))</f>
        <v xml:space="preserve"> </v>
      </c>
      <c r="K156" t="str">
        <f t="shared" si="12"/>
        <v xml:space="preserve"> </v>
      </c>
    </row>
    <row r="157" spans="1:11">
      <c r="A157" t="s">
        <v>155</v>
      </c>
      <c r="B157">
        <v>53</v>
      </c>
      <c r="C157">
        <v>0</v>
      </c>
      <c r="E157" s="23">
        <f t="shared" si="13"/>
        <v>0.77976137077240515</v>
      </c>
      <c r="F157">
        <f t="shared" si="10"/>
        <v>0.77976137077240515</v>
      </c>
      <c r="G157">
        <f t="shared" si="11"/>
        <v>-0.77976137077240515</v>
      </c>
      <c r="H157" s="18">
        <v>0.45586691193092627</v>
      </c>
      <c r="I157" t="str">
        <f t="shared" si="14"/>
        <v xml:space="preserve"> </v>
      </c>
      <c r="J157" t="str">
        <f>IF(H157&gt;$B$249," ",IF(ISNUMBER(MATCH(A156,ref!B:B,0))=TRUE,"YES","NO"))</f>
        <v xml:space="preserve"> </v>
      </c>
      <c r="K157" t="str">
        <f t="shared" si="12"/>
        <v xml:space="preserve"> </v>
      </c>
    </row>
    <row r="158" spans="1:11">
      <c r="A158" t="s">
        <v>156</v>
      </c>
      <c r="B158">
        <v>1</v>
      </c>
      <c r="C158">
        <v>0</v>
      </c>
      <c r="E158" s="23">
        <f t="shared" si="13"/>
        <v>1.4712478693818965E-2</v>
      </c>
      <c r="F158">
        <f t="shared" si="10"/>
        <v>1.4712478693818965E-2</v>
      </c>
      <c r="G158">
        <f t="shared" si="11"/>
        <v>-1.4712478693818965E-2</v>
      </c>
      <c r="H158" s="18">
        <v>0.98528752130618102</v>
      </c>
      <c r="I158" t="str">
        <f t="shared" si="14"/>
        <v xml:space="preserve"> </v>
      </c>
      <c r="J158" t="str">
        <f>IF(H158&gt;$B$249," ",IF(ISNUMBER(MATCH(A157,ref!B:B,0))=TRUE,"YES","NO"))</f>
        <v xml:space="preserve"> </v>
      </c>
      <c r="K158" t="str">
        <f t="shared" si="12"/>
        <v xml:space="preserve"> </v>
      </c>
    </row>
    <row r="159" spans="1:11">
      <c r="A159" t="s">
        <v>157</v>
      </c>
      <c r="B159">
        <v>4</v>
      </c>
      <c r="C159">
        <v>0</v>
      </c>
      <c r="E159" s="23">
        <f t="shared" si="13"/>
        <v>5.8849914775275861E-2</v>
      </c>
      <c r="F159">
        <f t="shared" si="10"/>
        <v>5.8849914775275861E-2</v>
      </c>
      <c r="G159">
        <f t="shared" si="11"/>
        <v>-5.8849914775275861E-2</v>
      </c>
      <c r="H159" s="18">
        <v>0.9424361357765384</v>
      </c>
      <c r="I159" t="str">
        <f t="shared" si="14"/>
        <v xml:space="preserve"> </v>
      </c>
      <c r="J159" t="str">
        <f>IF(H159&gt;$B$249," ",IF(ISNUMBER(MATCH(A158,ref!B:B,0))=TRUE,"YES","NO"))</f>
        <v xml:space="preserve"> </v>
      </c>
      <c r="K159" t="str">
        <f t="shared" si="12"/>
        <v xml:space="preserve"> </v>
      </c>
    </row>
    <row r="160" spans="1:11">
      <c r="A160" t="s">
        <v>158</v>
      </c>
      <c r="B160">
        <v>3</v>
      </c>
      <c r="C160">
        <v>0</v>
      </c>
      <c r="E160" s="23">
        <f t="shared" si="13"/>
        <v>4.4137436081456899E-2</v>
      </c>
      <c r="F160">
        <f t="shared" si="10"/>
        <v>4.4137436081456899E-2</v>
      </c>
      <c r="G160">
        <f t="shared" si="11"/>
        <v>-4.4137436081456899E-2</v>
      </c>
      <c r="H160" s="18">
        <v>0.9565087503870594</v>
      </c>
      <c r="I160" t="str">
        <f t="shared" si="14"/>
        <v xml:space="preserve"> </v>
      </c>
      <c r="J160" t="str">
        <f>IF(H160&gt;$B$249," ",IF(ISNUMBER(MATCH(A159,ref!B:B,0))=TRUE,"YES","NO"))</f>
        <v xml:space="preserve"> </v>
      </c>
      <c r="K160" t="str">
        <f t="shared" si="12"/>
        <v xml:space="preserve"> </v>
      </c>
    </row>
    <row r="161" spans="1:11">
      <c r="A161" t="s">
        <v>159</v>
      </c>
      <c r="B161">
        <v>35</v>
      </c>
      <c r="C161">
        <v>1</v>
      </c>
      <c r="E161" s="23">
        <f t="shared" si="13"/>
        <v>0.51493675428366381</v>
      </c>
      <c r="F161">
        <f t="shared" si="10"/>
        <v>0.45692281700143372</v>
      </c>
      <c r="G161">
        <f t="shared" si="11"/>
        <v>0.48506324571633619</v>
      </c>
      <c r="H161" s="18">
        <v>0.40474317091326639</v>
      </c>
      <c r="I161" t="str">
        <f t="shared" si="14"/>
        <v xml:space="preserve"> </v>
      </c>
      <c r="J161" t="str">
        <f>IF(H161&gt;$B$249," ",IF(ISNUMBER(MATCH(A160,ref!B:B,0))=TRUE,"YES","NO"))</f>
        <v xml:space="preserve"> </v>
      </c>
      <c r="K161" t="str">
        <f t="shared" si="12"/>
        <v xml:space="preserve"> </v>
      </c>
    </row>
    <row r="162" spans="1:11">
      <c r="A162" t="s">
        <v>160</v>
      </c>
      <c r="B162">
        <v>188</v>
      </c>
      <c r="C162">
        <v>1</v>
      </c>
      <c r="E162" s="23">
        <f t="shared" si="13"/>
        <v>2.7659459944379652</v>
      </c>
      <c r="F162">
        <f t="shared" si="10"/>
        <v>1.1274859529226564</v>
      </c>
      <c r="G162">
        <f t="shared" si="11"/>
        <v>-1.7659459944379652</v>
      </c>
      <c r="H162" s="18">
        <v>0.23466689252858428</v>
      </c>
      <c r="I162" t="str">
        <f t="shared" si="14"/>
        <v xml:space="preserve"> </v>
      </c>
      <c r="J162" t="str">
        <f>IF(H162&gt;$B$249," ",IF(ISNUMBER(MATCH(A161,ref!B:B,0))=TRUE,"YES","NO"))</f>
        <v xml:space="preserve"> </v>
      </c>
      <c r="K162" t="str">
        <f t="shared" si="12"/>
        <v xml:space="preserve"> </v>
      </c>
    </row>
    <row r="163" spans="1:11">
      <c r="A163" t="s">
        <v>161</v>
      </c>
      <c r="B163">
        <v>4</v>
      </c>
      <c r="C163">
        <v>0</v>
      </c>
      <c r="E163" s="23">
        <f t="shared" si="13"/>
        <v>5.8849914775275861E-2</v>
      </c>
      <c r="F163">
        <f t="shared" si="10"/>
        <v>5.8849914775275861E-2</v>
      </c>
      <c r="G163">
        <f t="shared" si="11"/>
        <v>-5.8849914775275861E-2</v>
      </c>
      <c r="H163" s="18">
        <v>0.9424361357765384</v>
      </c>
      <c r="I163" t="str">
        <f t="shared" si="14"/>
        <v xml:space="preserve"> </v>
      </c>
      <c r="J163" t="str">
        <f>IF(H163&gt;$B$249," ",IF(ISNUMBER(MATCH(A162,ref!B:B,0))=TRUE,"YES","NO"))</f>
        <v xml:space="preserve"> </v>
      </c>
      <c r="K163" t="str">
        <f t="shared" si="12"/>
        <v xml:space="preserve"> </v>
      </c>
    </row>
    <row r="164" spans="1:11">
      <c r="A164" t="s">
        <v>162</v>
      </c>
      <c r="B164">
        <v>6</v>
      </c>
      <c r="C164">
        <v>0</v>
      </c>
      <c r="E164" s="23">
        <f t="shared" si="13"/>
        <v>8.8274872162913798E-2</v>
      </c>
      <c r="F164">
        <f t="shared" si="10"/>
        <v>8.8274872162913798E-2</v>
      </c>
      <c r="G164">
        <f t="shared" si="11"/>
        <v>-8.8274872162913798E-2</v>
      </c>
      <c r="H164" s="18">
        <v>0.91490898956701383</v>
      </c>
      <c r="I164" t="str">
        <f t="shared" si="14"/>
        <v xml:space="preserve"> </v>
      </c>
      <c r="J164" t="str">
        <f>IF(H164&gt;$B$249," ",IF(ISNUMBER(MATCH(A163,ref!B:B,0))=TRUE,"YES","NO"))</f>
        <v xml:space="preserve"> </v>
      </c>
      <c r="K164" t="str">
        <f t="shared" si="12"/>
        <v xml:space="preserve"> </v>
      </c>
    </row>
    <row r="165" spans="1:11">
      <c r="A165" t="s">
        <v>163</v>
      </c>
      <c r="B165">
        <v>8</v>
      </c>
      <c r="C165">
        <v>0</v>
      </c>
      <c r="E165" s="23">
        <f t="shared" si="13"/>
        <v>0.11769982955055172</v>
      </c>
      <c r="F165">
        <f t="shared" si="10"/>
        <v>0.11769982955055172</v>
      </c>
      <c r="G165">
        <f t="shared" si="11"/>
        <v>-0.11769982955055172</v>
      </c>
      <c r="H165" s="18">
        <v>0.88818587001741378</v>
      </c>
      <c r="I165" t="str">
        <f t="shared" si="14"/>
        <v xml:space="preserve"> </v>
      </c>
      <c r="J165" t="str">
        <f>IF(H165&gt;$B$249," ",IF(ISNUMBER(MATCH(A164,ref!B:B,0))=TRUE,"YES","NO"))</f>
        <v xml:space="preserve"> </v>
      </c>
      <c r="K165" t="str">
        <f t="shared" si="12"/>
        <v xml:space="preserve"> </v>
      </c>
    </row>
    <row r="166" spans="1:11">
      <c r="A166" t="s">
        <v>164</v>
      </c>
      <c r="B166">
        <v>79</v>
      </c>
      <c r="C166">
        <v>0</v>
      </c>
      <c r="E166" s="23">
        <f t="shared" si="13"/>
        <v>1.1622858168116983</v>
      </c>
      <c r="F166">
        <f t="shared" si="10"/>
        <v>1.1622858168116983</v>
      </c>
      <c r="G166">
        <f t="shared" si="11"/>
        <v>-1.1622858168116983</v>
      </c>
      <c r="H166" s="18">
        <v>0.31008132800689608</v>
      </c>
      <c r="I166" t="str">
        <f t="shared" si="14"/>
        <v xml:space="preserve"> </v>
      </c>
      <c r="J166" t="str">
        <f>IF(H166&gt;$B$249," ",IF(ISNUMBER(MATCH(A165,ref!B:B,0))=TRUE,"YES","NO"))</f>
        <v xml:space="preserve"> </v>
      </c>
      <c r="K166" t="str">
        <f t="shared" si="12"/>
        <v xml:space="preserve"> </v>
      </c>
    </row>
    <row r="167" spans="1:11">
      <c r="A167" t="s">
        <v>165</v>
      </c>
      <c r="B167">
        <v>2</v>
      </c>
      <c r="C167">
        <v>0</v>
      </c>
      <c r="E167" s="23">
        <f t="shared" si="13"/>
        <v>2.942495738763793E-2</v>
      </c>
      <c r="F167">
        <f t="shared" si="10"/>
        <v>2.942495738763793E-2</v>
      </c>
      <c r="G167">
        <f t="shared" si="11"/>
        <v>-2.942495738763793E-2</v>
      </c>
      <c r="H167" s="18">
        <v>0.9707914996416781</v>
      </c>
      <c r="I167" t="str">
        <f t="shared" si="14"/>
        <v xml:space="preserve"> </v>
      </c>
      <c r="J167" t="str">
        <f>IF(H167&gt;$B$249," ",IF(ISNUMBER(MATCH(A166,ref!B:B,0))=TRUE,"YES","NO"))</f>
        <v xml:space="preserve"> </v>
      </c>
      <c r="K167" t="str">
        <f t="shared" si="12"/>
        <v xml:space="preserve"> </v>
      </c>
    </row>
    <row r="168" spans="1:11">
      <c r="A168" t="s">
        <v>166</v>
      </c>
      <c r="B168">
        <v>254</v>
      </c>
      <c r="C168">
        <v>1</v>
      </c>
      <c r="E168" s="23">
        <f t="shared" si="13"/>
        <v>3.7369695882300169</v>
      </c>
      <c r="F168">
        <f t="shared" si="10"/>
        <v>2.0045660929352214</v>
      </c>
      <c r="G168">
        <f t="shared" si="11"/>
        <v>-2.7369695882300169</v>
      </c>
      <c r="H168" s="18">
        <v>0.1110667834758719</v>
      </c>
      <c r="I168" t="str">
        <f t="shared" si="14"/>
        <v xml:space="preserve"> </v>
      </c>
      <c r="J168" t="str">
        <f>IF(H168&gt;$B$249," ",IF(ISNUMBER(MATCH(A167,ref!B:B,0))=TRUE,"YES","NO"))</f>
        <v xml:space="preserve"> </v>
      </c>
      <c r="K168" t="str">
        <f t="shared" si="12"/>
        <v xml:space="preserve"> </v>
      </c>
    </row>
    <row r="169" spans="1:11">
      <c r="A169" t="s">
        <v>167</v>
      </c>
      <c r="B169">
        <v>53</v>
      </c>
      <c r="C169">
        <v>0</v>
      </c>
      <c r="E169" s="23">
        <f t="shared" si="13"/>
        <v>0.77976137077240515</v>
      </c>
      <c r="F169">
        <f t="shared" si="10"/>
        <v>0.77976137077240515</v>
      </c>
      <c r="G169">
        <f t="shared" si="11"/>
        <v>-0.77976137077240515</v>
      </c>
      <c r="H169" s="18">
        <v>0.45586691193092627</v>
      </c>
      <c r="I169" t="str">
        <f t="shared" si="14"/>
        <v xml:space="preserve"> </v>
      </c>
      <c r="J169" t="str">
        <f>IF(H169&gt;$B$249," ",IF(ISNUMBER(MATCH(A168,ref!B:B,0))=TRUE,"YES","NO"))</f>
        <v xml:space="preserve"> </v>
      </c>
      <c r="K169" t="str">
        <f t="shared" si="12"/>
        <v xml:space="preserve"> </v>
      </c>
    </row>
    <row r="170" spans="1:11">
      <c r="A170" t="s">
        <v>168</v>
      </c>
      <c r="B170">
        <v>48</v>
      </c>
      <c r="C170">
        <v>0</v>
      </c>
      <c r="E170" s="23">
        <f t="shared" si="13"/>
        <v>0.70619897730331038</v>
      </c>
      <c r="F170">
        <f t="shared" si="10"/>
        <v>0.70619897730331038</v>
      </c>
      <c r="G170">
        <f t="shared" si="11"/>
        <v>-0.70619897730331038</v>
      </c>
      <c r="H170" s="18">
        <v>0.49093405445113508</v>
      </c>
      <c r="I170" t="str">
        <f t="shared" si="14"/>
        <v xml:space="preserve"> </v>
      </c>
      <c r="J170" t="str">
        <f>IF(H170&gt;$B$249," ",IF(ISNUMBER(MATCH(A169,ref!B:B,0))=TRUE,"YES","NO"))</f>
        <v xml:space="preserve"> </v>
      </c>
      <c r="K170" t="str">
        <f t="shared" si="12"/>
        <v xml:space="preserve"> </v>
      </c>
    </row>
    <row r="171" spans="1:11">
      <c r="A171" t="s">
        <v>169</v>
      </c>
      <c r="B171">
        <v>1</v>
      </c>
      <c r="C171">
        <v>0</v>
      </c>
      <c r="E171" s="23">
        <f t="shared" si="13"/>
        <v>1.4712478693818965E-2</v>
      </c>
      <c r="F171">
        <f t="shared" si="10"/>
        <v>1.4712478693818965E-2</v>
      </c>
      <c r="G171">
        <f t="shared" si="11"/>
        <v>-1.4712478693818965E-2</v>
      </c>
      <c r="H171" s="18">
        <v>0.98528752130618102</v>
      </c>
      <c r="I171" t="str">
        <f t="shared" si="14"/>
        <v xml:space="preserve"> </v>
      </c>
      <c r="J171" t="str">
        <f>IF(H171&gt;$B$249," ",IF(ISNUMBER(MATCH(A170,ref!B:B,0))=TRUE,"YES","NO"))</f>
        <v xml:space="preserve"> </v>
      </c>
      <c r="K171" t="str">
        <f t="shared" si="12"/>
        <v xml:space="preserve"> </v>
      </c>
    </row>
    <row r="172" spans="1:11">
      <c r="A172" t="s">
        <v>170</v>
      </c>
      <c r="B172">
        <v>1</v>
      </c>
      <c r="C172">
        <v>0</v>
      </c>
      <c r="E172" s="23">
        <f t="shared" si="13"/>
        <v>1.4712478693818965E-2</v>
      </c>
      <c r="F172">
        <f t="shared" si="10"/>
        <v>1.4712478693818965E-2</v>
      </c>
      <c r="G172">
        <f t="shared" si="11"/>
        <v>-1.4712478693818965E-2</v>
      </c>
      <c r="H172" s="18">
        <v>0.98528752130618102</v>
      </c>
      <c r="I172" t="str">
        <f t="shared" si="14"/>
        <v xml:space="preserve"> </v>
      </c>
      <c r="J172" t="str">
        <f>IF(H172&gt;$B$249," ",IF(ISNUMBER(MATCH(A171,ref!B:B,0))=TRUE,"YES","NO"))</f>
        <v xml:space="preserve"> </v>
      </c>
      <c r="K172" t="str">
        <f t="shared" si="12"/>
        <v xml:space="preserve"> </v>
      </c>
    </row>
    <row r="173" spans="1:11">
      <c r="A173" t="s">
        <v>171</v>
      </c>
      <c r="B173">
        <v>34</v>
      </c>
      <c r="C173">
        <v>0</v>
      </c>
      <c r="E173" s="23">
        <f t="shared" si="13"/>
        <v>0.50022427558984484</v>
      </c>
      <c r="F173">
        <f t="shared" si="10"/>
        <v>0.50022427558984484</v>
      </c>
      <c r="G173">
        <f t="shared" si="11"/>
        <v>-0.50022427558984484</v>
      </c>
      <c r="H173" s="18">
        <v>0.60414530399980149</v>
      </c>
      <c r="I173" t="str">
        <f t="shared" si="14"/>
        <v xml:space="preserve"> </v>
      </c>
      <c r="J173" t="str">
        <f>IF(H173&gt;$B$249," ",IF(ISNUMBER(MATCH(A172,ref!B:B,0))=TRUE,"YES","NO"))</f>
        <v xml:space="preserve"> </v>
      </c>
      <c r="K173" t="str">
        <f t="shared" si="12"/>
        <v xml:space="preserve"> </v>
      </c>
    </row>
    <row r="174" spans="1:11">
      <c r="A174" t="s">
        <v>172</v>
      </c>
      <c r="B174">
        <v>125</v>
      </c>
      <c r="C174">
        <v>1</v>
      </c>
      <c r="E174" s="23">
        <f t="shared" si="13"/>
        <v>1.8390598367273707</v>
      </c>
      <c r="F174">
        <f t="shared" si="10"/>
        <v>0.38281593428834626</v>
      </c>
      <c r="G174">
        <f t="shared" si="11"/>
        <v>-0.83905983672737072</v>
      </c>
      <c r="H174" s="18">
        <v>0.44949817715327828</v>
      </c>
      <c r="I174" t="str">
        <f t="shared" si="14"/>
        <v xml:space="preserve"> </v>
      </c>
      <c r="J174" t="str">
        <f>IF(H174&gt;$B$249," ",IF(ISNUMBER(MATCH(A173,ref!B:B,0))=TRUE,"YES","NO"))</f>
        <v xml:space="preserve"> </v>
      </c>
      <c r="K174" t="str">
        <f t="shared" si="12"/>
        <v xml:space="preserve"> </v>
      </c>
    </row>
    <row r="175" spans="1:11">
      <c r="A175" t="s">
        <v>173</v>
      </c>
      <c r="B175">
        <v>1</v>
      </c>
      <c r="C175">
        <v>0</v>
      </c>
      <c r="E175" s="23">
        <f t="shared" si="13"/>
        <v>1.4712478693818965E-2</v>
      </c>
      <c r="F175">
        <f t="shared" si="10"/>
        <v>1.4712478693818965E-2</v>
      </c>
      <c r="G175">
        <f t="shared" si="11"/>
        <v>-1.4712478693818965E-2</v>
      </c>
      <c r="H175" s="18">
        <v>0.98528752130618102</v>
      </c>
      <c r="I175" t="str">
        <f t="shared" si="14"/>
        <v xml:space="preserve"> </v>
      </c>
      <c r="J175" t="str">
        <f>IF(H175&gt;$B$249," ",IF(ISNUMBER(MATCH(A174,ref!B:B,0))=TRUE,"YES","NO"))</f>
        <v xml:space="preserve"> </v>
      </c>
      <c r="K175" t="str">
        <f t="shared" si="12"/>
        <v xml:space="preserve"> </v>
      </c>
    </row>
    <row r="176" spans="1:11">
      <c r="A176" t="s">
        <v>174</v>
      </c>
      <c r="B176">
        <v>1</v>
      </c>
      <c r="C176">
        <v>0</v>
      </c>
      <c r="E176" s="23">
        <f t="shared" si="13"/>
        <v>1.4712478693818965E-2</v>
      </c>
      <c r="F176">
        <f t="shared" si="10"/>
        <v>1.4712478693818965E-2</v>
      </c>
      <c r="G176">
        <f t="shared" si="11"/>
        <v>-1.4712478693818965E-2</v>
      </c>
      <c r="H176" s="18">
        <v>0.98528752130618102</v>
      </c>
      <c r="I176" t="str">
        <f t="shared" si="14"/>
        <v xml:space="preserve"> </v>
      </c>
      <c r="J176" t="str">
        <f>IF(H176&gt;$B$249," ",IF(ISNUMBER(MATCH(A175,ref!B:B,0))=TRUE,"YES","NO"))</f>
        <v xml:space="preserve"> </v>
      </c>
      <c r="K176" t="str">
        <f t="shared" si="12"/>
        <v xml:space="preserve"> </v>
      </c>
    </row>
    <row r="177" spans="1:11">
      <c r="A177" t="s">
        <v>175</v>
      </c>
      <c r="B177">
        <v>4</v>
      </c>
      <c r="C177">
        <v>0</v>
      </c>
      <c r="E177" s="23">
        <f t="shared" si="13"/>
        <v>5.8849914775275861E-2</v>
      </c>
      <c r="F177">
        <f t="shared" si="10"/>
        <v>5.8849914775275861E-2</v>
      </c>
      <c r="G177">
        <f t="shared" si="11"/>
        <v>-5.8849914775275861E-2</v>
      </c>
      <c r="H177" s="18">
        <v>0.9424361357765384</v>
      </c>
      <c r="I177" t="str">
        <f t="shared" si="14"/>
        <v xml:space="preserve"> </v>
      </c>
      <c r="J177" t="str">
        <f>IF(H177&gt;$B$249," ",IF(ISNUMBER(MATCH(A176,ref!B:B,0))=TRUE,"YES","NO"))</f>
        <v xml:space="preserve"> </v>
      </c>
      <c r="K177" t="str">
        <f t="shared" si="12"/>
        <v xml:space="preserve"> </v>
      </c>
    </row>
    <row r="178" spans="1:11">
      <c r="A178" t="s">
        <v>176</v>
      </c>
      <c r="B178">
        <v>14</v>
      </c>
      <c r="C178">
        <v>0</v>
      </c>
      <c r="E178" s="23">
        <f t="shared" si="13"/>
        <v>0.20597470171346549</v>
      </c>
      <c r="F178">
        <f t="shared" si="10"/>
        <v>0.20597470171346549</v>
      </c>
      <c r="G178">
        <f t="shared" si="11"/>
        <v>-0.20597470171346549</v>
      </c>
      <c r="H178" s="18">
        <v>0.81260923688533127</v>
      </c>
      <c r="I178" t="str">
        <f t="shared" si="14"/>
        <v xml:space="preserve"> </v>
      </c>
      <c r="J178" t="str">
        <f>IF(H178&gt;$B$249," ",IF(ISNUMBER(MATCH(A177,ref!B:B,0))=TRUE,"YES","NO"))</f>
        <v xml:space="preserve"> </v>
      </c>
      <c r="K178" t="str">
        <f t="shared" si="12"/>
        <v xml:space="preserve"> </v>
      </c>
    </row>
    <row r="179" spans="1:11">
      <c r="A179" t="s">
        <v>177</v>
      </c>
      <c r="B179">
        <v>23</v>
      </c>
      <c r="C179">
        <v>3</v>
      </c>
      <c r="E179" s="23">
        <f t="shared" si="13"/>
        <v>0.33838700995783622</v>
      </c>
      <c r="F179">
        <f t="shared" si="10"/>
        <v>20.935152651527293</v>
      </c>
      <c r="G179">
        <f t="shared" si="11"/>
        <v>2.6616129900421637</v>
      </c>
      <c r="H179" s="18">
        <v>4.5247551439983377E-3</v>
      </c>
      <c r="I179" t="str">
        <f t="shared" si="14"/>
        <v xml:space="preserve"> </v>
      </c>
      <c r="J179" t="str">
        <f>IF(H179&gt;$B$249," ",IF(ISNUMBER(MATCH(A178,ref!B:B,0))=TRUE,"YES","NO"))</f>
        <v xml:space="preserve"> </v>
      </c>
      <c r="K179" t="str">
        <f t="shared" si="12"/>
        <v xml:space="preserve"> </v>
      </c>
    </row>
    <row r="180" spans="1:11">
      <c r="A180" t="s">
        <v>178</v>
      </c>
      <c r="B180">
        <v>15</v>
      </c>
      <c r="C180">
        <v>0</v>
      </c>
      <c r="E180" s="23">
        <f t="shared" si="13"/>
        <v>0.22068718040728447</v>
      </c>
      <c r="F180">
        <f t="shared" si="10"/>
        <v>0.22068718040728449</v>
      </c>
      <c r="G180">
        <f t="shared" si="11"/>
        <v>-0.22068718040728447</v>
      </c>
      <c r="H180" s="18">
        <v>0.8006537408012554</v>
      </c>
      <c r="I180" t="str">
        <f t="shared" si="14"/>
        <v xml:space="preserve"> </v>
      </c>
      <c r="J180" t="str">
        <f>IF(H180&gt;$B$249," ",IF(ISNUMBER(MATCH(A179,ref!B:B,0))=TRUE,"YES","NO"))</f>
        <v xml:space="preserve"> </v>
      </c>
      <c r="K180" t="str">
        <f t="shared" si="12"/>
        <v xml:space="preserve"> </v>
      </c>
    </row>
    <row r="181" spans="1:11">
      <c r="A181" t="s">
        <v>179</v>
      </c>
      <c r="B181">
        <v>5</v>
      </c>
      <c r="C181">
        <v>0</v>
      </c>
      <c r="E181" s="23">
        <f t="shared" si="13"/>
        <v>7.3562393469094822E-2</v>
      </c>
      <c r="F181">
        <f t="shared" si="10"/>
        <v>7.3562393469094822E-2</v>
      </c>
      <c r="G181">
        <f t="shared" si="11"/>
        <v>-7.3562393469094822E-2</v>
      </c>
      <c r="H181" s="18">
        <v>0.92857056420864104</v>
      </c>
      <c r="I181" t="str">
        <f t="shared" si="14"/>
        <v xml:space="preserve"> </v>
      </c>
      <c r="J181" t="str">
        <f>IF(H181&gt;$B$249," ",IF(ISNUMBER(MATCH(A180,ref!B:B,0))=TRUE,"YES","NO"))</f>
        <v xml:space="preserve"> </v>
      </c>
      <c r="K181" t="str">
        <f t="shared" si="12"/>
        <v xml:space="preserve"> </v>
      </c>
    </row>
    <row r="182" spans="1:11">
      <c r="A182" t="s">
        <v>180</v>
      </c>
      <c r="B182">
        <v>98</v>
      </c>
      <c r="C182">
        <v>2</v>
      </c>
      <c r="E182" s="23">
        <f t="shared" si="13"/>
        <v>1.4418229119942585</v>
      </c>
      <c r="F182">
        <f t="shared" si="10"/>
        <v>0.21608871587678719</v>
      </c>
      <c r="G182">
        <f t="shared" si="11"/>
        <v>0.55817708800574151</v>
      </c>
      <c r="H182" s="18">
        <v>0.42363335863422147</v>
      </c>
      <c r="I182" t="str">
        <f t="shared" si="14"/>
        <v xml:space="preserve"> </v>
      </c>
      <c r="J182" t="str">
        <f>IF(H182&gt;$B$249," ",IF(ISNUMBER(MATCH(A181,ref!B:B,0))=TRUE,"YES","NO"))</f>
        <v xml:space="preserve"> </v>
      </c>
      <c r="K182" t="str">
        <f t="shared" si="12"/>
        <v xml:space="preserve"> </v>
      </c>
    </row>
    <row r="183" spans="1:11">
      <c r="A183" t="s">
        <v>181</v>
      </c>
      <c r="B183">
        <v>2</v>
      </c>
      <c r="C183">
        <v>0</v>
      </c>
      <c r="E183" s="23">
        <f t="shared" si="13"/>
        <v>2.942495738763793E-2</v>
      </c>
      <c r="F183">
        <f t="shared" si="10"/>
        <v>2.942495738763793E-2</v>
      </c>
      <c r="G183">
        <f t="shared" si="11"/>
        <v>-2.942495738763793E-2</v>
      </c>
      <c r="H183" s="18">
        <v>0.9707914996416781</v>
      </c>
      <c r="I183" t="str">
        <f t="shared" si="14"/>
        <v xml:space="preserve"> </v>
      </c>
      <c r="J183" t="str">
        <f>IF(H183&gt;$B$249," ",IF(ISNUMBER(MATCH(A182,ref!B:B,0))=TRUE,"YES","NO"))</f>
        <v xml:space="preserve"> </v>
      </c>
      <c r="K183" t="str">
        <f t="shared" si="12"/>
        <v xml:space="preserve"> </v>
      </c>
    </row>
    <row r="184" spans="1:11">
      <c r="A184" t="s">
        <v>182</v>
      </c>
      <c r="B184">
        <v>12</v>
      </c>
      <c r="C184">
        <v>0</v>
      </c>
      <c r="E184" s="23">
        <f t="shared" si="13"/>
        <v>0.1765497443258276</v>
      </c>
      <c r="F184">
        <f t="shared" si="10"/>
        <v>0.1765497443258276</v>
      </c>
      <c r="G184">
        <f t="shared" si="11"/>
        <v>-0.1765497443258276</v>
      </c>
      <c r="H184" s="18">
        <v>0.83705845919053434</v>
      </c>
      <c r="I184" t="str">
        <f t="shared" si="14"/>
        <v xml:space="preserve"> </v>
      </c>
      <c r="J184" t="str">
        <f>IF(H184&gt;$B$249," ",IF(ISNUMBER(MATCH(A183,ref!B:B,0))=TRUE,"YES","NO"))</f>
        <v xml:space="preserve"> </v>
      </c>
      <c r="K184" t="str">
        <f t="shared" si="12"/>
        <v xml:space="preserve"> </v>
      </c>
    </row>
    <row r="185" spans="1:11">
      <c r="A185" t="s">
        <v>183</v>
      </c>
      <c r="B185">
        <v>394</v>
      </c>
      <c r="C185">
        <v>16</v>
      </c>
      <c r="E185" s="23">
        <f t="shared" si="13"/>
        <v>5.7967166053646721</v>
      </c>
      <c r="F185">
        <f t="shared" si="10"/>
        <v>17.959648386966752</v>
      </c>
      <c r="G185">
        <f t="shared" si="11"/>
        <v>10.203283394635328</v>
      </c>
      <c r="H185" s="18">
        <v>3.110182511909665E-4</v>
      </c>
      <c r="I185" t="str">
        <f t="shared" si="14"/>
        <v xml:space="preserve"> </v>
      </c>
      <c r="J185" t="str">
        <f>IF(H185&gt;$B$249," ",IF(ISNUMBER(MATCH(A184,ref!B:B,0))=TRUE,"YES","NO"))</f>
        <v xml:space="preserve"> </v>
      </c>
      <c r="K185" t="str">
        <f t="shared" si="12"/>
        <v xml:space="preserve"> </v>
      </c>
    </row>
    <row r="186" spans="1:11">
      <c r="A186" t="s">
        <v>184</v>
      </c>
      <c r="B186">
        <v>6</v>
      </c>
      <c r="C186">
        <v>0</v>
      </c>
      <c r="E186" s="23">
        <f t="shared" si="13"/>
        <v>8.8274872162913798E-2</v>
      </c>
      <c r="F186">
        <f t="shared" si="10"/>
        <v>8.8274872162913798E-2</v>
      </c>
      <c r="G186">
        <f t="shared" si="11"/>
        <v>-8.8274872162913798E-2</v>
      </c>
      <c r="H186" s="18">
        <v>0.91490898956701383</v>
      </c>
      <c r="I186" t="str">
        <f t="shared" si="14"/>
        <v xml:space="preserve"> </v>
      </c>
      <c r="J186" t="str">
        <f>IF(H186&gt;$B$249," ",IF(ISNUMBER(MATCH(A185,ref!B:B,0))=TRUE,"YES","NO"))</f>
        <v xml:space="preserve"> </v>
      </c>
      <c r="K186" t="str">
        <f t="shared" si="12"/>
        <v xml:space="preserve"> </v>
      </c>
    </row>
    <row r="187" spans="1:11">
      <c r="A187" t="s">
        <v>185</v>
      </c>
      <c r="B187">
        <v>5</v>
      </c>
      <c r="C187">
        <v>0</v>
      </c>
      <c r="E187" s="23">
        <f t="shared" si="13"/>
        <v>7.3562393469094822E-2</v>
      </c>
      <c r="F187">
        <f t="shared" si="10"/>
        <v>7.3562393469094822E-2</v>
      </c>
      <c r="G187">
        <f t="shared" si="11"/>
        <v>-7.3562393469094822E-2</v>
      </c>
      <c r="H187" s="18">
        <v>0.92857056420864104</v>
      </c>
      <c r="I187" t="str">
        <f t="shared" si="14"/>
        <v xml:space="preserve"> </v>
      </c>
      <c r="J187" t="str">
        <f>IF(H187&gt;$B$249," ",IF(ISNUMBER(MATCH(A186,ref!B:B,0))=TRUE,"YES","NO"))</f>
        <v xml:space="preserve"> </v>
      </c>
      <c r="K187" t="str">
        <f t="shared" si="12"/>
        <v xml:space="preserve"> </v>
      </c>
    </row>
    <row r="188" spans="1:11">
      <c r="A188" t="s">
        <v>186</v>
      </c>
      <c r="B188">
        <v>16</v>
      </c>
      <c r="C188">
        <v>0</v>
      </c>
      <c r="E188" s="23">
        <f t="shared" si="13"/>
        <v>0.23539965910110344</v>
      </c>
      <c r="F188">
        <f t="shared" si="10"/>
        <v>0.23539965910110344</v>
      </c>
      <c r="G188">
        <f t="shared" si="11"/>
        <v>-0.23539965910110344</v>
      </c>
      <c r="H188" s="18">
        <v>0.78887413969859044</v>
      </c>
      <c r="I188" t="str">
        <f t="shared" si="14"/>
        <v xml:space="preserve"> </v>
      </c>
      <c r="J188" t="str">
        <f>IF(H188&gt;$B$249," ",IF(ISNUMBER(MATCH(A187,ref!B:B,0))=TRUE,"YES","NO"))</f>
        <v xml:space="preserve"> </v>
      </c>
      <c r="K188" t="str">
        <f t="shared" si="12"/>
        <v xml:space="preserve"> </v>
      </c>
    </row>
    <row r="189" spans="1:11">
      <c r="A189" t="s">
        <v>187</v>
      </c>
      <c r="B189">
        <v>4</v>
      </c>
      <c r="C189">
        <v>0</v>
      </c>
      <c r="E189" s="23">
        <f t="shared" si="13"/>
        <v>5.8849914775275861E-2</v>
      </c>
      <c r="F189">
        <f t="shared" si="10"/>
        <v>5.8849914775275861E-2</v>
      </c>
      <c r="G189">
        <f t="shared" si="11"/>
        <v>-5.8849914775275861E-2</v>
      </c>
      <c r="H189" s="18">
        <v>0.9424361357765384</v>
      </c>
      <c r="I189" t="str">
        <f t="shared" si="14"/>
        <v xml:space="preserve"> </v>
      </c>
      <c r="J189" t="str">
        <f>IF(H189&gt;$B$249," ",IF(ISNUMBER(MATCH(A188,ref!B:B,0))=TRUE,"YES","NO"))</f>
        <v xml:space="preserve"> </v>
      </c>
      <c r="K189" t="str">
        <f t="shared" si="12"/>
        <v xml:space="preserve"> </v>
      </c>
    </row>
    <row r="190" spans="1:11">
      <c r="A190" t="s">
        <v>188</v>
      </c>
      <c r="B190">
        <v>20</v>
      </c>
      <c r="C190">
        <v>0</v>
      </c>
      <c r="E190" s="23">
        <f t="shared" si="13"/>
        <v>0.29424957387637929</v>
      </c>
      <c r="F190">
        <f t="shared" si="10"/>
        <v>0.29424957387637929</v>
      </c>
      <c r="G190">
        <f t="shared" si="11"/>
        <v>-0.29424957387637929</v>
      </c>
      <c r="H190" s="18">
        <v>0.74346349583158067</v>
      </c>
      <c r="I190" t="str">
        <f t="shared" si="14"/>
        <v xml:space="preserve"> </v>
      </c>
      <c r="J190" t="str">
        <f>IF(H190&gt;$B$249," ",IF(ISNUMBER(MATCH(A189,ref!B:B,0))=TRUE,"YES","NO"))</f>
        <v xml:space="preserve"> </v>
      </c>
      <c r="K190" t="str">
        <f t="shared" si="12"/>
        <v xml:space="preserve"> </v>
      </c>
    </row>
    <row r="191" spans="1:11">
      <c r="A191" t="s">
        <v>189</v>
      </c>
      <c r="B191">
        <v>158</v>
      </c>
      <c r="C191">
        <v>0</v>
      </c>
      <c r="E191" s="23">
        <f t="shared" si="13"/>
        <v>2.3245716336233966</v>
      </c>
      <c r="F191">
        <f t="shared" si="10"/>
        <v>2.3245716336233966</v>
      </c>
      <c r="G191">
        <f t="shared" si="11"/>
        <v>-2.3245716336233966</v>
      </c>
      <c r="H191" s="18">
        <v>9.6150429978520316E-2</v>
      </c>
      <c r="I191" t="str">
        <f t="shared" si="14"/>
        <v xml:space="preserve"> </v>
      </c>
      <c r="J191" t="str">
        <f>IF(H191&gt;$B$249," ",IF(ISNUMBER(MATCH(A190,ref!B:B,0))=TRUE,"YES","NO"))</f>
        <v xml:space="preserve"> </v>
      </c>
      <c r="K191" t="str">
        <f t="shared" si="12"/>
        <v xml:space="preserve"> </v>
      </c>
    </row>
    <row r="192" spans="1:11" s="17" customFormat="1">
      <c r="A192" s="17" t="s">
        <v>190</v>
      </c>
      <c r="B192" s="17">
        <v>168</v>
      </c>
      <c r="C192" s="17">
        <v>24</v>
      </c>
      <c r="E192" s="24">
        <f t="shared" si="13"/>
        <v>2.4716964205615861</v>
      </c>
      <c r="F192" s="17">
        <f t="shared" si="10"/>
        <v>187.51002394669399</v>
      </c>
      <c r="G192" s="17">
        <f t="shared" si="11"/>
        <v>21.528303579438415</v>
      </c>
      <c r="H192" s="19">
        <v>1.0042500692304544E-16</v>
      </c>
      <c r="I192" s="17" t="str">
        <f t="shared" si="14"/>
        <v>**</v>
      </c>
      <c r="J192" s="17" t="str">
        <f>IF(H192&gt;$B$249," ",IF(ISNUMBER(MATCH(A191,ref!B:B,0))=TRUE,"YES","NO"))</f>
        <v>NO</v>
      </c>
      <c r="K192" t="str">
        <f t="shared" si="12"/>
        <v>INC</v>
      </c>
    </row>
    <row r="193" spans="1:11">
      <c r="A193" t="s">
        <v>191</v>
      </c>
      <c r="B193">
        <v>50</v>
      </c>
      <c r="C193">
        <v>0</v>
      </c>
      <c r="E193" s="23">
        <f t="shared" si="13"/>
        <v>0.73562393469094822</v>
      </c>
      <c r="F193">
        <f t="shared" si="10"/>
        <v>0.73562393469094822</v>
      </c>
      <c r="G193">
        <f t="shared" si="11"/>
        <v>-0.73562393469094822</v>
      </c>
      <c r="H193" s="18">
        <v>0.47659460694578676</v>
      </c>
      <c r="I193" t="str">
        <f t="shared" si="14"/>
        <v xml:space="preserve"> </v>
      </c>
      <c r="J193" t="str">
        <f>IF(H193&gt;$B$249," ",IF(ISNUMBER(MATCH(A192,ref!B:B,0))=TRUE,"YES","NO"))</f>
        <v xml:space="preserve"> </v>
      </c>
      <c r="K193" t="str">
        <f t="shared" si="12"/>
        <v xml:space="preserve"> </v>
      </c>
    </row>
    <row r="194" spans="1:11">
      <c r="A194" t="s">
        <v>192</v>
      </c>
      <c r="B194">
        <v>7</v>
      </c>
      <c r="C194">
        <v>0</v>
      </c>
      <c r="E194" s="23">
        <f t="shared" si="13"/>
        <v>0.10298735085673275</v>
      </c>
      <c r="F194">
        <f t="shared" si="10"/>
        <v>0.10298735085673275</v>
      </c>
      <c r="G194">
        <f t="shared" si="11"/>
        <v>-0.10298735085673275</v>
      </c>
      <c r="H194" s="18">
        <v>0.90144841055122582</v>
      </c>
      <c r="I194" t="str">
        <f t="shared" si="14"/>
        <v xml:space="preserve"> </v>
      </c>
      <c r="J194" t="str">
        <f>IF(H194&gt;$B$249," ",IF(ISNUMBER(MATCH(A193,ref!B:B,0))=TRUE,"YES","NO"))</f>
        <v xml:space="preserve"> </v>
      </c>
      <c r="K194" t="str">
        <f t="shared" si="12"/>
        <v xml:space="preserve"> </v>
      </c>
    </row>
    <row r="195" spans="1:11">
      <c r="A195" t="s">
        <v>193</v>
      </c>
      <c r="B195">
        <v>6</v>
      </c>
      <c r="C195">
        <v>0</v>
      </c>
      <c r="E195" s="23">
        <f t="shared" si="13"/>
        <v>8.8274872162913798E-2</v>
      </c>
      <c r="F195">
        <f t="shared" ref="F195:F244" si="15">((C195-E195)^2)/E195</f>
        <v>8.8274872162913798E-2</v>
      </c>
      <c r="G195">
        <f t="shared" ref="G195:G244" si="16">C195-E195</f>
        <v>-8.8274872162913798E-2</v>
      </c>
      <c r="H195" s="18">
        <v>0.91490898956701383</v>
      </c>
      <c r="I195" t="str">
        <f t="shared" si="14"/>
        <v xml:space="preserve"> </v>
      </c>
      <c r="J195" t="str">
        <f>IF(H195&gt;$B$249," ",IF(ISNUMBER(MATCH(A194,ref!B:B,0))=TRUE,"YES","NO"))</f>
        <v xml:space="preserve"> </v>
      </c>
      <c r="K195" t="str">
        <f t="shared" ref="K195:K244" si="17">IF(H195&gt;$B$249, " ", IF((C195/B195)&lt;($C$245/$B$245)=TRUE,"DEC","INC"))</f>
        <v xml:space="preserve"> </v>
      </c>
    </row>
    <row r="196" spans="1:11">
      <c r="A196" t="s">
        <v>194</v>
      </c>
      <c r="B196">
        <v>11</v>
      </c>
      <c r="C196">
        <v>0</v>
      </c>
      <c r="E196" s="23">
        <f t="shared" ref="E196:E244" si="18">(B196/$B$245)*$C$245</f>
        <v>0.16183726563200862</v>
      </c>
      <c r="F196">
        <f t="shared" si="15"/>
        <v>0.16183726563200862</v>
      </c>
      <c r="G196">
        <f t="shared" si="16"/>
        <v>-0.16183726563200862</v>
      </c>
      <c r="H196" s="18">
        <v>0.84955755664179977</v>
      </c>
      <c r="I196" t="str">
        <f t="shared" ref="I196:I245" si="19">IF(H196&gt;$B$249, " ", IF(H196&gt;$B$250, "*",  "**"))</f>
        <v xml:space="preserve"> </v>
      </c>
      <c r="J196" t="str">
        <f>IF(H196&gt;$B$249," ",IF(ISNUMBER(MATCH(A195,ref!B:B,0))=TRUE,"YES","NO"))</f>
        <v xml:space="preserve"> </v>
      </c>
      <c r="K196" t="str">
        <f t="shared" si="17"/>
        <v xml:space="preserve"> </v>
      </c>
    </row>
    <row r="197" spans="1:11">
      <c r="A197" t="s">
        <v>195</v>
      </c>
      <c r="B197">
        <v>1</v>
      </c>
      <c r="C197">
        <v>0</v>
      </c>
      <c r="E197" s="23">
        <f t="shared" si="18"/>
        <v>1.4712478693818965E-2</v>
      </c>
      <c r="F197">
        <f t="shared" si="15"/>
        <v>1.4712478693818965E-2</v>
      </c>
      <c r="G197">
        <f t="shared" si="16"/>
        <v>-1.4712478693818965E-2</v>
      </c>
      <c r="H197" s="18">
        <v>0.98528752130618102</v>
      </c>
      <c r="I197" t="str">
        <f t="shared" si="19"/>
        <v xml:space="preserve"> </v>
      </c>
      <c r="J197" t="str">
        <f>IF(H197&gt;$B$249," ",IF(ISNUMBER(MATCH(A196,ref!B:B,0))=TRUE,"YES","NO"))</f>
        <v xml:space="preserve"> </v>
      </c>
      <c r="K197" t="str">
        <f t="shared" si="17"/>
        <v xml:space="preserve"> </v>
      </c>
    </row>
    <row r="198" spans="1:11">
      <c r="A198" t="s">
        <v>196</v>
      </c>
      <c r="B198">
        <v>3</v>
      </c>
      <c r="C198">
        <v>0</v>
      </c>
      <c r="E198" s="23">
        <f t="shared" si="18"/>
        <v>4.4137436081456899E-2</v>
      </c>
      <c r="F198">
        <f t="shared" si="15"/>
        <v>4.4137436081456899E-2</v>
      </c>
      <c r="G198">
        <f t="shared" si="16"/>
        <v>-4.4137436081456899E-2</v>
      </c>
      <c r="H198" s="18">
        <v>0.9565087503870594</v>
      </c>
      <c r="I198" t="str">
        <f t="shared" si="19"/>
        <v xml:space="preserve"> </v>
      </c>
      <c r="J198" t="str">
        <f>IF(H198&gt;$B$249," ",IF(ISNUMBER(MATCH(A197,ref!B:B,0))=TRUE,"YES","NO"))</f>
        <v xml:space="preserve"> </v>
      </c>
      <c r="K198" t="str">
        <f t="shared" si="17"/>
        <v xml:space="preserve"> </v>
      </c>
    </row>
    <row r="199" spans="1:11">
      <c r="A199" t="s">
        <v>197</v>
      </c>
      <c r="B199">
        <v>60</v>
      </c>
      <c r="C199">
        <v>0</v>
      </c>
      <c r="E199" s="23">
        <f t="shared" si="18"/>
        <v>0.88274872162913787</v>
      </c>
      <c r="F199">
        <f t="shared" si="15"/>
        <v>0.88274872162913798</v>
      </c>
      <c r="G199">
        <f t="shared" si="16"/>
        <v>-0.88274872162913787</v>
      </c>
      <c r="H199" s="18">
        <v>0.41094050318302905</v>
      </c>
      <c r="I199" t="str">
        <f t="shared" si="19"/>
        <v xml:space="preserve"> </v>
      </c>
      <c r="J199" t="str">
        <f>IF(H199&gt;$B$249," ",IF(ISNUMBER(MATCH(A198,ref!B:B,0))=TRUE,"YES","NO"))</f>
        <v xml:space="preserve"> </v>
      </c>
      <c r="K199" t="str">
        <f t="shared" si="17"/>
        <v xml:space="preserve"> </v>
      </c>
    </row>
    <row r="200" spans="1:11">
      <c r="A200" t="s">
        <v>198</v>
      </c>
      <c r="B200">
        <v>65</v>
      </c>
      <c r="C200">
        <v>0</v>
      </c>
      <c r="E200" s="23">
        <f t="shared" si="18"/>
        <v>0.95631111509823263</v>
      </c>
      <c r="F200">
        <f t="shared" si="15"/>
        <v>0.95631111509823263</v>
      </c>
      <c r="G200">
        <f t="shared" si="16"/>
        <v>-0.95631111509823263</v>
      </c>
      <c r="H200" s="18">
        <v>0.38158725489684819</v>
      </c>
      <c r="I200" t="str">
        <f t="shared" si="19"/>
        <v xml:space="preserve"> </v>
      </c>
      <c r="J200" t="str">
        <f>IF(H200&gt;$B$249," ",IF(ISNUMBER(MATCH(A199,ref!B:B,0))=TRUE,"YES","NO"))</f>
        <v xml:space="preserve"> </v>
      </c>
      <c r="K200" t="str">
        <f t="shared" si="17"/>
        <v xml:space="preserve"> </v>
      </c>
    </row>
    <row r="201" spans="1:11">
      <c r="A201" t="s">
        <v>199</v>
      </c>
      <c r="B201">
        <v>1</v>
      </c>
      <c r="C201">
        <v>0</v>
      </c>
      <c r="E201" s="23">
        <f t="shared" si="18"/>
        <v>1.4712478693818965E-2</v>
      </c>
      <c r="F201">
        <f t="shared" si="15"/>
        <v>1.4712478693818965E-2</v>
      </c>
      <c r="G201">
        <f t="shared" si="16"/>
        <v>-1.4712478693818965E-2</v>
      </c>
      <c r="H201" s="18">
        <v>0.98528752130618102</v>
      </c>
      <c r="I201" t="str">
        <f t="shared" si="19"/>
        <v xml:space="preserve"> </v>
      </c>
      <c r="J201" t="str">
        <f>IF(H201&gt;$B$249," ",IF(ISNUMBER(MATCH(A200,ref!B:B,0))=TRUE,"YES","NO"))</f>
        <v xml:space="preserve"> </v>
      </c>
      <c r="K201" t="str">
        <f t="shared" si="17"/>
        <v xml:space="preserve"> </v>
      </c>
    </row>
    <row r="202" spans="1:11">
      <c r="A202" t="s">
        <v>200</v>
      </c>
      <c r="B202">
        <v>1</v>
      </c>
      <c r="C202">
        <v>0</v>
      </c>
      <c r="E202" s="23">
        <f t="shared" si="18"/>
        <v>1.4712478693818965E-2</v>
      </c>
      <c r="F202">
        <f t="shared" si="15"/>
        <v>1.4712478693818965E-2</v>
      </c>
      <c r="G202">
        <f t="shared" si="16"/>
        <v>-1.4712478693818965E-2</v>
      </c>
      <c r="H202" s="18">
        <v>0.98528752130618102</v>
      </c>
      <c r="I202" t="str">
        <f t="shared" si="19"/>
        <v xml:space="preserve"> </v>
      </c>
      <c r="J202" t="str">
        <f>IF(H202&gt;$B$249," ",IF(ISNUMBER(MATCH(A201,ref!B:B,0))=TRUE,"YES","NO"))</f>
        <v xml:space="preserve"> </v>
      </c>
      <c r="K202" t="str">
        <f t="shared" si="17"/>
        <v xml:space="preserve"> </v>
      </c>
    </row>
    <row r="203" spans="1:11">
      <c r="A203" t="s">
        <v>201</v>
      </c>
      <c r="B203">
        <v>3</v>
      </c>
      <c r="C203">
        <v>0</v>
      </c>
      <c r="E203" s="23">
        <f t="shared" si="18"/>
        <v>4.4137436081456899E-2</v>
      </c>
      <c r="F203">
        <f t="shared" si="15"/>
        <v>4.4137436081456899E-2</v>
      </c>
      <c r="G203">
        <f t="shared" si="16"/>
        <v>-4.4137436081456899E-2</v>
      </c>
      <c r="H203" s="18">
        <v>0.9565087503870594</v>
      </c>
      <c r="I203" t="str">
        <f t="shared" si="19"/>
        <v xml:space="preserve"> </v>
      </c>
      <c r="J203" t="str">
        <f>IF(H203&gt;$B$249," ",IF(ISNUMBER(MATCH(A202,ref!B:B,0))=TRUE,"YES","NO"))</f>
        <v xml:space="preserve"> </v>
      </c>
      <c r="K203" t="str">
        <f t="shared" si="17"/>
        <v xml:space="preserve"> </v>
      </c>
    </row>
    <row r="204" spans="1:11">
      <c r="A204" t="s">
        <v>202</v>
      </c>
      <c r="B204">
        <v>1</v>
      </c>
      <c r="C204">
        <v>0</v>
      </c>
      <c r="E204" s="23">
        <f t="shared" si="18"/>
        <v>1.4712478693818965E-2</v>
      </c>
      <c r="F204">
        <f t="shared" si="15"/>
        <v>1.4712478693818965E-2</v>
      </c>
      <c r="G204">
        <f t="shared" si="16"/>
        <v>-1.4712478693818965E-2</v>
      </c>
      <c r="H204" s="18">
        <v>0.98528752130618102</v>
      </c>
      <c r="I204" t="str">
        <f t="shared" si="19"/>
        <v xml:space="preserve"> </v>
      </c>
      <c r="J204" t="str">
        <f>IF(H204&gt;$B$249," ",IF(ISNUMBER(MATCH(A203,ref!B:B,0))=TRUE,"YES","NO"))</f>
        <v xml:space="preserve"> </v>
      </c>
      <c r="K204" t="str">
        <f t="shared" si="17"/>
        <v xml:space="preserve"> </v>
      </c>
    </row>
    <row r="205" spans="1:11">
      <c r="A205" t="s">
        <v>203</v>
      </c>
      <c r="B205">
        <v>1</v>
      </c>
      <c r="C205">
        <v>0</v>
      </c>
      <c r="E205" s="23">
        <f t="shared" si="18"/>
        <v>1.4712478693818965E-2</v>
      </c>
      <c r="F205">
        <f t="shared" si="15"/>
        <v>1.4712478693818965E-2</v>
      </c>
      <c r="G205">
        <f t="shared" si="16"/>
        <v>-1.4712478693818965E-2</v>
      </c>
      <c r="H205" s="18">
        <v>0.98528752130618102</v>
      </c>
      <c r="I205" t="str">
        <f t="shared" si="19"/>
        <v xml:space="preserve"> </v>
      </c>
      <c r="J205" t="str">
        <f>IF(H205&gt;$B$249," ",IF(ISNUMBER(MATCH(A204,ref!B:B,0))=TRUE,"YES","NO"))</f>
        <v xml:space="preserve"> </v>
      </c>
      <c r="K205" t="str">
        <f t="shared" si="17"/>
        <v xml:space="preserve"> </v>
      </c>
    </row>
    <row r="206" spans="1:11">
      <c r="A206" t="s">
        <v>204</v>
      </c>
      <c r="B206">
        <v>96</v>
      </c>
      <c r="C206">
        <v>5</v>
      </c>
      <c r="E206" s="23">
        <f t="shared" si="18"/>
        <v>1.4123979546066208</v>
      </c>
      <c r="F206">
        <f t="shared" si="15"/>
        <v>9.1127917554196269</v>
      </c>
      <c r="G206">
        <f t="shared" si="16"/>
        <v>3.5876020453933792</v>
      </c>
      <c r="H206" s="18">
        <v>1.3980852858326532E-2</v>
      </c>
      <c r="I206" t="str">
        <f t="shared" si="19"/>
        <v xml:space="preserve"> </v>
      </c>
      <c r="J206" t="str">
        <f>IF(H206&gt;$B$249," ",IF(ISNUMBER(MATCH(A205,ref!B:B,0))=TRUE,"YES","NO"))</f>
        <v xml:space="preserve"> </v>
      </c>
      <c r="K206" t="str">
        <f t="shared" si="17"/>
        <v xml:space="preserve"> </v>
      </c>
    </row>
    <row r="207" spans="1:11">
      <c r="A207" t="s">
        <v>205</v>
      </c>
      <c r="B207">
        <v>1</v>
      </c>
      <c r="C207">
        <v>0</v>
      </c>
      <c r="E207" s="23">
        <f t="shared" si="18"/>
        <v>1.4712478693818965E-2</v>
      </c>
      <c r="F207">
        <f t="shared" si="15"/>
        <v>1.4712478693818965E-2</v>
      </c>
      <c r="G207">
        <f t="shared" si="16"/>
        <v>-1.4712478693818965E-2</v>
      </c>
      <c r="H207" s="18">
        <v>0.98528752130618102</v>
      </c>
      <c r="I207" t="str">
        <f t="shared" si="19"/>
        <v xml:space="preserve"> </v>
      </c>
      <c r="J207" t="str">
        <f>IF(H207&gt;$B$249," ",IF(ISNUMBER(MATCH(A206,ref!B:B,0))=TRUE,"YES","NO"))</f>
        <v xml:space="preserve"> </v>
      </c>
      <c r="K207" t="str">
        <f t="shared" si="17"/>
        <v xml:space="preserve"> </v>
      </c>
    </row>
    <row r="208" spans="1:11">
      <c r="A208" t="s">
        <v>206</v>
      </c>
      <c r="B208">
        <v>37</v>
      </c>
      <c r="C208">
        <v>0</v>
      </c>
      <c r="E208" s="23">
        <f t="shared" si="18"/>
        <v>0.54436171167130165</v>
      </c>
      <c r="F208">
        <f t="shared" si="15"/>
        <v>0.54436171167130165</v>
      </c>
      <c r="G208">
        <f t="shared" si="16"/>
        <v>-0.54436171167130165</v>
      </c>
      <c r="H208" s="18">
        <v>0.57787026978106015</v>
      </c>
      <c r="I208" t="str">
        <f t="shared" si="19"/>
        <v xml:space="preserve"> </v>
      </c>
      <c r="J208" t="str">
        <f>IF(H208&gt;$B$249," ",IF(ISNUMBER(MATCH(A207,ref!B:B,0))=TRUE,"YES","NO"))</f>
        <v xml:space="preserve"> </v>
      </c>
      <c r="K208" t="str">
        <f t="shared" si="17"/>
        <v xml:space="preserve"> </v>
      </c>
    </row>
    <row r="209" spans="1:11">
      <c r="A209" t="s">
        <v>207</v>
      </c>
      <c r="B209">
        <v>2</v>
      </c>
      <c r="C209">
        <v>0</v>
      </c>
      <c r="E209" s="23">
        <f t="shared" si="18"/>
        <v>2.942495738763793E-2</v>
      </c>
      <c r="F209">
        <f t="shared" si="15"/>
        <v>2.942495738763793E-2</v>
      </c>
      <c r="G209">
        <f t="shared" si="16"/>
        <v>-2.942495738763793E-2</v>
      </c>
      <c r="H209" s="18">
        <v>0.9707914996416781</v>
      </c>
      <c r="I209" t="str">
        <f t="shared" si="19"/>
        <v xml:space="preserve"> </v>
      </c>
      <c r="J209" t="str">
        <f>IF(H209&gt;$B$249," ",IF(ISNUMBER(MATCH(A208,ref!B:B,0))=TRUE,"YES","NO"))</f>
        <v xml:space="preserve"> </v>
      </c>
      <c r="K209" t="str">
        <f t="shared" si="17"/>
        <v xml:space="preserve"> </v>
      </c>
    </row>
    <row r="210" spans="1:11">
      <c r="A210" t="s">
        <v>208</v>
      </c>
      <c r="B210">
        <v>32</v>
      </c>
      <c r="C210">
        <v>0</v>
      </c>
      <c r="E210" s="23">
        <f t="shared" si="18"/>
        <v>0.47079931820220688</v>
      </c>
      <c r="F210">
        <f t="shared" si="15"/>
        <v>0.47079931820220688</v>
      </c>
      <c r="G210">
        <f t="shared" si="16"/>
        <v>-0.47079931820220688</v>
      </c>
      <c r="H210" s="18">
        <v>0.62232240828519125</v>
      </c>
      <c r="I210" t="str">
        <f t="shared" si="19"/>
        <v xml:space="preserve"> </v>
      </c>
      <c r="J210" t="str">
        <f>IF(H210&gt;$B$249," ",IF(ISNUMBER(MATCH(A209,ref!B:B,0))=TRUE,"YES","NO"))</f>
        <v xml:space="preserve"> </v>
      </c>
      <c r="K210" t="str">
        <f t="shared" si="17"/>
        <v xml:space="preserve"> </v>
      </c>
    </row>
    <row r="211" spans="1:11">
      <c r="A211" t="s">
        <v>209</v>
      </c>
      <c r="B211">
        <v>18</v>
      </c>
      <c r="C211">
        <v>0</v>
      </c>
      <c r="E211" s="23">
        <f t="shared" si="18"/>
        <v>0.26482461648874134</v>
      </c>
      <c r="F211">
        <f t="shared" si="15"/>
        <v>0.26482461648874134</v>
      </c>
      <c r="G211">
        <f t="shared" si="16"/>
        <v>-0.26482461648874134</v>
      </c>
      <c r="H211" s="18">
        <v>0.76583230910653333</v>
      </c>
      <c r="I211" t="str">
        <f t="shared" si="19"/>
        <v xml:space="preserve"> </v>
      </c>
      <c r="J211" t="str">
        <f>IF(H211&gt;$B$249," ",IF(ISNUMBER(MATCH(A210,ref!B:B,0))=TRUE,"YES","NO"))</f>
        <v xml:space="preserve"> </v>
      </c>
      <c r="K211" t="str">
        <f t="shared" si="17"/>
        <v xml:space="preserve"> </v>
      </c>
    </row>
    <row r="212" spans="1:11">
      <c r="A212" t="s">
        <v>210</v>
      </c>
      <c r="B212">
        <v>4</v>
      </c>
      <c r="C212">
        <v>0</v>
      </c>
      <c r="E212" s="23">
        <f t="shared" si="18"/>
        <v>5.8849914775275861E-2</v>
      </c>
      <c r="F212">
        <f t="shared" si="15"/>
        <v>5.8849914775275861E-2</v>
      </c>
      <c r="G212">
        <f t="shared" si="16"/>
        <v>-5.8849914775275861E-2</v>
      </c>
      <c r="H212" s="18">
        <v>0.9424361357765384</v>
      </c>
      <c r="I212" t="str">
        <f t="shared" si="19"/>
        <v xml:space="preserve"> </v>
      </c>
      <c r="J212" t="str">
        <f>IF(H212&gt;$B$249," ",IF(ISNUMBER(MATCH(A211,ref!B:B,0))=TRUE,"YES","NO"))</f>
        <v xml:space="preserve"> </v>
      </c>
      <c r="K212" t="str">
        <f t="shared" si="17"/>
        <v xml:space="preserve"> </v>
      </c>
    </row>
    <row r="213" spans="1:11">
      <c r="A213" t="s">
        <v>211</v>
      </c>
      <c r="B213">
        <v>1</v>
      </c>
      <c r="C213">
        <v>0</v>
      </c>
      <c r="E213" s="23">
        <f t="shared" si="18"/>
        <v>1.4712478693818965E-2</v>
      </c>
      <c r="F213">
        <f t="shared" si="15"/>
        <v>1.4712478693818965E-2</v>
      </c>
      <c r="G213">
        <f t="shared" si="16"/>
        <v>-1.4712478693818965E-2</v>
      </c>
      <c r="H213" s="18">
        <v>0.98528752130618102</v>
      </c>
      <c r="I213" t="str">
        <f t="shared" si="19"/>
        <v xml:space="preserve"> </v>
      </c>
      <c r="J213" t="str">
        <f>IF(H213&gt;$B$249," ",IF(ISNUMBER(MATCH(A212,ref!B:B,0))=TRUE,"YES","NO"))</f>
        <v xml:space="preserve"> </v>
      </c>
      <c r="K213" t="str">
        <f t="shared" si="17"/>
        <v xml:space="preserve"> </v>
      </c>
    </row>
    <row r="214" spans="1:11">
      <c r="A214" t="s">
        <v>212</v>
      </c>
      <c r="B214">
        <v>9</v>
      </c>
      <c r="C214">
        <v>0</v>
      </c>
      <c r="E214" s="23">
        <f t="shared" si="18"/>
        <v>0.13241230824437067</v>
      </c>
      <c r="F214">
        <f t="shared" si="15"/>
        <v>0.13241230824437067</v>
      </c>
      <c r="G214">
        <f t="shared" si="16"/>
        <v>-0.13241230824437067</v>
      </c>
      <c r="H214" s="18">
        <v>0.87511845432863167</v>
      </c>
      <c r="I214" t="str">
        <f t="shared" si="19"/>
        <v xml:space="preserve"> </v>
      </c>
      <c r="J214" t="str">
        <f>IF(H214&gt;$B$249," ",IF(ISNUMBER(MATCH(A213,ref!B:B,0))=TRUE,"YES","NO"))</f>
        <v xml:space="preserve"> </v>
      </c>
      <c r="K214" t="str">
        <f t="shared" si="17"/>
        <v xml:space="preserve"> </v>
      </c>
    </row>
    <row r="215" spans="1:11">
      <c r="A215" t="s">
        <v>213</v>
      </c>
      <c r="B215">
        <v>7</v>
      </c>
      <c r="C215">
        <v>0</v>
      </c>
      <c r="E215" s="23">
        <f t="shared" si="18"/>
        <v>0.10298735085673275</v>
      </c>
      <c r="F215">
        <f t="shared" si="15"/>
        <v>0.10298735085673275</v>
      </c>
      <c r="G215">
        <f t="shared" si="16"/>
        <v>-0.10298735085673275</v>
      </c>
      <c r="H215" s="18">
        <v>0.90144841055122582</v>
      </c>
      <c r="I215" t="str">
        <f t="shared" si="19"/>
        <v xml:space="preserve"> </v>
      </c>
      <c r="J215" t="str">
        <f>IF(H215&gt;$B$249," ",IF(ISNUMBER(MATCH(A214,ref!B:B,0))=TRUE,"YES","NO"))</f>
        <v xml:space="preserve"> </v>
      </c>
      <c r="K215" t="str">
        <f t="shared" si="17"/>
        <v xml:space="preserve"> </v>
      </c>
    </row>
    <row r="216" spans="1:11">
      <c r="A216" t="s">
        <v>214</v>
      </c>
      <c r="B216">
        <v>227</v>
      </c>
      <c r="C216">
        <v>5</v>
      </c>
      <c r="E216" s="23">
        <f t="shared" si="18"/>
        <v>3.3397326634969051</v>
      </c>
      <c r="F216">
        <f t="shared" si="15"/>
        <v>0.82536175987597427</v>
      </c>
      <c r="G216">
        <f t="shared" si="16"/>
        <v>1.6602673365030949</v>
      </c>
      <c r="H216" s="18">
        <v>0.24377465615520305</v>
      </c>
      <c r="I216" t="str">
        <f t="shared" si="19"/>
        <v xml:space="preserve"> </v>
      </c>
      <c r="J216" t="str">
        <f>IF(H216&gt;$B$249," ",IF(ISNUMBER(MATCH(A215,ref!B:B,0))=TRUE,"YES","NO"))</f>
        <v xml:space="preserve"> </v>
      </c>
      <c r="K216" t="str">
        <f t="shared" si="17"/>
        <v xml:space="preserve"> </v>
      </c>
    </row>
    <row r="217" spans="1:11">
      <c r="A217" t="s">
        <v>215</v>
      </c>
      <c r="B217">
        <v>4</v>
      </c>
      <c r="C217">
        <v>1</v>
      </c>
      <c r="E217" s="23">
        <f t="shared" si="18"/>
        <v>5.8849914775275861E-2</v>
      </c>
      <c r="F217">
        <f t="shared" si="15"/>
        <v>15.051227963555762</v>
      </c>
      <c r="G217">
        <f t="shared" si="16"/>
        <v>0.9411500852247241</v>
      </c>
      <c r="H217" s="18">
        <v>5.7563864223461624E-2</v>
      </c>
      <c r="I217" t="str">
        <f t="shared" si="19"/>
        <v xml:space="preserve"> </v>
      </c>
      <c r="J217" t="str">
        <f>IF(H217&gt;$B$249," ",IF(ISNUMBER(MATCH(A216,ref!B:B,0))=TRUE,"YES","NO"))</f>
        <v xml:space="preserve"> </v>
      </c>
      <c r="K217" t="str">
        <f t="shared" si="17"/>
        <v xml:space="preserve"> </v>
      </c>
    </row>
    <row r="218" spans="1:11">
      <c r="A218" t="s">
        <v>216</v>
      </c>
      <c r="B218">
        <v>2</v>
      </c>
      <c r="C218">
        <v>0</v>
      </c>
      <c r="E218" s="23">
        <f t="shared" si="18"/>
        <v>2.942495738763793E-2</v>
      </c>
      <c r="F218">
        <f t="shared" si="15"/>
        <v>2.942495738763793E-2</v>
      </c>
      <c r="G218">
        <f t="shared" si="16"/>
        <v>-2.942495738763793E-2</v>
      </c>
      <c r="H218" s="18">
        <v>0.9707914996416781</v>
      </c>
      <c r="I218" t="str">
        <f t="shared" si="19"/>
        <v xml:space="preserve"> </v>
      </c>
      <c r="J218" t="str">
        <f>IF(H218&gt;$B$249," ",IF(ISNUMBER(MATCH(A217,ref!B:B,0))=TRUE,"YES","NO"))</f>
        <v xml:space="preserve"> </v>
      </c>
      <c r="K218" t="str">
        <f t="shared" si="17"/>
        <v xml:space="preserve"> </v>
      </c>
    </row>
    <row r="219" spans="1:11">
      <c r="A219" t="s">
        <v>217</v>
      </c>
      <c r="B219">
        <v>129</v>
      </c>
      <c r="C219">
        <v>6</v>
      </c>
      <c r="E219" s="23">
        <f t="shared" si="18"/>
        <v>1.8979097515026464</v>
      </c>
      <c r="F219">
        <f t="shared" si="15"/>
        <v>8.8661457129320311</v>
      </c>
      <c r="G219">
        <f t="shared" si="16"/>
        <v>4.1020902484973538</v>
      </c>
      <c r="H219" s="18">
        <v>1.2455514226453163E-2</v>
      </c>
      <c r="I219" t="str">
        <f t="shared" si="19"/>
        <v xml:space="preserve"> </v>
      </c>
      <c r="J219" t="str">
        <f>IF(H219&gt;$B$249," ",IF(ISNUMBER(MATCH(A218,ref!B:B,0))=TRUE,"YES","NO"))</f>
        <v xml:space="preserve"> </v>
      </c>
      <c r="K219" t="str">
        <f t="shared" si="17"/>
        <v xml:space="preserve"> </v>
      </c>
    </row>
    <row r="220" spans="1:11">
      <c r="A220" t="s">
        <v>218</v>
      </c>
      <c r="B220">
        <v>10</v>
      </c>
      <c r="C220">
        <v>0</v>
      </c>
      <c r="E220" s="23">
        <f t="shared" si="18"/>
        <v>0.14712478693818964</v>
      </c>
      <c r="F220">
        <f t="shared" si="15"/>
        <v>0.14712478693818964</v>
      </c>
      <c r="G220">
        <f t="shared" si="16"/>
        <v>-0.14712478693818964</v>
      </c>
      <c r="H220" s="18">
        <v>0.86224329271475375</v>
      </c>
      <c r="I220" t="str">
        <f t="shared" si="19"/>
        <v xml:space="preserve"> </v>
      </c>
      <c r="J220" t="str">
        <f>IF(H220&gt;$B$249," ",IF(ISNUMBER(MATCH(A219,ref!B:B,0))=TRUE,"YES","NO"))</f>
        <v xml:space="preserve"> </v>
      </c>
      <c r="K220" t="str">
        <f t="shared" si="17"/>
        <v xml:space="preserve"> </v>
      </c>
    </row>
    <row r="221" spans="1:11">
      <c r="A221" t="s">
        <v>219</v>
      </c>
      <c r="B221">
        <v>69</v>
      </c>
      <c r="C221">
        <v>0</v>
      </c>
      <c r="E221" s="23">
        <f t="shared" si="18"/>
        <v>1.0151610298735085</v>
      </c>
      <c r="F221">
        <f t="shared" si="15"/>
        <v>1.0151610298735085</v>
      </c>
      <c r="G221">
        <f t="shared" si="16"/>
        <v>-1.0151610298735085</v>
      </c>
      <c r="H221" s="18">
        <v>0.35962161796656256</v>
      </c>
      <c r="I221" t="str">
        <f t="shared" si="19"/>
        <v xml:space="preserve"> </v>
      </c>
      <c r="J221" t="str">
        <f>IF(H221&gt;$B$249," ",IF(ISNUMBER(MATCH(A220,ref!B:B,0))=TRUE,"YES","NO"))</f>
        <v xml:space="preserve"> </v>
      </c>
      <c r="K221" t="str">
        <f t="shared" si="17"/>
        <v xml:space="preserve"> </v>
      </c>
    </row>
    <row r="222" spans="1:11">
      <c r="A222" t="s">
        <v>220</v>
      </c>
      <c r="B222">
        <v>2</v>
      </c>
      <c r="C222">
        <v>0</v>
      </c>
      <c r="E222" s="23">
        <f t="shared" si="18"/>
        <v>2.942495738763793E-2</v>
      </c>
      <c r="F222">
        <f t="shared" si="15"/>
        <v>2.942495738763793E-2</v>
      </c>
      <c r="G222">
        <f t="shared" si="16"/>
        <v>-2.942495738763793E-2</v>
      </c>
      <c r="H222" s="18">
        <v>0.9707914996416781</v>
      </c>
      <c r="I222" t="str">
        <f t="shared" si="19"/>
        <v xml:space="preserve"> </v>
      </c>
      <c r="J222" t="str">
        <f>IF(H222&gt;$B$249," ",IF(ISNUMBER(MATCH(A221,ref!B:B,0))=TRUE,"YES","NO"))</f>
        <v xml:space="preserve"> </v>
      </c>
      <c r="K222" t="str">
        <f t="shared" si="17"/>
        <v xml:space="preserve"> </v>
      </c>
    </row>
    <row r="223" spans="1:11">
      <c r="A223" t="s">
        <v>221</v>
      </c>
      <c r="B223">
        <v>242</v>
      </c>
      <c r="C223">
        <v>0</v>
      </c>
      <c r="E223" s="23">
        <f t="shared" si="18"/>
        <v>3.5604198439041896</v>
      </c>
      <c r="F223">
        <f t="shared" si="15"/>
        <v>3.5604198439041896</v>
      </c>
      <c r="G223">
        <f t="shared" si="16"/>
        <v>-3.5604198439041896</v>
      </c>
      <c r="H223" s="18">
        <v>2.7684823458800398E-2</v>
      </c>
      <c r="I223" t="str">
        <f t="shared" si="19"/>
        <v xml:space="preserve"> </v>
      </c>
      <c r="J223" t="str">
        <f>IF(H223&gt;$B$249," ",IF(ISNUMBER(MATCH(A222,ref!B:B,0))=TRUE,"YES","NO"))</f>
        <v xml:space="preserve"> </v>
      </c>
      <c r="K223" t="str">
        <f t="shared" si="17"/>
        <v xml:space="preserve"> </v>
      </c>
    </row>
    <row r="224" spans="1:11">
      <c r="A224" t="s">
        <v>222</v>
      </c>
      <c r="B224">
        <v>4</v>
      </c>
      <c r="C224">
        <v>0</v>
      </c>
      <c r="E224" s="23">
        <f t="shared" si="18"/>
        <v>5.8849914775275861E-2</v>
      </c>
      <c r="F224">
        <f t="shared" si="15"/>
        <v>5.8849914775275861E-2</v>
      </c>
      <c r="G224">
        <f t="shared" si="16"/>
        <v>-5.8849914775275861E-2</v>
      </c>
      <c r="H224" s="18">
        <v>0.9424361357765384</v>
      </c>
      <c r="I224" t="str">
        <f t="shared" si="19"/>
        <v xml:space="preserve"> </v>
      </c>
      <c r="J224" t="str">
        <f>IF(H224&gt;$B$249," ",IF(ISNUMBER(MATCH(A223,ref!B:B,0))=TRUE,"YES","NO"))</f>
        <v xml:space="preserve"> </v>
      </c>
      <c r="K224" t="str">
        <f t="shared" si="17"/>
        <v xml:space="preserve"> </v>
      </c>
    </row>
    <row r="225" spans="1:11">
      <c r="A225" t="s">
        <v>223</v>
      </c>
      <c r="B225">
        <v>408</v>
      </c>
      <c r="C225">
        <v>0</v>
      </c>
      <c r="E225" s="23">
        <f t="shared" si="18"/>
        <v>6.0026913070781367</v>
      </c>
      <c r="F225">
        <f t="shared" si="15"/>
        <v>6.0026913070781367</v>
      </c>
      <c r="G225">
        <f t="shared" si="16"/>
        <v>-6.0026913070781367</v>
      </c>
      <c r="H225" s="18">
        <v>2.3642687881721912E-3</v>
      </c>
      <c r="I225" t="str">
        <f t="shared" si="19"/>
        <v xml:space="preserve"> </v>
      </c>
      <c r="J225" t="str">
        <f>IF(H225&gt;$B$249," ",IF(ISNUMBER(MATCH(A224,ref!B:B,0))=TRUE,"YES","NO"))</f>
        <v xml:space="preserve"> </v>
      </c>
      <c r="K225" t="str">
        <f t="shared" si="17"/>
        <v xml:space="preserve"> </v>
      </c>
    </row>
    <row r="226" spans="1:11">
      <c r="A226" t="s">
        <v>224</v>
      </c>
      <c r="B226">
        <v>36</v>
      </c>
      <c r="C226">
        <v>1</v>
      </c>
      <c r="E226" s="23">
        <f t="shared" si="18"/>
        <v>0.52964923297748268</v>
      </c>
      <c r="F226">
        <f t="shared" si="15"/>
        <v>0.41769123839753708</v>
      </c>
      <c r="G226">
        <f t="shared" si="16"/>
        <v>0.47035076702251732</v>
      </c>
      <c r="H226" s="18">
        <v>0.4135008743285552</v>
      </c>
      <c r="I226" t="str">
        <f t="shared" si="19"/>
        <v xml:space="preserve"> </v>
      </c>
      <c r="J226" t="str">
        <f>IF(H226&gt;$B$249," ",IF(ISNUMBER(MATCH(A225,ref!B:B,0))=TRUE,"YES","NO"))</f>
        <v xml:space="preserve"> </v>
      </c>
      <c r="K226" t="str">
        <f t="shared" si="17"/>
        <v xml:space="preserve"> </v>
      </c>
    </row>
    <row r="227" spans="1:11">
      <c r="A227" t="s">
        <v>225</v>
      </c>
      <c r="B227">
        <v>54</v>
      </c>
      <c r="C227">
        <v>0</v>
      </c>
      <c r="E227" s="23">
        <f t="shared" si="18"/>
        <v>0.79447384946622412</v>
      </c>
      <c r="F227">
        <f t="shared" si="15"/>
        <v>0.79447384946622412</v>
      </c>
      <c r="G227">
        <f t="shared" si="16"/>
        <v>-0.79447384946622412</v>
      </c>
      <c r="H227" s="18">
        <v>0.44915997970192545</v>
      </c>
      <c r="I227" t="str">
        <f t="shared" si="19"/>
        <v xml:space="preserve"> </v>
      </c>
      <c r="J227" t="str">
        <f>IF(H227&gt;$B$249," ",IF(ISNUMBER(MATCH(A226,ref!B:B,0))=TRUE,"YES","NO"))</f>
        <v xml:space="preserve"> </v>
      </c>
      <c r="K227" t="str">
        <f t="shared" si="17"/>
        <v xml:space="preserve"> </v>
      </c>
    </row>
    <row r="228" spans="1:11">
      <c r="A228" t="s">
        <v>226</v>
      </c>
      <c r="B228">
        <v>47</v>
      </c>
      <c r="C228">
        <v>0</v>
      </c>
      <c r="E228" s="23">
        <f t="shared" si="18"/>
        <v>0.6914864986094913</v>
      </c>
      <c r="F228">
        <f t="shared" si="15"/>
        <v>0.6914864986094913</v>
      </c>
      <c r="G228">
        <f t="shared" si="16"/>
        <v>-0.6914864986094913</v>
      </c>
      <c r="H228" s="18">
        <v>0.49826476417798454</v>
      </c>
      <c r="I228" t="str">
        <f t="shared" si="19"/>
        <v xml:space="preserve"> </v>
      </c>
      <c r="J228" t="str">
        <f>IF(H228&gt;$B$249," ",IF(ISNUMBER(MATCH(A227,ref!B:B,0))=TRUE,"YES","NO"))</f>
        <v xml:space="preserve"> </v>
      </c>
      <c r="K228" t="str">
        <f t="shared" si="17"/>
        <v xml:space="preserve"> </v>
      </c>
    </row>
    <row r="229" spans="1:11">
      <c r="A229" t="s">
        <v>227</v>
      </c>
      <c r="B229">
        <v>49</v>
      </c>
      <c r="C229">
        <v>0</v>
      </c>
      <c r="E229" s="23">
        <f t="shared" si="18"/>
        <v>0.72091145599712925</v>
      </c>
      <c r="F229">
        <f t="shared" si="15"/>
        <v>0.72091145599712914</v>
      </c>
      <c r="G229">
        <f t="shared" si="16"/>
        <v>-0.72091145599712925</v>
      </c>
      <c r="H229" s="18">
        <v>0.48371119763495263</v>
      </c>
      <c r="I229" t="str">
        <f t="shared" si="19"/>
        <v xml:space="preserve"> </v>
      </c>
      <c r="J229" t="str">
        <f>IF(H229&gt;$B$249," ",IF(ISNUMBER(MATCH(A228,ref!B:B,0))=TRUE,"YES","NO"))</f>
        <v xml:space="preserve"> </v>
      </c>
      <c r="K229" t="str">
        <f t="shared" si="17"/>
        <v xml:space="preserve"> </v>
      </c>
    </row>
    <row r="230" spans="1:11">
      <c r="A230" t="s">
        <v>228</v>
      </c>
      <c r="B230">
        <v>5</v>
      </c>
      <c r="C230">
        <v>0</v>
      </c>
      <c r="E230" s="23">
        <f t="shared" si="18"/>
        <v>7.3562393469094822E-2</v>
      </c>
      <c r="F230">
        <f t="shared" si="15"/>
        <v>7.3562393469094822E-2</v>
      </c>
      <c r="G230">
        <f t="shared" si="16"/>
        <v>-7.3562393469094822E-2</v>
      </c>
      <c r="H230" s="18">
        <v>0.92857056420864104</v>
      </c>
      <c r="I230" t="str">
        <f t="shared" si="19"/>
        <v xml:space="preserve"> </v>
      </c>
      <c r="J230" t="str">
        <f>IF(H230&gt;$B$249," ",IF(ISNUMBER(MATCH(A229,ref!B:B,0))=TRUE,"YES","NO"))</f>
        <v xml:space="preserve"> </v>
      </c>
      <c r="K230" t="str">
        <f t="shared" si="17"/>
        <v xml:space="preserve"> </v>
      </c>
    </row>
    <row r="231" spans="1:11">
      <c r="A231" t="s">
        <v>229</v>
      </c>
      <c r="B231">
        <v>368</v>
      </c>
      <c r="C231">
        <v>2</v>
      </c>
      <c r="E231" s="23">
        <f t="shared" si="18"/>
        <v>5.4141921593253794</v>
      </c>
      <c r="F231">
        <f t="shared" si="15"/>
        <v>2.1529912049245308</v>
      </c>
      <c r="G231">
        <f t="shared" si="16"/>
        <v>-3.4141921593253794</v>
      </c>
      <c r="H231" s="18">
        <v>9.2184884933101632E-2</v>
      </c>
      <c r="I231" t="str">
        <f t="shared" si="19"/>
        <v xml:space="preserve"> </v>
      </c>
      <c r="J231" t="str">
        <f>IF(H231&gt;$B$249," ",IF(ISNUMBER(MATCH(A230,ref!B:B,0))=TRUE,"YES","NO"))</f>
        <v xml:space="preserve"> </v>
      </c>
      <c r="K231" t="str">
        <f t="shared" si="17"/>
        <v xml:space="preserve"> </v>
      </c>
    </row>
    <row r="232" spans="1:11">
      <c r="A232" t="s">
        <v>230</v>
      </c>
      <c r="B232">
        <v>93</v>
      </c>
      <c r="C232">
        <v>0</v>
      </c>
      <c r="E232" s="23">
        <f t="shared" si="18"/>
        <v>1.3682605185251637</v>
      </c>
      <c r="F232">
        <f t="shared" si="15"/>
        <v>1.3682605185251637</v>
      </c>
      <c r="G232">
        <f t="shared" si="16"/>
        <v>-1.3682605185251637</v>
      </c>
      <c r="H232" s="18">
        <v>0.25197495132407399</v>
      </c>
      <c r="I232" t="str">
        <f t="shared" si="19"/>
        <v xml:space="preserve"> </v>
      </c>
      <c r="J232" t="str">
        <f>IF(H232&gt;$B$249," ",IF(ISNUMBER(MATCH(A231,ref!B:B,0))=TRUE,"YES","NO"))</f>
        <v xml:space="preserve"> </v>
      </c>
      <c r="K232" t="str">
        <f t="shared" si="17"/>
        <v xml:space="preserve"> </v>
      </c>
    </row>
    <row r="233" spans="1:11">
      <c r="A233" t="s">
        <v>231</v>
      </c>
      <c r="B233">
        <v>43</v>
      </c>
      <c r="C233">
        <v>0</v>
      </c>
      <c r="E233" s="23">
        <f t="shared" si="18"/>
        <v>0.6326365838342155</v>
      </c>
      <c r="F233">
        <f t="shared" si="15"/>
        <v>0.6326365838342155</v>
      </c>
      <c r="G233">
        <f t="shared" si="16"/>
        <v>-0.6326365838342155</v>
      </c>
      <c r="H233" s="18">
        <v>0.52869870462620749</v>
      </c>
      <c r="I233" t="str">
        <f t="shared" si="19"/>
        <v xml:space="preserve"> </v>
      </c>
      <c r="J233" t="str">
        <f>IF(H233&gt;$B$249," ",IF(ISNUMBER(MATCH(A232,ref!B:B,0))=TRUE,"YES","NO"))</f>
        <v xml:space="preserve"> </v>
      </c>
      <c r="K233" t="str">
        <f t="shared" si="17"/>
        <v xml:space="preserve"> </v>
      </c>
    </row>
    <row r="234" spans="1:11">
      <c r="A234" t="s">
        <v>232</v>
      </c>
      <c r="B234">
        <v>181</v>
      </c>
      <c r="C234">
        <v>4</v>
      </c>
      <c r="E234" s="23">
        <f t="shared" si="18"/>
        <v>2.6629586435812329</v>
      </c>
      <c r="F234">
        <f t="shared" si="15"/>
        <v>0.67131331276328321</v>
      </c>
      <c r="G234">
        <f t="shared" si="16"/>
        <v>1.3370413564187671</v>
      </c>
      <c r="H234" s="18">
        <v>0.27720412902441277</v>
      </c>
      <c r="I234" t="str">
        <f t="shared" si="19"/>
        <v xml:space="preserve"> </v>
      </c>
      <c r="J234" t="str">
        <f>IF(H234&gt;$B$249," ",IF(ISNUMBER(MATCH(A233,ref!B:B,0))=TRUE,"YES","NO"))</f>
        <v xml:space="preserve"> </v>
      </c>
      <c r="K234" t="str">
        <f t="shared" si="17"/>
        <v xml:space="preserve"> </v>
      </c>
    </row>
    <row r="235" spans="1:11">
      <c r="A235" t="s">
        <v>233</v>
      </c>
      <c r="B235">
        <v>18</v>
      </c>
      <c r="C235">
        <v>0</v>
      </c>
      <c r="E235" s="23">
        <f t="shared" si="18"/>
        <v>0.26482461648874134</v>
      </c>
      <c r="F235">
        <f t="shared" si="15"/>
        <v>0.26482461648874134</v>
      </c>
      <c r="G235">
        <f t="shared" si="16"/>
        <v>-0.26482461648874134</v>
      </c>
      <c r="H235" s="18">
        <v>0.76583230910653333</v>
      </c>
      <c r="I235" t="str">
        <f t="shared" si="19"/>
        <v xml:space="preserve"> </v>
      </c>
      <c r="J235" t="str">
        <f>IF(H235&gt;$B$249," ",IF(ISNUMBER(MATCH(A234,ref!B:B,0))=TRUE,"YES","NO"))</f>
        <v xml:space="preserve"> </v>
      </c>
      <c r="K235" t="str">
        <f t="shared" si="17"/>
        <v xml:space="preserve"> </v>
      </c>
    </row>
    <row r="236" spans="1:11">
      <c r="A236" t="s">
        <v>234</v>
      </c>
      <c r="B236">
        <v>450</v>
      </c>
      <c r="C236">
        <v>1</v>
      </c>
      <c r="E236" s="23">
        <f t="shared" si="18"/>
        <v>6.6206154122185339</v>
      </c>
      <c r="F236">
        <f t="shared" si="15"/>
        <v>4.7716587726521382</v>
      </c>
      <c r="G236">
        <f t="shared" si="16"/>
        <v>-5.6206154122185339</v>
      </c>
      <c r="H236" s="18">
        <v>9.7933191773348811E-3</v>
      </c>
      <c r="I236" t="str">
        <f t="shared" si="19"/>
        <v xml:space="preserve"> </v>
      </c>
      <c r="J236" t="str">
        <f>IF(H236&gt;$B$249," ",IF(ISNUMBER(MATCH(A235,ref!B:B,0))=TRUE,"YES","NO"))</f>
        <v xml:space="preserve"> </v>
      </c>
      <c r="K236" t="str">
        <f t="shared" si="17"/>
        <v xml:space="preserve"> </v>
      </c>
    </row>
    <row r="237" spans="1:11">
      <c r="A237" t="s">
        <v>235</v>
      </c>
      <c r="B237">
        <v>16</v>
      </c>
      <c r="C237">
        <v>0</v>
      </c>
      <c r="E237" s="23">
        <f t="shared" si="18"/>
        <v>0.23539965910110344</v>
      </c>
      <c r="F237">
        <f t="shared" si="15"/>
        <v>0.23539965910110344</v>
      </c>
      <c r="G237">
        <f t="shared" si="16"/>
        <v>-0.23539965910110344</v>
      </c>
      <c r="H237" s="18">
        <v>0.78887413969859044</v>
      </c>
      <c r="I237" t="str">
        <f t="shared" si="19"/>
        <v xml:space="preserve"> </v>
      </c>
      <c r="J237" t="str">
        <f>IF(H237&gt;$B$249," ",IF(ISNUMBER(MATCH(A236,ref!B:B,0))=TRUE,"YES","NO"))</f>
        <v xml:space="preserve"> </v>
      </c>
      <c r="K237" t="str">
        <f t="shared" si="17"/>
        <v xml:space="preserve"> </v>
      </c>
    </row>
    <row r="238" spans="1:11">
      <c r="A238" t="s">
        <v>236</v>
      </c>
      <c r="B238">
        <v>3</v>
      </c>
      <c r="C238">
        <v>1</v>
      </c>
      <c r="E238" s="23">
        <f t="shared" si="18"/>
        <v>4.4137436081456899E-2</v>
      </c>
      <c r="F238">
        <f t="shared" si="15"/>
        <v>20.700641501122103</v>
      </c>
      <c r="G238">
        <f t="shared" si="16"/>
        <v>0.95586256391854307</v>
      </c>
      <c r="H238" s="18">
        <v>4.3491249612940604E-2</v>
      </c>
      <c r="I238" t="str">
        <f t="shared" si="19"/>
        <v xml:space="preserve"> </v>
      </c>
      <c r="J238" t="str">
        <f>IF(H238&gt;$B$249," ",IF(ISNUMBER(MATCH(A237,ref!B:B,0))=TRUE,"YES","NO"))</f>
        <v xml:space="preserve"> </v>
      </c>
      <c r="K238" t="str">
        <f t="shared" si="17"/>
        <v xml:space="preserve"> </v>
      </c>
    </row>
    <row r="239" spans="1:11">
      <c r="A239" t="s">
        <v>237</v>
      </c>
      <c r="B239">
        <v>1</v>
      </c>
      <c r="C239">
        <v>0</v>
      </c>
      <c r="E239" s="23">
        <f t="shared" si="18"/>
        <v>1.4712478693818965E-2</v>
      </c>
      <c r="F239">
        <f t="shared" si="15"/>
        <v>1.4712478693818965E-2</v>
      </c>
      <c r="G239">
        <f t="shared" si="16"/>
        <v>-1.4712478693818965E-2</v>
      </c>
      <c r="H239" s="18">
        <v>0.98528752130618102</v>
      </c>
      <c r="I239" t="str">
        <f t="shared" si="19"/>
        <v xml:space="preserve"> </v>
      </c>
      <c r="J239" t="str">
        <f>IF(H239&gt;$B$249," ",IF(ISNUMBER(MATCH(A238,ref!B:B,0))=TRUE,"YES","NO"))</f>
        <v xml:space="preserve"> </v>
      </c>
      <c r="K239" t="str">
        <f t="shared" si="17"/>
        <v xml:space="preserve"> </v>
      </c>
    </row>
    <row r="240" spans="1:11">
      <c r="A240" t="s">
        <v>238</v>
      </c>
      <c r="B240">
        <v>40</v>
      </c>
      <c r="C240">
        <v>0</v>
      </c>
      <c r="E240" s="23">
        <f t="shared" si="18"/>
        <v>0.58849914775275858</v>
      </c>
      <c r="F240">
        <f t="shared" si="15"/>
        <v>0.58849914775275858</v>
      </c>
      <c r="G240">
        <f t="shared" si="16"/>
        <v>-0.58849914775275858</v>
      </c>
      <c r="H240" s="18">
        <v>0.55273796963411481</v>
      </c>
      <c r="I240" t="str">
        <f t="shared" si="19"/>
        <v xml:space="preserve"> </v>
      </c>
      <c r="J240" t="str">
        <f>IF(H240&gt;$B$249," ",IF(ISNUMBER(MATCH(A239,ref!B:B,0))=TRUE,"YES","NO"))</f>
        <v xml:space="preserve"> </v>
      </c>
      <c r="K240" t="str">
        <f t="shared" si="17"/>
        <v xml:space="preserve"> </v>
      </c>
    </row>
    <row r="241" spans="1:11">
      <c r="A241" t="s">
        <v>239</v>
      </c>
      <c r="B241">
        <v>20</v>
      </c>
      <c r="C241">
        <v>0</v>
      </c>
      <c r="E241" s="23">
        <f t="shared" si="18"/>
        <v>0.29424957387637929</v>
      </c>
      <c r="F241">
        <f t="shared" si="15"/>
        <v>0.29424957387637929</v>
      </c>
      <c r="G241">
        <f t="shared" si="16"/>
        <v>-0.29424957387637929</v>
      </c>
      <c r="H241" s="18">
        <v>0.74346349583158067</v>
      </c>
      <c r="I241" t="str">
        <f t="shared" si="19"/>
        <v xml:space="preserve"> </v>
      </c>
      <c r="J241" t="str">
        <f>IF(H241&gt;$B$249," ",IF(ISNUMBER(MATCH(A240,ref!B:B,0))=TRUE,"YES","NO"))</f>
        <v xml:space="preserve"> </v>
      </c>
      <c r="K241" t="str">
        <f t="shared" si="17"/>
        <v xml:space="preserve"> </v>
      </c>
    </row>
    <row r="242" spans="1:11">
      <c r="A242" t="s">
        <v>240</v>
      </c>
      <c r="B242">
        <v>65</v>
      </c>
      <c r="C242">
        <v>0</v>
      </c>
      <c r="E242" s="23">
        <f t="shared" si="18"/>
        <v>0.95631111509823263</v>
      </c>
      <c r="F242">
        <f t="shared" si="15"/>
        <v>0.95631111509823263</v>
      </c>
      <c r="G242">
        <f t="shared" si="16"/>
        <v>-0.95631111509823263</v>
      </c>
      <c r="H242" s="18">
        <v>0.38158725489684819</v>
      </c>
      <c r="I242" t="str">
        <f t="shared" si="19"/>
        <v xml:space="preserve"> </v>
      </c>
      <c r="J242" t="str">
        <f>IF(H242&gt;$B$249," ",IF(ISNUMBER(MATCH(A241,ref!B:B,0))=TRUE,"YES","NO"))</f>
        <v xml:space="preserve"> </v>
      </c>
      <c r="K242" t="str">
        <f t="shared" si="17"/>
        <v xml:space="preserve"> </v>
      </c>
    </row>
    <row r="243" spans="1:11">
      <c r="A243" t="s">
        <v>241</v>
      </c>
      <c r="B243">
        <v>1</v>
      </c>
      <c r="C243">
        <v>0</v>
      </c>
      <c r="E243" s="23">
        <f t="shared" si="18"/>
        <v>1.4712478693818965E-2</v>
      </c>
      <c r="F243">
        <f t="shared" si="15"/>
        <v>1.4712478693818965E-2</v>
      </c>
      <c r="G243">
        <f t="shared" si="16"/>
        <v>-1.4712478693818965E-2</v>
      </c>
      <c r="H243" s="18">
        <v>0.98528752130618102</v>
      </c>
      <c r="I243" t="str">
        <f t="shared" si="19"/>
        <v xml:space="preserve"> </v>
      </c>
      <c r="J243" t="str">
        <f>IF(H243&gt;$B$249," ",IF(ISNUMBER(MATCH(A242,ref!B:B,0))=TRUE,"YES","NO"))</f>
        <v xml:space="preserve"> </v>
      </c>
      <c r="K243" t="str">
        <f t="shared" si="17"/>
        <v xml:space="preserve"> </v>
      </c>
    </row>
    <row r="244" spans="1:11">
      <c r="A244" t="s">
        <v>242</v>
      </c>
      <c r="B244">
        <v>139</v>
      </c>
      <c r="C244">
        <v>3</v>
      </c>
      <c r="E244" s="23">
        <f t="shared" si="18"/>
        <v>2.0450345384408362</v>
      </c>
      <c r="F244">
        <f t="shared" si="15"/>
        <v>0.44593820575089044</v>
      </c>
      <c r="G244">
        <f t="shared" si="16"/>
        <v>0.95496546155916384</v>
      </c>
      <c r="H244" s="18">
        <v>0.33559685075221635</v>
      </c>
      <c r="I244" t="str">
        <f t="shared" si="19"/>
        <v xml:space="preserve"> </v>
      </c>
      <c r="J244" t="str">
        <f>IF(H244&gt;$B$249," ",IF(ISNUMBER(MATCH(A243,ref!B:B,0))=TRUE,"YES","NO"))</f>
        <v xml:space="preserve"> </v>
      </c>
      <c r="K244" t="str">
        <f t="shared" si="17"/>
        <v xml:space="preserve"> </v>
      </c>
    </row>
    <row r="245" spans="1:11">
      <c r="A245" t="s">
        <v>246</v>
      </c>
      <c r="B245">
        <f>SUM(B2:B244)</f>
        <v>11147</v>
      </c>
      <c r="C245">
        <f>SUM(C2:C244)</f>
        <v>164</v>
      </c>
      <c r="I245" t="str">
        <f t="shared" si="19"/>
        <v>**</v>
      </c>
      <c r="J245" t="str">
        <f>IF(H245&gt;$B$249," ",IF(ISNUMBER(MATCH(A244,ref!B:B,0))=TRUE,"YES","NO"))</f>
        <v>NO</v>
      </c>
    </row>
    <row r="246" spans="1:11">
      <c r="A246" t="s">
        <v>249</v>
      </c>
      <c r="B246">
        <f>SUM(E2:E244)</f>
        <v>163.99999999999997</v>
      </c>
    </row>
    <row r="247" spans="1:11">
      <c r="A247" t="s">
        <v>250</v>
      </c>
      <c r="B247">
        <v>242</v>
      </c>
    </row>
    <row r="248" spans="1:11">
      <c r="A248" t="s">
        <v>253</v>
      </c>
      <c r="B248">
        <f>C245/B245</f>
        <v>1.4712478693818965E-2</v>
      </c>
    </row>
    <row r="249" spans="1:11">
      <c r="A249" t="s">
        <v>254</v>
      </c>
      <c r="B249">
        <v>2.1106099999999999E-4</v>
      </c>
    </row>
    <row r="250" spans="1:11">
      <c r="B250">
        <v>4.1358600000000001E-5</v>
      </c>
    </row>
  </sheetData>
  <conditionalFormatting sqref="I246:I1048576 I1:K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B73A3-BE16-4824-BDDA-05CE003B258C}">
  <dimension ref="A1:C30"/>
  <sheetViews>
    <sheetView workbookViewId="0">
      <selection activeCell="F16" sqref="F16"/>
    </sheetView>
  </sheetViews>
  <sheetFormatPr defaultRowHeight="14.5"/>
  <sheetData>
    <row r="1" spans="1:3">
      <c r="A1" t="s">
        <v>257</v>
      </c>
      <c r="C1" s="1" t="s">
        <v>287</v>
      </c>
    </row>
    <row r="2" spans="1:3">
      <c r="A2" t="s">
        <v>260</v>
      </c>
      <c r="C2" s="2" t="s">
        <v>286</v>
      </c>
    </row>
    <row r="3" spans="1:3">
      <c r="A3" t="s">
        <v>270</v>
      </c>
      <c r="C3" s="3" t="s">
        <v>288</v>
      </c>
    </row>
    <row r="4" spans="1:3">
      <c r="A4" t="s">
        <v>264</v>
      </c>
      <c r="C4" s="4" t="s">
        <v>289</v>
      </c>
    </row>
    <row r="5" spans="1:3">
      <c r="A5" t="s">
        <v>281</v>
      </c>
      <c r="C5" s="5" t="s">
        <v>290</v>
      </c>
    </row>
    <row r="6" spans="1:3">
      <c r="A6" t="s">
        <v>286</v>
      </c>
      <c r="C6" s="6" t="s">
        <v>291</v>
      </c>
    </row>
    <row r="7" spans="1:3">
      <c r="A7" t="s">
        <v>274</v>
      </c>
      <c r="C7" s="7" t="s">
        <v>292</v>
      </c>
    </row>
    <row r="8" spans="1:3">
      <c r="A8" t="s">
        <v>268</v>
      </c>
      <c r="C8" s="8" t="s">
        <v>293</v>
      </c>
    </row>
    <row r="9" spans="1:3">
      <c r="A9" t="s">
        <v>265</v>
      </c>
      <c r="C9" s="9" t="s">
        <v>294</v>
      </c>
    </row>
    <row r="10" spans="1:3">
      <c r="A10" t="s">
        <v>278</v>
      </c>
      <c r="C10" s="10" t="s">
        <v>295</v>
      </c>
    </row>
    <row r="11" spans="1:3">
      <c r="A11" t="s">
        <v>266</v>
      </c>
      <c r="C11" s="11" t="s">
        <v>296</v>
      </c>
    </row>
    <row r="12" spans="1:3">
      <c r="A12" t="s">
        <v>261</v>
      </c>
      <c r="C12" s="12" t="s">
        <v>279</v>
      </c>
    </row>
    <row r="13" spans="1:3">
      <c r="A13" t="s">
        <v>258</v>
      </c>
      <c r="C13" s="13" t="s">
        <v>297</v>
      </c>
    </row>
    <row r="14" spans="1:3">
      <c r="A14" t="s">
        <v>269</v>
      </c>
      <c r="C14" s="14" t="s">
        <v>298</v>
      </c>
    </row>
    <row r="15" spans="1:3">
      <c r="A15" t="s">
        <v>262</v>
      </c>
      <c r="C15" s="15" t="s">
        <v>299</v>
      </c>
    </row>
    <row r="16" spans="1:3">
      <c r="A16" t="s">
        <v>284</v>
      </c>
      <c r="C16" s="16" t="s">
        <v>285</v>
      </c>
    </row>
    <row r="17" spans="1:1">
      <c r="A17" t="s">
        <v>276</v>
      </c>
    </row>
    <row r="18" spans="1:1">
      <c r="A18" t="s">
        <v>277</v>
      </c>
    </row>
    <row r="19" spans="1:1">
      <c r="A19" t="s">
        <v>267</v>
      </c>
    </row>
    <row r="20" spans="1:1">
      <c r="A20" t="s">
        <v>263</v>
      </c>
    </row>
    <row r="21" spans="1:1">
      <c r="A21" t="s">
        <v>282</v>
      </c>
    </row>
    <row r="22" spans="1:1">
      <c r="A22" t="s">
        <v>275</v>
      </c>
    </row>
    <row r="23" spans="1:1">
      <c r="A23" t="s">
        <v>279</v>
      </c>
    </row>
    <row r="24" spans="1:1">
      <c r="A24" t="s">
        <v>283</v>
      </c>
    </row>
    <row r="25" spans="1:1">
      <c r="A25" t="s">
        <v>259</v>
      </c>
    </row>
    <row r="26" spans="1:1">
      <c r="A26" t="s">
        <v>280</v>
      </c>
    </row>
    <row r="27" spans="1:1">
      <c r="A27" t="s">
        <v>273</v>
      </c>
    </row>
    <row r="28" spans="1:1">
      <c r="A28" t="s">
        <v>271</v>
      </c>
    </row>
    <row r="29" spans="1:1">
      <c r="A29" t="s">
        <v>272</v>
      </c>
    </row>
    <row r="30" spans="1:1">
      <c r="A30" t="s">
        <v>285</v>
      </c>
    </row>
  </sheetData>
  <sortState xmlns:xlrd2="http://schemas.microsoft.com/office/spreadsheetml/2017/richdata2" ref="A1:A30">
    <sortCondition ref="A1:A3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5 3 C E U K E a 4 p C o A A A A + A A A A B I A H A B D b 2 5 m a W c v U G F j a 2 F n Z S 5 4 b W w g o h g A K K A U A A A A A A A A A A A A A A A A A A A A A A A A A A A A h Y / R C o I w G I V f R X b v N s 1 Q 5 H d e e J s R B N H t W E t H O s P N J r 1 a F z 1 S r 5 B Q V n d d n s N 3 4 D u P 2 x 3 y s W 2 8 i + y N 6 n S G A k y R J 7 X o D k p X G R r s 0 U 9 Q z m D D x Y l X 0 p t g b d L R q A z V 1 p 5 T Q p x z 2 C 1 w 1 1 c k p D Q g + 3 K 1 F b V s u a + 0 s V w L i T 6 r w / 8 V Y r B 7 y b A Q x w l e x h H F U R I A m W s o l f 4 i 4 W S M K Z C f E o q h s U M v 2 b X 2 i z W Q O Q J 5 v 2 B P U E s D B B Q A A g A I A O d w h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c I R Q K I p H u A 4 A A A A R A A A A E w A c A E Z v c m 1 1 b G F z L 1 N l Y 3 R p b 2 4 x L m 0 g o h g A K K A U A A A A A A A A A A A A A A A A A A A A A A A A A A A A K 0 5 N L s n M z 1 M I h t C G 1 g B Q S w E C L Q A U A A I A C A D n c I R Q o R r i k K g A A A D 4 A A A A E g A A A A A A A A A A A A A A A A A A A A A A Q 2 9 u Z m l n L 1 B h Y 2 t h Z 2 U u e G 1 s U E s B A i 0 A F A A C A A g A 5 3 C E U A / K 6 a u k A A A A 6 Q A A A B M A A A A A A A A A A A A A A A A A 9 A A A A F t D b 2 5 0 Z W 5 0 X 1 R 5 c G V z X S 5 4 b W x Q S w E C L Q A U A A I A C A D n c I R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C q n e 7 y l l E i B / o M 3 b 4 / C 8 g A A A A A C A A A A A A A Q Z g A A A A E A A C A A A A B n 5 q t W R a b M G M K L I Q 8 o R 1 9 S n T u m J V o j f G P E T X A X C A z n O w A A A A A O g A A A A A I A A C A A A A D d E A R q I m N k a N z q b + / o B Y 6 R x 8 D K 0 u 5 t 9 T 1 2 3 J O 9 w a H e N F A A A A B b J y p e J R B i g h G k q N Q e U 9 Q u P K m Y Q 5 s 6 N A W 5 i V 2 z m g l l w u q 1 9 w u v x k B G p 9 + n g 8 M V D K Y Y P w 9 J o m K X f 9 F h B O q / v Z d 7 S Y b N Q y 4 H q C C G R N 8 5 Q T W L h k A A A A C k e G s V r C 2 p k A i K e 4 h W R c z T c Z a H B M 5 Y X O U R F Q 7 Q j r 2 2 k j 9 L Z W s o X Q E D l I D N Z j y A 5 z k Y R C 4 f u z W q x h y I K F a S d R S b < / D a t a M a s h u p > 
</file>

<file path=customXml/itemProps1.xml><?xml version="1.0" encoding="utf-8"?>
<ds:datastoreItem xmlns:ds="http://schemas.openxmlformats.org/officeDocument/2006/customXml" ds:itemID="{ED7EF748-84BA-4C95-A8AE-46D3777AAF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ExtantThreatenedStudy</vt:lpstr>
      <vt:lpstr>ExtinctStudy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李正卯</dc:creator>
  <cp:lastModifiedBy>李正卯</cp:lastModifiedBy>
  <dcterms:created xsi:type="dcterms:W3CDTF">2020-04-03T17:52:57Z</dcterms:created>
  <dcterms:modified xsi:type="dcterms:W3CDTF">2020-04-04T19:09:50Z</dcterms:modified>
</cp:coreProperties>
</file>