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nielandry/Desktop/Rugby/Stade Toulousain/Cadettes 24:25/Stats/"/>
    </mc:Choice>
  </mc:AlternateContent>
  <xr:revisionPtr revIDLastSave="0" documentId="13_ncr:1_{BA5EB6F7-EFAA-AD40-BAE4-327ED9A62568}" xr6:coauthVersionLast="47" xr6:coauthVersionMax="47" xr10:uidLastSave="{00000000-0000-0000-0000-000000000000}"/>
  <bookViews>
    <workbookView xWindow="0" yWindow="760" windowWidth="30240" windowHeight="17680" activeTab="7" xr2:uid="{00000000-000D-0000-FFFF-FFFF00000000}"/>
  </bookViews>
  <sheets>
    <sheet name="Promedio partidos" sheetId="1" r:id="rId1"/>
    <sheet name="PAU I" sheetId="12" r:id="rId2"/>
    <sheet name="COLOMIERS I" sheetId="13" r:id="rId3"/>
    <sheet name="BLAGNAC I" sheetId="14" r:id="rId4"/>
    <sheet name="AGEN I" sheetId="15" r:id="rId5"/>
    <sheet name="CASTRES I" sheetId="16" r:id="rId6"/>
    <sheet name="BAYONNE I" sheetId="17" r:id="rId7"/>
    <sheet name="AURILLAC I" sheetId="1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9" l="1"/>
  <c r="I30" i="1"/>
  <c r="I48" i="1"/>
  <c r="I47" i="1"/>
  <c r="AK8" i="19"/>
  <c r="I43" i="1"/>
  <c r="I39" i="1"/>
  <c r="I33" i="1"/>
  <c r="I32" i="1"/>
  <c r="I27" i="1"/>
  <c r="I26" i="1"/>
  <c r="I25" i="1"/>
  <c r="I24" i="1"/>
  <c r="I19" i="1"/>
  <c r="I18" i="1"/>
  <c r="I17" i="1"/>
  <c r="I16" i="1"/>
  <c r="I13" i="1"/>
  <c r="I11" i="1"/>
  <c r="I9" i="1"/>
  <c r="I8" i="1"/>
  <c r="I4" i="1"/>
  <c r="I3" i="1"/>
  <c r="AE8" i="19"/>
  <c r="AE30" i="19" s="1"/>
  <c r="AE17" i="19"/>
  <c r="AE23" i="19"/>
  <c r="AJ25" i="19"/>
  <c r="AK25" i="19" s="1"/>
  <c r="Z26" i="19"/>
  <c r="Z14" i="19"/>
  <c r="U19" i="19"/>
  <c r="K17" i="19"/>
  <c r="AH30" i="19"/>
  <c r="AG30" i="19"/>
  <c r="AF30" i="19"/>
  <c r="AD30" i="19"/>
  <c r="AC30" i="19"/>
  <c r="AB30" i="19"/>
  <c r="AA30" i="19"/>
  <c r="Y30" i="19"/>
  <c r="X30" i="19"/>
  <c r="W30" i="19"/>
  <c r="V30" i="19"/>
  <c r="T30" i="19"/>
  <c r="S30" i="19"/>
  <c r="R30" i="19"/>
  <c r="Q30" i="19"/>
  <c r="O30" i="19"/>
  <c r="N30" i="19"/>
  <c r="M30" i="19"/>
  <c r="L30" i="19"/>
  <c r="J30" i="19"/>
  <c r="I30" i="19"/>
  <c r="H30" i="19"/>
  <c r="G30" i="19"/>
  <c r="E30" i="19"/>
  <c r="D30" i="19"/>
  <c r="C30" i="19"/>
  <c r="B30" i="19"/>
  <c r="AJ28" i="19"/>
  <c r="AK28" i="19" s="1"/>
  <c r="AI28" i="19"/>
  <c r="U28" i="19"/>
  <c r="P28" i="19"/>
  <c r="AI27" i="19"/>
  <c r="AE27" i="19"/>
  <c r="U27" i="19"/>
  <c r="K27" i="19"/>
  <c r="F27" i="19"/>
  <c r="AJ27" i="19" s="1"/>
  <c r="AK27" i="19" s="1"/>
  <c r="AI26" i="19"/>
  <c r="P26" i="19"/>
  <c r="F26" i="19"/>
  <c r="AJ26" i="19" s="1"/>
  <c r="AK26" i="19" s="1"/>
  <c r="AI25" i="19"/>
  <c r="U25" i="19"/>
  <c r="P25" i="19"/>
  <c r="AI24" i="19"/>
  <c r="U24" i="19"/>
  <c r="F24" i="19"/>
  <c r="AJ24" i="19" s="1"/>
  <c r="AK24" i="19" s="1"/>
  <c r="AI23" i="19"/>
  <c r="U23" i="19"/>
  <c r="P23" i="19"/>
  <c r="K23" i="19"/>
  <c r="F23" i="19"/>
  <c r="AI22" i="19"/>
  <c r="P22" i="19"/>
  <c r="F22" i="19"/>
  <c r="AI21" i="19"/>
  <c r="U21" i="19"/>
  <c r="P21" i="19"/>
  <c r="F21" i="19"/>
  <c r="AI19" i="19"/>
  <c r="AE19" i="19"/>
  <c r="K19" i="19"/>
  <c r="F19" i="19"/>
  <c r="AJ19" i="19" s="1"/>
  <c r="AK19" i="19" s="1"/>
  <c r="AI18" i="19"/>
  <c r="AE18" i="19"/>
  <c r="Z18" i="19"/>
  <c r="P18" i="19"/>
  <c r="K18" i="19"/>
  <c r="F18" i="19"/>
  <c r="AJ18" i="19" s="1"/>
  <c r="AK18" i="19" s="1"/>
  <c r="AI17" i="19"/>
  <c r="U17" i="19"/>
  <c r="P17" i="19"/>
  <c r="F17" i="19"/>
  <c r="AI16" i="19"/>
  <c r="Z30" i="19"/>
  <c r="P16" i="19"/>
  <c r="K16" i="19"/>
  <c r="F16" i="19"/>
  <c r="AI15" i="19"/>
  <c r="AE15" i="19"/>
  <c r="U15" i="19"/>
  <c r="K15" i="19"/>
  <c r="F15" i="19"/>
  <c r="AJ15" i="19" s="1"/>
  <c r="AK15" i="19" s="1"/>
  <c r="AI14" i="19"/>
  <c r="U14" i="19"/>
  <c r="P14" i="19"/>
  <c r="K14" i="19"/>
  <c r="F14" i="19"/>
  <c r="AI13" i="19"/>
  <c r="P13" i="19"/>
  <c r="K13" i="19"/>
  <c r="F13" i="19"/>
  <c r="AI12" i="19"/>
  <c r="U12" i="19"/>
  <c r="P12" i="19"/>
  <c r="K12" i="19"/>
  <c r="F12" i="19"/>
  <c r="AI11" i="19"/>
  <c r="U11" i="19"/>
  <c r="K11" i="19"/>
  <c r="F11" i="19"/>
  <c r="AJ11" i="19" s="1"/>
  <c r="AK11" i="19" s="1"/>
  <c r="AI10" i="19"/>
  <c r="AE10" i="19"/>
  <c r="U10" i="19"/>
  <c r="P10" i="19"/>
  <c r="K10" i="19"/>
  <c r="F10" i="19"/>
  <c r="AI9" i="19"/>
  <c r="AE9" i="19"/>
  <c r="U9" i="19"/>
  <c r="P9" i="19"/>
  <c r="K9" i="19"/>
  <c r="F9" i="19"/>
  <c r="AI8" i="19"/>
  <c r="U8" i="19"/>
  <c r="P8" i="19"/>
  <c r="F8" i="19"/>
  <c r="AI7" i="19"/>
  <c r="U7" i="19"/>
  <c r="P7" i="19"/>
  <c r="K7" i="19"/>
  <c r="F7" i="19"/>
  <c r="AI6" i="19"/>
  <c r="U6" i="19"/>
  <c r="P6" i="19"/>
  <c r="K6" i="19"/>
  <c r="F6" i="19"/>
  <c r="AI5" i="19"/>
  <c r="U5" i="19"/>
  <c r="P5" i="19"/>
  <c r="P30" i="19" s="1"/>
  <c r="K5" i="19"/>
  <c r="F5" i="19"/>
  <c r="G18" i="1"/>
  <c r="H36" i="1"/>
  <c r="H47" i="1"/>
  <c r="H45" i="1"/>
  <c r="H40" i="1"/>
  <c r="H38" i="1"/>
  <c r="H37" i="1"/>
  <c r="H35" i="1"/>
  <c r="H33" i="1"/>
  <c r="H32" i="1"/>
  <c r="H31" i="1"/>
  <c r="H26" i="1"/>
  <c r="H24" i="1"/>
  <c r="H22" i="1"/>
  <c r="H21" i="1"/>
  <c r="H19" i="1"/>
  <c r="H16" i="1"/>
  <c r="H15" i="1"/>
  <c r="H12" i="1"/>
  <c r="H11" i="1"/>
  <c r="H8" i="1"/>
  <c r="H7" i="1"/>
  <c r="H5" i="1"/>
  <c r="H4" i="1"/>
  <c r="G47" i="1"/>
  <c r="G46" i="1"/>
  <c r="G45" i="1"/>
  <c r="G44" i="1"/>
  <c r="G43" i="1"/>
  <c r="G40" i="1"/>
  <c r="G39" i="1"/>
  <c r="G38" i="1"/>
  <c r="G35" i="1"/>
  <c r="G33" i="1"/>
  <c r="G32" i="1"/>
  <c r="G26" i="1"/>
  <c r="G21" i="1"/>
  <c r="G19" i="1"/>
  <c r="G17" i="1"/>
  <c r="G13" i="1"/>
  <c r="G12" i="1"/>
  <c r="G10" i="1"/>
  <c r="G8" i="1"/>
  <c r="G7" i="1"/>
  <c r="G4" i="1"/>
  <c r="R4" i="1" s="1"/>
  <c r="G3" i="1"/>
  <c r="R3" i="1" s="1"/>
  <c r="U25" i="16"/>
  <c r="Z17" i="16"/>
  <c r="Z14" i="16"/>
  <c r="Z15" i="16"/>
  <c r="AE11" i="16"/>
  <c r="AE12" i="16"/>
  <c r="AE13" i="16"/>
  <c r="AE16" i="16"/>
  <c r="AE17" i="16"/>
  <c r="AE18" i="16"/>
  <c r="AE23" i="16"/>
  <c r="AE27" i="16"/>
  <c r="F27" i="16"/>
  <c r="P8" i="16"/>
  <c r="P18" i="16"/>
  <c r="K7" i="16"/>
  <c r="K8" i="16"/>
  <c r="K9" i="16"/>
  <c r="K23" i="16"/>
  <c r="AE9" i="17"/>
  <c r="AE10" i="17"/>
  <c r="AE5" i="17"/>
  <c r="AE14" i="17"/>
  <c r="AE18" i="17"/>
  <c r="AE27" i="17"/>
  <c r="Z18" i="17"/>
  <c r="U25" i="17"/>
  <c r="P8" i="17"/>
  <c r="P18" i="17"/>
  <c r="P22" i="17"/>
  <c r="P23" i="17"/>
  <c r="P25" i="17"/>
  <c r="P26" i="17"/>
  <c r="K26" i="17"/>
  <c r="K23" i="17"/>
  <c r="K24" i="17"/>
  <c r="K7" i="17"/>
  <c r="K8" i="17"/>
  <c r="K9" i="17"/>
  <c r="K10" i="17"/>
  <c r="K11" i="17"/>
  <c r="K12" i="17"/>
  <c r="F25" i="17"/>
  <c r="F26" i="17"/>
  <c r="F27" i="17"/>
  <c r="AH30" i="17"/>
  <c r="AG30" i="17"/>
  <c r="AF30" i="17"/>
  <c r="AD30" i="17"/>
  <c r="AC30" i="17"/>
  <c r="AB30" i="17"/>
  <c r="AA30" i="17"/>
  <c r="Y30" i="17"/>
  <c r="X30" i="17"/>
  <c r="W30" i="17"/>
  <c r="V30" i="17"/>
  <c r="T30" i="17"/>
  <c r="S30" i="17"/>
  <c r="R30" i="17"/>
  <c r="Q30" i="17"/>
  <c r="O30" i="17"/>
  <c r="N30" i="17"/>
  <c r="M30" i="17"/>
  <c r="L30" i="17"/>
  <c r="J30" i="17"/>
  <c r="I30" i="17"/>
  <c r="H30" i="17"/>
  <c r="G30" i="17"/>
  <c r="E30" i="17"/>
  <c r="D30" i="17"/>
  <c r="C30" i="17"/>
  <c r="B30" i="17"/>
  <c r="AI28" i="17"/>
  <c r="U28" i="17"/>
  <c r="P28" i="17"/>
  <c r="F28" i="17"/>
  <c r="AI27" i="17"/>
  <c r="U27" i="17"/>
  <c r="K27" i="17"/>
  <c r="AI26" i="17"/>
  <c r="U26" i="17"/>
  <c r="AI25" i="17"/>
  <c r="K25" i="17"/>
  <c r="AI24" i="17"/>
  <c r="U24" i="17"/>
  <c r="F24" i="17"/>
  <c r="AJ24" i="17" s="1"/>
  <c r="AK24" i="17" s="1"/>
  <c r="AI23" i="17"/>
  <c r="U23" i="17"/>
  <c r="F23" i="17"/>
  <c r="AI22" i="17"/>
  <c r="U22" i="17"/>
  <c r="K22" i="17"/>
  <c r="F22" i="17"/>
  <c r="AI21" i="17"/>
  <c r="U21" i="17"/>
  <c r="P21" i="17"/>
  <c r="F21" i="17"/>
  <c r="AJ21" i="17" s="1"/>
  <c r="AK21" i="17" s="1"/>
  <c r="AI19" i="17"/>
  <c r="AE19" i="17"/>
  <c r="Z19" i="17"/>
  <c r="P19" i="17"/>
  <c r="K19" i="17"/>
  <c r="F19" i="17"/>
  <c r="AI18" i="17"/>
  <c r="U18" i="17"/>
  <c r="K18" i="17"/>
  <c r="F18" i="17"/>
  <c r="AJ18" i="17" s="1"/>
  <c r="AK18" i="17" s="1"/>
  <c r="AI17" i="17"/>
  <c r="U17" i="17"/>
  <c r="P17" i="17"/>
  <c r="F17" i="17"/>
  <c r="AI16" i="17"/>
  <c r="Z16" i="17"/>
  <c r="U16" i="17"/>
  <c r="P16" i="17"/>
  <c r="K16" i="17"/>
  <c r="F16" i="17"/>
  <c r="AI15" i="17"/>
  <c r="AE15" i="17"/>
  <c r="U15" i="17"/>
  <c r="P15" i="17"/>
  <c r="K15" i="17"/>
  <c r="F15" i="17"/>
  <c r="AI14" i="17"/>
  <c r="U14" i="17"/>
  <c r="P14" i="17"/>
  <c r="K14" i="17"/>
  <c r="F14" i="17"/>
  <c r="AI13" i="17"/>
  <c r="U13" i="17"/>
  <c r="P13" i="17"/>
  <c r="K13" i="17"/>
  <c r="F13" i="17"/>
  <c r="AI12" i="17"/>
  <c r="U12" i="17"/>
  <c r="P12" i="17"/>
  <c r="F12" i="17"/>
  <c r="AI11" i="17"/>
  <c r="U11" i="17"/>
  <c r="P11" i="17"/>
  <c r="F11" i="17"/>
  <c r="AI10" i="17"/>
  <c r="U10" i="17"/>
  <c r="P10" i="17"/>
  <c r="F10" i="17"/>
  <c r="AI9" i="17"/>
  <c r="U9" i="17"/>
  <c r="P9" i="17"/>
  <c r="F9" i="17"/>
  <c r="AI8" i="17"/>
  <c r="U8" i="17"/>
  <c r="F8" i="17"/>
  <c r="AI7" i="17"/>
  <c r="U7" i="17"/>
  <c r="P7" i="17"/>
  <c r="F7" i="17"/>
  <c r="AJ7" i="17" s="1"/>
  <c r="AK7" i="17" s="1"/>
  <c r="AI6" i="17"/>
  <c r="AE6" i="17"/>
  <c r="U6" i="17"/>
  <c r="P6" i="17"/>
  <c r="K6" i="17"/>
  <c r="F6" i="17"/>
  <c r="AI5" i="17"/>
  <c r="U5" i="17"/>
  <c r="P5" i="17"/>
  <c r="K5" i="17"/>
  <c r="F5" i="17"/>
  <c r="AH30" i="16"/>
  <c r="AG30" i="16"/>
  <c r="AF30" i="16"/>
  <c r="AD30" i="16"/>
  <c r="AC30" i="16"/>
  <c r="AB30" i="16"/>
  <c r="AA30" i="16"/>
  <c r="Y30" i="16"/>
  <c r="X30" i="16"/>
  <c r="W30" i="16"/>
  <c r="V30" i="16"/>
  <c r="T30" i="16"/>
  <c r="S30" i="16"/>
  <c r="R30" i="16"/>
  <c r="Q30" i="16"/>
  <c r="O30" i="16"/>
  <c r="N30" i="16"/>
  <c r="M30" i="16"/>
  <c r="L30" i="16"/>
  <c r="J30" i="16"/>
  <c r="I30" i="16"/>
  <c r="H30" i="16"/>
  <c r="G30" i="16"/>
  <c r="E30" i="16"/>
  <c r="D30" i="16"/>
  <c r="C30" i="16"/>
  <c r="B30" i="16"/>
  <c r="AI28" i="16"/>
  <c r="AE28" i="16"/>
  <c r="U28" i="16"/>
  <c r="P28" i="16"/>
  <c r="K28" i="16"/>
  <c r="F28" i="16"/>
  <c r="AI27" i="16"/>
  <c r="U27" i="16"/>
  <c r="P27" i="16"/>
  <c r="K27" i="16"/>
  <c r="AI26" i="16"/>
  <c r="AE26" i="16"/>
  <c r="F26" i="16"/>
  <c r="AJ26" i="16" s="1"/>
  <c r="AK26" i="16" s="1"/>
  <c r="AI25" i="16"/>
  <c r="K25" i="16"/>
  <c r="AI24" i="16"/>
  <c r="U24" i="16"/>
  <c r="P24" i="16"/>
  <c r="F24" i="16"/>
  <c r="AI23" i="16"/>
  <c r="U23" i="16"/>
  <c r="P23" i="16"/>
  <c r="F23" i="16"/>
  <c r="AI22" i="16"/>
  <c r="U22" i="16"/>
  <c r="F22" i="16"/>
  <c r="AI21" i="16"/>
  <c r="U21" i="16"/>
  <c r="P21" i="16"/>
  <c r="F21" i="16"/>
  <c r="AI19" i="16"/>
  <c r="AE19" i="16"/>
  <c r="U19" i="16"/>
  <c r="P19" i="16"/>
  <c r="K19" i="16"/>
  <c r="F19" i="16"/>
  <c r="AI18" i="16"/>
  <c r="U18" i="16"/>
  <c r="F18" i="16"/>
  <c r="AJ18" i="16" s="1"/>
  <c r="AK18" i="16" s="1"/>
  <c r="AI17" i="16"/>
  <c r="U17" i="16"/>
  <c r="P17" i="16"/>
  <c r="K17" i="16"/>
  <c r="F17" i="16"/>
  <c r="AI16" i="16"/>
  <c r="Z30" i="16"/>
  <c r="U16" i="16"/>
  <c r="P16" i="16"/>
  <c r="K16" i="16"/>
  <c r="F16" i="16"/>
  <c r="AI15" i="16"/>
  <c r="AE15" i="16"/>
  <c r="U15" i="16"/>
  <c r="P15" i="16"/>
  <c r="K15" i="16"/>
  <c r="F15" i="16"/>
  <c r="AI14" i="16"/>
  <c r="U14" i="16"/>
  <c r="P14" i="16"/>
  <c r="K14" i="16"/>
  <c r="F14" i="16"/>
  <c r="AI13" i="16"/>
  <c r="U13" i="16"/>
  <c r="P13" i="16"/>
  <c r="K13" i="16"/>
  <c r="F13" i="16"/>
  <c r="AI12" i="16"/>
  <c r="U12" i="16"/>
  <c r="P12" i="16"/>
  <c r="F12" i="16"/>
  <c r="AJ12" i="16" s="1"/>
  <c r="AK12" i="16" s="1"/>
  <c r="AI11" i="16"/>
  <c r="U11" i="16"/>
  <c r="P11" i="16"/>
  <c r="K11" i="16"/>
  <c r="F11" i="16"/>
  <c r="AI10" i="16"/>
  <c r="U10" i="16"/>
  <c r="P10" i="16"/>
  <c r="K10" i="16"/>
  <c r="F10" i="16"/>
  <c r="AI9" i="16"/>
  <c r="U9" i="16"/>
  <c r="P9" i="16"/>
  <c r="F9" i="16"/>
  <c r="AI8" i="16"/>
  <c r="U8" i="16"/>
  <c r="F8" i="16"/>
  <c r="AI7" i="16"/>
  <c r="U7" i="16"/>
  <c r="P7" i="16"/>
  <c r="F7" i="16"/>
  <c r="AI6" i="16"/>
  <c r="AE30" i="16"/>
  <c r="U6" i="16"/>
  <c r="AJ6" i="16" s="1"/>
  <c r="AK6" i="16" s="1"/>
  <c r="P6" i="16"/>
  <c r="K6" i="16"/>
  <c r="F6" i="16"/>
  <c r="AI5" i="16"/>
  <c r="U5" i="16"/>
  <c r="P5" i="16"/>
  <c r="K5" i="16"/>
  <c r="F5" i="16"/>
  <c r="P25" i="15"/>
  <c r="P14" i="15"/>
  <c r="P15" i="15"/>
  <c r="K15" i="15"/>
  <c r="P27" i="15"/>
  <c r="AE6" i="15"/>
  <c r="AE22" i="15"/>
  <c r="AE28" i="15"/>
  <c r="Z16" i="15"/>
  <c r="K27" i="15"/>
  <c r="K28" i="15"/>
  <c r="F28" i="15"/>
  <c r="R26" i="1" l="1"/>
  <c r="H51" i="1"/>
  <c r="G51" i="1"/>
  <c r="R13" i="1"/>
  <c r="AJ22" i="19"/>
  <c r="AK22" i="19" s="1"/>
  <c r="AJ23" i="19"/>
  <c r="AK23" i="19" s="1"/>
  <c r="AJ13" i="19"/>
  <c r="AK13" i="19" s="1"/>
  <c r="I10" i="1" s="1"/>
  <c r="AJ6" i="19"/>
  <c r="AK6" i="19" s="1"/>
  <c r="AJ17" i="19"/>
  <c r="AK17" i="19" s="1"/>
  <c r="AJ21" i="19"/>
  <c r="AK21" i="19" s="1"/>
  <c r="AJ10" i="19"/>
  <c r="AK10" i="19" s="1"/>
  <c r="K30" i="19"/>
  <c r="AJ14" i="19"/>
  <c r="AK14" i="19" s="1"/>
  <c r="F30" i="19"/>
  <c r="AJ7" i="19"/>
  <c r="AK7" i="19" s="1"/>
  <c r="U30" i="19"/>
  <c r="AI30" i="19"/>
  <c r="AJ12" i="19"/>
  <c r="AK12" i="19" s="1"/>
  <c r="AJ5" i="19"/>
  <c r="I46" i="1"/>
  <c r="AJ16" i="19"/>
  <c r="AK16" i="19" s="1"/>
  <c r="AJ9" i="19"/>
  <c r="AK9" i="19" s="1"/>
  <c r="AJ25" i="16"/>
  <c r="AK25" i="16" s="1"/>
  <c r="AJ22" i="16"/>
  <c r="AK22" i="16" s="1"/>
  <c r="AJ21" i="16"/>
  <c r="AK21" i="16" s="1"/>
  <c r="AJ28" i="16"/>
  <c r="AK28" i="16" s="1"/>
  <c r="AJ19" i="16"/>
  <c r="AK19" i="16" s="1"/>
  <c r="AJ10" i="16"/>
  <c r="AK10" i="16" s="1"/>
  <c r="AJ7" i="16"/>
  <c r="AK7" i="16" s="1"/>
  <c r="AJ15" i="16"/>
  <c r="AK15" i="16" s="1"/>
  <c r="AJ23" i="16"/>
  <c r="AK23" i="16" s="1"/>
  <c r="AJ24" i="16"/>
  <c r="AK24" i="16" s="1"/>
  <c r="P30" i="16"/>
  <c r="AJ13" i="16"/>
  <c r="AK13" i="16" s="1"/>
  <c r="AJ11" i="16"/>
  <c r="AK11" i="16" s="1"/>
  <c r="F30" i="16"/>
  <c r="AJ16" i="16"/>
  <c r="AK16" i="16" s="1"/>
  <c r="K30" i="16"/>
  <c r="AJ17" i="16"/>
  <c r="AK17" i="16" s="1"/>
  <c r="AJ9" i="16"/>
  <c r="AK9" i="16" s="1"/>
  <c r="U30" i="16"/>
  <c r="AJ14" i="16"/>
  <c r="AK14" i="16" s="1"/>
  <c r="AJ25" i="17"/>
  <c r="AK25" i="17" s="1"/>
  <c r="AJ22" i="17"/>
  <c r="AK22" i="17" s="1"/>
  <c r="AJ26" i="17"/>
  <c r="AK26" i="17" s="1"/>
  <c r="AJ23" i="17"/>
  <c r="AK23" i="17" s="1"/>
  <c r="AJ12" i="17"/>
  <c r="AK12" i="17" s="1"/>
  <c r="Z30" i="17"/>
  <c r="AJ19" i="17"/>
  <c r="AK19" i="17" s="1"/>
  <c r="AJ9" i="17"/>
  <c r="AK9" i="17" s="1"/>
  <c r="AJ11" i="17"/>
  <c r="AK11" i="17" s="1"/>
  <c r="AJ8" i="17"/>
  <c r="AK8" i="17" s="1"/>
  <c r="AJ16" i="17"/>
  <c r="AK16" i="17" s="1"/>
  <c r="AJ15" i="17"/>
  <c r="AK15" i="17" s="1"/>
  <c r="AJ14" i="17"/>
  <c r="AK14" i="17" s="1"/>
  <c r="AJ10" i="17"/>
  <c r="AK10" i="17" s="1"/>
  <c r="F30" i="17"/>
  <c r="AJ6" i="17"/>
  <c r="AK6" i="17" s="1"/>
  <c r="AJ27" i="16"/>
  <c r="AK27" i="16" s="1"/>
  <c r="AI30" i="16"/>
  <c r="AJ8" i="16"/>
  <c r="AK8" i="16" s="1"/>
  <c r="P30" i="17"/>
  <c r="AI30" i="17"/>
  <c r="K30" i="17"/>
  <c r="AJ27" i="17"/>
  <c r="AK27" i="17" s="1"/>
  <c r="AJ28" i="17"/>
  <c r="AK28" i="17" s="1"/>
  <c r="AJ13" i="17"/>
  <c r="AK13" i="17" s="1"/>
  <c r="AJ5" i="17"/>
  <c r="AJ17" i="17"/>
  <c r="AK17" i="17" s="1"/>
  <c r="AE30" i="17"/>
  <c r="U30" i="17"/>
  <c r="AJ5" i="16"/>
  <c r="AH30" i="15"/>
  <c r="AG30" i="15"/>
  <c r="AF30" i="15"/>
  <c r="AD30" i="15"/>
  <c r="AC30" i="15"/>
  <c r="AB30" i="15"/>
  <c r="AA30" i="15"/>
  <c r="Y30" i="15"/>
  <c r="X30" i="15"/>
  <c r="W30" i="15"/>
  <c r="V30" i="15"/>
  <c r="T30" i="15"/>
  <c r="S30" i="15"/>
  <c r="R30" i="15"/>
  <c r="Q30" i="15"/>
  <c r="O30" i="15"/>
  <c r="N30" i="15"/>
  <c r="M30" i="15"/>
  <c r="L30" i="15"/>
  <c r="J30" i="15"/>
  <c r="I30" i="15"/>
  <c r="H30" i="15"/>
  <c r="G30" i="15"/>
  <c r="E30" i="15"/>
  <c r="D30" i="15"/>
  <c r="C30" i="15"/>
  <c r="B30" i="15"/>
  <c r="AI28" i="15"/>
  <c r="U28" i="15"/>
  <c r="P28" i="15"/>
  <c r="AI27" i="15"/>
  <c r="U27" i="15"/>
  <c r="AI26" i="15"/>
  <c r="AE26" i="15"/>
  <c r="U26" i="15"/>
  <c r="P26" i="15"/>
  <c r="F26" i="15"/>
  <c r="AI25" i="15"/>
  <c r="K25" i="15"/>
  <c r="AJ25" i="15"/>
  <c r="AK25" i="15" s="1"/>
  <c r="F10" i="1" s="1"/>
  <c r="AI24" i="15"/>
  <c r="U24" i="15"/>
  <c r="P24" i="15"/>
  <c r="F24" i="15"/>
  <c r="AI23" i="15"/>
  <c r="U23" i="15"/>
  <c r="P23" i="15"/>
  <c r="F23" i="15"/>
  <c r="AI22" i="15"/>
  <c r="U22" i="15"/>
  <c r="P22" i="15"/>
  <c r="K22" i="15"/>
  <c r="F22" i="15"/>
  <c r="AI21" i="15"/>
  <c r="U21" i="15"/>
  <c r="P21" i="15"/>
  <c r="K21" i="15"/>
  <c r="F21" i="15"/>
  <c r="AI19" i="15"/>
  <c r="AE19" i="15"/>
  <c r="AE30" i="15" s="1"/>
  <c r="Z19" i="15"/>
  <c r="U19" i="15"/>
  <c r="P19" i="15"/>
  <c r="K19" i="15"/>
  <c r="F19" i="15"/>
  <c r="AI18" i="15"/>
  <c r="U18" i="15"/>
  <c r="K18" i="15"/>
  <c r="F18" i="15"/>
  <c r="AJ18" i="15" s="1"/>
  <c r="AK18" i="15" s="1"/>
  <c r="F37" i="1" s="1"/>
  <c r="AI17" i="15"/>
  <c r="U17" i="15"/>
  <c r="P17" i="15"/>
  <c r="K17" i="15"/>
  <c r="F17" i="15"/>
  <c r="AI16" i="15"/>
  <c r="U16" i="15"/>
  <c r="P16" i="15"/>
  <c r="K16" i="15"/>
  <c r="F16" i="15"/>
  <c r="AI15" i="15"/>
  <c r="AE15" i="15"/>
  <c r="U15" i="15"/>
  <c r="F15" i="15"/>
  <c r="AI14" i="15"/>
  <c r="U14" i="15"/>
  <c r="K14" i="15"/>
  <c r="F14" i="15"/>
  <c r="AI13" i="15"/>
  <c r="Z30" i="15"/>
  <c r="U13" i="15"/>
  <c r="P13" i="15"/>
  <c r="K13" i="15"/>
  <c r="F13" i="15"/>
  <c r="AI12" i="15"/>
  <c r="U12" i="15"/>
  <c r="P12" i="15"/>
  <c r="F12" i="15"/>
  <c r="AI11" i="15"/>
  <c r="U11" i="15"/>
  <c r="P11" i="15"/>
  <c r="K11" i="15"/>
  <c r="F11" i="15"/>
  <c r="AI10" i="15"/>
  <c r="U10" i="15"/>
  <c r="P10" i="15"/>
  <c r="K10" i="15"/>
  <c r="F10" i="15"/>
  <c r="AI9" i="15"/>
  <c r="U9" i="15"/>
  <c r="P9" i="15"/>
  <c r="F9" i="15"/>
  <c r="AI8" i="15"/>
  <c r="U8" i="15"/>
  <c r="F8" i="15"/>
  <c r="AI7" i="15"/>
  <c r="U7" i="15"/>
  <c r="P7" i="15"/>
  <c r="F7" i="15"/>
  <c r="AI6" i="15"/>
  <c r="U6" i="15"/>
  <c r="P6" i="15"/>
  <c r="K6" i="15"/>
  <c r="F6" i="15"/>
  <c r="AI5" i="15"/>
  <c r="U5" i="15"/>
  <c r="P5" i="15"/>
  <c r="K5" i="15"/>
  <c r="F5" i="15"/>
  <c r="E49" i="1"/>
  <c r="E45" i="1"/>
  <c r="E44" i="1"/>
  <c r="E43" i="1"/>
  <c r="E40" i="1"/>
  <c r="E39" i="1"/>
  <c r="E38" i="1"/>
  <c r="E37" i="1"/>
  <c r="E35" i="1"/>
  <c r="E32" i="1"/>
  <c r="E27" i="1"/>
  <c r="E25" i="1"/>
  <c r="E24" i="1"/>
  <c r="E22" i="1"/>
  <c r="E21" i="1"/>
  <c r="E20" i="1"/>
  <c r="E19" i="1"/>
  <c r="E18" i="1"/>
  <c r="E16" i="1"/>
  <c r="E15" i="1"/>
  <c r="E14" i="1"/>
  <c r="E11" i="1"/>
  <c r="E5" i="1"/>
  <c r="AE5" i="14"/>
  <c r="AE9" i="14"/>
  <c r="Z13" i="14"/>
  <c r="Z14" i="14"/>
  <c r="AE15" i="14"/>
  <c r="AE26" i="14"/>
  <c r="AE27" i="14"/>
  <c r="Z26" i="14"/>
  <c r="U26" i="14"/>
  <c r="U27" i="14"/>
  <c r="U21" i="14"/>
  <c r="U22" i="14"/>
  <c r="U13" i="14"/>
  <c r="K22" i="14"/>
  <c r="K23" i="14"/>
  <c r="K24" i="14"/>
  <c r="K5" i="14"/>
  <c r="AH30" i="14"/>
  <c r="AG30" i="14"/>
  <c r="AF30" i="14"/>
  <c r="AD30" i="14"/>
  <c r="AC30" i="14"/>
  <c r="AB30" i="14"/>
  <c r="AA30" i="14"/>
  <c r="Y30" i="14"/>
  <c r="X30" i="14"/>
  <c r="W30" i="14"/>
  <c r="V30" i="14"/>
  <c r="T30" i="14"/>
  <c r="S30" i="14"/>
  <c r="R30" i="14"/>
  <c r="Q30" i="14"/>
  <c r="O30" i="14"/>
  <c r="N30" i="14"/>
  <c r="M30" i="14"/>
  <c r="L30" i="14"/>
  <c r="J30" i="14"/>
  <c r="I30" i="14"/>
  <c r="H30" i="14"/>
  <c r="G30" i="14"/>
  <c r="E30" i="14"/>
  <c r="D30" i="14"/>
  <c r="C30" i="14"/>
  <c r="B30" i="14"/>
  <c r="AJ28" i="14"/>
  <c r="AK28" i="14" s="1"/>
  <c r="AI28" i="14"/>
  <c r="U28" i="14"/>
  <c r="P28" i="14"/>
  <c r="AI27" i="14"/>
  <c r="F27" i="14"/>
  <c r="AI26" i="14"/>
  <c r="P26" i="14"/>
  <c r="K26" i="14"/>
  <c r="F26" i="14"/>
  <c r="AI25" i="14"/>
  <c r="AE25" i="14"/>
  <c r="U25" i="14"/>
  <c r="P25" i="14"/>
  <c r="K25" i="14"/>
  <c r="F25" i="14"/>
  <c r="AI24" i="14"/>
  <c r="U24" i="14"/>
  <c r="P24" i="14"/>
  <c r="F24" i="14"/>
  <c r="AI23" i="14"/>
  <c r="U23" i="14"/>
  <c r="P23" i="14"/>
  <c r="F23" i="14"/>
  <c r="AJ22" i="14"/>
  <c r="AK22" i="14" s="1"/>
  <c r="AI22" i="14"/>
  <c r="P22" i="14"/>
  <c r="F22" i="14"/>
  <c r="AI21" i="14"/>
  <c r="P21" i="14"/>
  <c r="K21" i="14"/>
  <c r="F21" i="14"/>
  <c r="AI19" i="14"/>
  <c r="AE19" i="14"/>
  <c r="Z19" i="14"/>
  <c r="U19" i="14"/>
  <c r="P19" i="14"/>
  <c r="K19" i="14"/>
  <c r="F19" i="14"/>
  <c r="AI18" i="14"/>
  <c r="AE18" i="14"/>
  <c r="U18" i="14"/>
  <c r="P18" i="14"/>
  <c r="K18" i="14"/>
  <c r="F18" i="14"/>
  <c r="AI17" i="14"/>
  <c r="Z30" i="14"/>
  <c r="U17" i="14"/>
  <c r="P17" i="14"/>
  <c r="K17" i="14"/>
  <c r="F17" i="14"/>
  <c r="AI16" i="14"/>
  <c r="U16" i="14"/>
  <c r="P16" i="14"/>
  <c r="K16" i="14"/>
  <c r="F16" i="14"/>
  <c r="AI15" i="14"/>
  <c r="U15" i="14"/>
  <c r="F15" i="14"/>
  <c r="AJ15" i="14" s="1"/>
  <c r="AK15" i="14" s="1"/>
  <c r="AI14" i="14"/>
  <c r="U14" i="14"/>
  <c r="P14" i="14"/>
  <c r="K14" i="14"/>
  <c r="F14" i="14"/>
  <c r="AI13" i="14"/>
  <c r="P13" i="14"/>
  <c r="K13" i="14"/>
  <c r="F13" i="14"/>
  <c r="AI12" i="14"/>
  <c r="U12" i="14"/>
  <c r="P12" i="14"/>
  <c r="K12" i="14"/>
  <c r="F12" i="14"/>
  <c r="AI11" i="14"/>
  <c r="U11" i="14"/>
  <c r="P11" i="14"/>
  <c r="K11" i="14"/>
  <c r="F11" i="14"/>
  <c r="AI10" i="14"/>
  <c r="U10" i="14"/>
  <c r="P10" i="14"/>
  <c r="K10" i="14"/>
  <c r="F10" i="14"/>
  <c r="AI9" i="14"/>
  <c r="U9" i="14"/>
  <c r="P9" i="14"/>
  <c r="K9" i="14"/>
  <c r="F9" i="14"/>
  <c r="AI8" i="14"/>
  <c r="AE30" i="14"/>
  <c r="U8" i="14"/>
  <c r="K8" i="14"/>
  <c r="F8" i="14"/>
  <c r="AI7" i="14"/>
  <c r="U7" i="14"/>
  <c r="P7" i="14"/>
  <c r="F7" i="14"/>
  <c r="AI6" i="14"/>
  <c r="U6" i="14"/>
  <c r="P6" i="14"/>
  <c r="K6" i="14"/>
  <c r="F6" i="14"/>
  <c r="AI5" i="14"/>
  <c r="U5" i="14"/>
  <c r="P5" i="14"/>
  <c r="F5" i="14"/>
  <c r="D49" i="1"/>
  <c r="D45" i="1"/>
  <c r="D40" i="1"/>
  <c r="D38" i="1"/>
  <c r="D36" i="1"/>
  <c r="D33" i="1"/>
  <c r="D32" i="1"/>
  <c r="D31" i="1"/>
  <c r="D27" i="1"/>
  <c r="D25" i="1"/>
  <c r="D24" i="1"/>
  <c r="D22" i="1"/>
  <c r="D20" i="1"/>
  <c r="D17" i="1"/>
  <c r="D16" i="1"/>
  <c r="D15" i="1"/>
  <c r="D14" i="1"/>
  <c r="D12" i="1"/>
  <c r="D11" i="1"/>
  <c r="D9" i="1"/>
  <c r="D8" i="1"/>
  <c r="D7" i="1"/>
  <c r="D5" i="1"/>
  <c r="K27" i="13"/>
  <c r="K15" i="13"/>
  <c r="AE24" i="13"/>
  <c r="AE25" i="13"/>
  <c r="AE8" i="13"/>
  <c r="AE10" i="13"/>
  <c r="Z19" i="13"/>
  <c r="U10" i="13"/>
  <c r="AH30" i="13"/>
  <c r="AG30" i="13"/>
  <c r="AF30" i="13"/>
  <c r="AD30" i="13"/>
  <c r="AC30" i="13"/>
  <c r="AB30" i="13"/>
  <c r="AA30" i="13"/>
  <c r="Y30" i="13"/>
  <c r="X30" i="13"/>
  <c r="W30" i="13"/>
  <c r="V30" i="13"/>
  <c r="T30" i="13"/>
  <c r="S30" i="13"/>
  <c r="R30" i="13"/>
  <c r="Q30" i="13"/>
  <c r="O30" i="13"/>
  <c r="N30" i="13"/>
  <c r="M30" i="13"/>
  <c r="L30" i="13"/>
  <c r="J30" i="13"/>
  <c r="I30" i="13"/>
  <c r="H30" i="13"/>
  <c r="G30" i="13"/>
  <c r="E30" i="13"/>
  <c r="D30" i="13"/>
  <c r="C30" i="13"/>
  <c r="B30" i="13"/>
  <c r="AI28" i="13"/>
  <c r="U28" i="13"/>
  <c r="AJ28" i="13" s="1"/>
  <c r="AK28" i="13" s="1"/>
  <c r="P28" i="13"/>
  <c r="K28" i="13"/>
  <c r="F28" i="13"/>
  <c r="AI27" i="13"/>
  <c r="P27" i="13"/>
  <c r="F27" i="13"/>
  <c r="AI26" i="13"/>
  <c r="P26" i="13"/>
  <c r="K26" i="13"/>
  <c r="F26" i="13"/>
  <c r="AI25" i="13"/>
  <c r="Z25" i="13"/>
  <c r="U25" i="13"/>
  <c r="P25" i="13"/>
  <c r="K25" i="13"/>
  <c r="F25" i="13"/>
  <c r="AI24" i="13"/>
  <c r="U24" i="13"/>
  <c r="P24" i="13"/>
  <c r="F24" i="13"/>
  <c r="AI23" i="13"/>
  <c r="U23" i="13"/>
  <c r="P23" i="13"/>
  <c r="F23" i="13"/>
  <c r="AJ23" i="13" s="1"/>
  <c r="AK23" i="13" s="1"/>
  <c r="AI22" i="13"/>
  <c r="U22" i="13"/>
  <c r="P22" i="13"/>
  <c r="F22" i="13"/>
  <c r="AJ22" i="13" s="1"/>
  <c r="AK22" i="13" s="1"/>
  <c r="AI21" i="13"/>
  <c r="P21" i="13"/>
  <c r="K21" i="13"/>
  <c r="F21" i="13"/>
  <c r="AI19" i="13"/>
  <c r="AE19" i="13"/>
  <c r="U19" i="13"/>
  <c r="P19" i="13"/>
  <c r="K19" i="13"/>
  <c r="F19" i="13"/>
  <c r="AI18" i="13"/>
  <c r="AE18" i="13"/>
  <c r="U18" i="13"/>
  <c r="P18" i="13"/>
  <c r="K18" i="13"/>
  <c r="F18" i="13"/>
  <c r="AI17" i="13"/>
  <c r="Z17" i="13"/>
  <c r="U17" i="13"/>
  <c r="P17" i="13"/>
  <c r="K17" i="13"/>
  <c r="F17" i="13"/>
  <c r="AI16" i="13"/>
  <c r="U16" i="13"/>
  <c r="P16" i="13"/>
  <c r="K16" i="13"/>
  <c r="F16" i="13"/>
  <c r="AI15" i="13"/>
  <c r="U15" i="13"/>
  <c r="P15" i="13"/>
  <c r="F15" i="13"/>
  <c r="AI14" i="13"/>
  <c r="U14" i="13"/>
  <c r="P14" i="13"/>
  <c r="K14" i="13"/>
  <c r="F14" i="13"/>
  <c r="AI13" i="13"/>
  <c r="U13" i="13"/>
  <c r="P13" i="13"/>
  <c r="K13" i="13"/>
  <c r="F13" i="13"/>
  <c r="AI12" i="13"/>
  <c r="U12" i="13"/>
  <c r="P12" i="13"/>
  <c r="K12" i="13"/>
  <c r="F12" i="13"/>
  <c r="AI11" i="13"/>
  <c r="AE11" i="13"/>
  <c r="U11" i="13"/>
  <c r="P11" i="13"/>
  <c r="K11" i="13"/>
  <c r="F11" i="13"/>
  <c r="AJ11" i="13" s="1"/>
  <c r="AK11" i="13" s="1"/>
  <c r="AI10" i="13"/>
  <c r="P10" i="13"/>
  <c r="K10" i="13"/>
  <c r="F10" i="13"/>
  <c r="AI9" i="13"/>
  <c r="U9" i="13"/>
  <c r="P9" i="13"/>
  <c r="K9" i="13"/>
  <c r="F9" i="13"/>
  <c r="AI8" i="13"/>
  <c r="U8" i="13"/>
  <c r="P8" i="13"/>
  <c r="K8" i="13"/>
  <c r="F8" i="13"/>
  <c r="AI7" i="13"/>
  <c r="U7" i="13"/>
  <c r="P7" i="13"/>
  <c r="K7" i="13"/>
  <c r="F7" i="13"/>
  <c r="AI6" i="13"/>
  <c r="Z30" i="13"/>
  <c r="U6" i="13"/>
  <c r="P6" i="13"/>
  <c r="K6" i="13"/>
  <c r="F6" i="13"/>
  <c r="AI5" i="13"/>
  <c r="AE30" i="13"/>
  <c r="U5" i="13"/>
  <c r="P5" i="13"/>
  <c r="K30" i="13"/>
  <c r="F5" i="13"/>
  <c r="C49" i="1"/>
  <c r="C47" i="1"/>
  <c r="C44" i="1"/>
  <c r="C43" i="1"/>
  <c r="C39" i="1"/>
  <c r="C38" i="1"/>
  <c r="C37" i="1"/>
  <c r="C36" i="1"/>
  <c r="C33" i="1"/>
  <c r="C32" i="1"/>
  <c r="C31" i="1"/>
  <c r="C27" i="1"/>
  <c r="C22" i="1"/>
  <c r="C21" i="1"/>
  <c r="C20" i="1"/>
  <c r="C19" i="1"/>
  <c r="C18" i="1"/>
  <c r="C14" i="1"/>
  <c r="C9" i="1"/>
  <c r="R9" i="1" s="1"/>
  <c r="C11" i="1"/>
  <c r="C10" i="1"/>
  <c r="C8" i="1"/>
  <c r="C7" i="1"/>
  <c r="AJ28" i="12"/>
  <c r="AJ26" i="12"/>
  <c r="AJ30" i="12"/>
  <c r="AK28" i="12"/>
  <c r="AJ27" i="12"/>
  <c r="AI28" i="12"/>
  <c r="P30" i="12"/>
  <c r="U30" i="12"/>
  <c r="Z30" i="12"/>
  <c r="AE30" i="12"/>
  <c r="AE5" i="12"/>
  <c r="AE11" i="12"/>
  <c r="AE15" i="12"/>
  <c r="AE18" i="12"/>
  <c r="AE22" i="12"/>
  <c r="AE27" i="12"/>
  <c r="Z25" i="12"/>
  <c r="Z18" i="12"/>
  <c r="Z6" i="12"/>
  <c r="Z13" i="12"/>
  <c r="U25" i="12"/>
  <c r="U28" i="12"/>
  <c r="P28" i="12"/>
  <c r="K5" i="12"/>
  <c r="K6" i="12"/>
  <c r="K21" i="12"/>
  <c r="K28" i="12"/>
  <c r="F28" i="12"/>
  <c r="R46" i="1" l="1"/>
  <c r="I51" i="1"/>
  <c r="R31" i="1"/>
  <c r="AJ30" i="19"/>
  <c r="AK5" i="19"/>
  <c r="AK30" i="19" s="1"/>
  <c r="AJ30" i="17"/>
  <c r="AK5" i="17"/>
  <c r="AK30" i="17" s="1"/>
  <c r="AJ30" i="16"/>
  <c r="AK5" i="16"/>
  <c r="AK30" i="16" s="1"/>
  <c r="AJ9" i="15"/>
  <c r="AK9" i="15" s="1"/>
  <c r="F49" i="1" s="1"/>
  <c r="AJ21" i="15"/>
  <c r="AK21" i="15" s="1"/>
  <c r="F47" i="1" s="1"/>
  <c r="R47" i="1" s="1"/>
  <c r="AJ23" i="15"/>
  <c r="AK23" i="15" s="1"/>
  <c r="F32" i="1" s="1"/>
  <c r="R32" i="1" s="1"/>
  <c r="AJ26" i="15"/>
  <c r="AK26" i="15" s="1"/>
  <c r="F7" i="1" s="1"/>
  <c r="R7" i="1" s="1"/>
  <c r="AJ28" i="15"/>
  <c r="AK28" i="15" s="1"/>
  <c r="F38" i="1" s="1"/>
  <c r="AJ17" i="15"/>
  <c r="AK17" i="15" s="1"/>
  <c r="F5" i="1" s="1"/>
  <c r="AJ22" i="15"/>
  <c r="AK22" i="15" s="1"/>
  <c r="F43" i="1" s="1"/>
  <c r="AJ7" i="15"/>
  <c r="AK7" i="15" s="1"/>
  <c r="F45" i="1" s="1"/>
  <c r="AJ10" i="15"/>
  <c r="AK10" i="15" s="1"/>
  <c r="F24" i="1" s="1"/>
  <c r="R24" i="1" s="1"/>
  <c r="K30" i="15"/>
  <c r="AJ13" i="15"/>
  <c r="AK13" i="15" s="1"/>
  <c r="F16" i="1" s="1"/>
  <c r="AJ11" i="15"/>
  <c r="AK11" i="15" s="1"/>
  <c r="F19" i="1" s="1"/>
  <c r="P30" i="15"/>
  <c r="AJ12" i="15"/>
  <c r="AK12" i="15" s="1"/>
  <c r="F25" i="1" s="1"/>
  <c r="R25" i="1" s="1"/>
  <c r="AJ15" i="15"/>
  <c r="AK15" i="15" s="1"/>
  <c r="F12" i="1" s="1"/>
  <c r="R12" i="1" s="1"/>
  <c r="AJ8" i="15"/>
  <c r="AK8" i="15" s="1"/>
  <c r="F36" i="1" s="1"/>
  <c r="R36" i="1" s="1"/>
  <c r="AJ16" i="15"/>
  <c r="AK16" i="15" s="1"/>
  <c r="F35" i="1" s="1"/>
  <c r="R35" i="1" s="1"/>
  <c r="U30" i="15"/>
  <c r="F30" i="15"/>
  <c r="AJ19" i="15"/>
  <c r="AK19" i="15" s="1"/>
  <c r="F15" i="1" s="1"/>
  <c r="AI30" i="15"/>
  <c r="AJ24" i="15"/>
  <c r="AK24" i="15" s="1"/>
  <c r="F8" i="1" s="1"/>
  <c r="R8" i="1" s="1"/>
  <c r="AJ27" i="15"/>
  <c r="AK27" i="15" s="1"/>
  <c r="F39" i="1" s="1"/>
  <c r="AJ6" i="15"/>
  <c r="AK6" i="15" s="1"/>
  <c r="F22" i="1" s="1"/>
  <c r="AJ14" i="15"/>
  <c r="AK14" i="15" s="1"/>
  <c r="F40" i="1" s="1"/>
  <c r="R40" i="1" s="1"/>
  <c r="AJ5" i="15"/>
  <c r="C51" i="1"/>
  <c r="E51" i="1"/>
  <c r="K30" i="14"/>
  <c r="AJ27" i="14"/>
  <c r="AK27" i="14" s="1"/>
  <c r="AJ25" i="14"/>
  <c r="AK25" i="14" s="1"/>
  <c r="AJ21" i="14"/>
  <c r="AK21" i="14" s="1"/>
  <c r="AJ26" i="14"/>
  <c r="AK26" i="14" s="1"/>
  <c r="AJ19" i="14"/>
  <c r="AK19" i="14" s="1"/>
  <c r="AJ17" i="14"/>
  <c r="AK17" i="14" s="1"/>
  <c r="AJ14" i="14"/>
  <c r="AK14" i="14" s="1"/>
  <c r="P30" i="14"/>
  <c r="AJ7" i="14"/>
  <c r="AK7" i="14" s="1"/>
  <c r="AJ18" i="14"/>
  <c r="AK18" i="14" s="1"/>
  <c r="AJ6" i="14"/>
  <c r="AK6" i="14" s="1"/>
  <c r="AJ10" i="14"/>
  <c r="AK10" i="14" s="1"/>
  <c r="AJ12" i="14"/>
  <c r="AK12" i="14" s="1"/>
  <c r="AJ9" i="14"/>
  <c r="AK9" i="14" s="1"/>
  <c r="U30" i="14"/>
  <c r="AJ16" i="14"/>
  <c r="AK16" i="14" s="1"/>
  <c r="F30" i="14"/>
  <c r="AJ13" i="14"/>
  <c r="AK13" i="14" s="1"/>
  <c r="AI30" i="14"/>
  <c r="AJ23" i="14"/>
  <c r="AK23" i="14" s="1"/>
  <c r="AJ11" i="14"/>
  <c r="AK11" i="14" s="1"/>
  <c r="AJ8" i="14"/>
  <c r="AK8" i="14" s="1"/>
  <c r="AJ24" i="14"/>
  <c r="AK24" i="14" s="1"/>
  <c r="AJ5" i="14"/>
  <c r="AJ26" i="13"/>
  <c r="AK26" i="13" s="1"/>
  <c r="AJ21" i="13"/>
  <c r="AK21" i="13" s="1"/>
  <c r="AJ25" i="13"/>
  <c r="AK25" i="13" s="1"/>
  <c r="AJ18" i="13"/>
  <c r="AK18" i="13" s="1"/>
  <c r="AJ16" i="13"/>
  <c r="AK16" i="13" s="1"/>
  <c r="AJ15" i="13"/>
  <c r="AK15" i="13" s="1"/>
  <c r="AJ10" i="13"/>
  <c r="AK10" i="13" s="1"/>
  <c r="AJ12" i="13"/>
  <c r="AK12" i="13" s="1"/>
  <c r="F30" i="13"/>
  <c r="AJ5" i="13"/>
  <c r="AJ17" i="13"/>
  <c r="AK17" i="13" s="1"/>
  <c r="AJ8" i="13"/>
  <c r="AK8" i="13" s="1"/>
  <c r="AJ7" i="13"/>
  <c r="AK7" i="13" s="1"/>
  <c r="U30" i="13"/>
  <c r="AJ9" i="13"/>
  <c r="AK9" i="13" s="1"/>
  <c r="AJ24" i="13"/>
  <c r="AK24" i="13" s="1"/>
  <c r="AJ27" i="13"/>
  <c r="AK27" i="13" s="1"/>
  <c r="AI30" i="13"/>
  <c r="AJ19" i="13"/>
  <c r="AK19" i="13" s="1"/>
  <c r="AJ13" i="13"/>
  <c r="AK13" i="13" s="1"/>
  <c r="AJ6" i="13"/>
  <c r="AK6" i="13" s="1"/>
  <c r="AJ14" i="13"/>
  <c r="AK14" i="13" s="1"/>
  <c r="P30" i="13"/>
  <c r="AE16" i="12"/>
  <c r="AE13" i="12"/>
  <c r="U19" i="12"/>
  <c r="P7" i="12"/>
  <c r="P27" i="12"/>
  <c r="K23" i="12"/>
  <c r="U14" i="12"/>
  <c r="AH30" i="12"/>
  <c r="AG30" i="12"/>
  <c r="AF30" i="12"/>
  <c r="AD30" i="12"/>
  <c r="AC30" i="12"/>
  <c r="AB30" i="12"/>
  <c r="AA30" i="12"/>
  <c r="Y30" i="12"/>
  <c r="X30" i="12"/>
  <c r="W30" i="12"/>
  <c r="V30" i="12"/>
  <c r="T30" i="12"/>
  <c r="S30" i="12"/>
  <c r="R30" i="12"/>
  <c r="Q30" i="12"/>
  <c r="O30" i="12"/>
  <c r="N30" i="12"/>
  <c r="M30" i="12"/>
  <c r="L30" i="12"/>
  <c r="J30" i="12"/>
  <c r="I30" i="12"/>
  <c r="H30" i="12"/>
  <c r="G30" i="12"/>
  <c r="E30" i="12"/>
  <c r="D30" i="12"/>
  <c r="C30" i="12"/>
  <c r="B30" i="12"/>
  <c r="AI27" i="12"/>
  <c r="U27" i="12"/>
  <c r="F27" i="12"/>
  <c r="AI26" i="12"/>
  <c r="U26" i="12"/>
  <c r="P26" i="12"/>
  <c r="K26" i="12"/>
  <c r="F26" i="12"/>
  <c r="AI25" i="12"/>
  <c r="P25" i="12"/>
  <c r="K25" i="12"/>
  <c r="F25" i="12"/>
  <c r="AI24" i="12"/>
  <c r="U24" i="12"/>
  <c r="P24" i="12"/>
  <c r="F24" i="12"/>
  <c r="AI23" i="12"/>
  <c r="U23" i="12"/>
  <c r="P23" i="12"/>
  <c r="F23" i="12"/>
  <c r="AI22" i="12"/>
  <c r="U22" i="12"/>
  <c r="P22" i="12"/>
  <c r="K22" i="12"/>
  <c r="F22" i="12"/>
  <c r="AI21" i="12"/>
  <c r="U21" i="12"/>
  <c r="P21" i="12"/>
  <c r="F21" i="12"/>
  <c r="AJ21" i="12" s="1"/>
  <c r="AK21" i="12" s="1"/>
  <c r="AI19" i="12"/>
  <c r="AE19" i="12"/>
  <c r="P19" i="12"/>
  <c r="K19" i="12"/>
  <c r="F19" i="12"/>
  <c r="AI18" i="12"/>
  <c r="U18" i="12"/>
  <c r="P18" i="12"/>
  <c r="K18" i="12"/>
  <c r="F18" i="12"/>
  <c r="AI17" i="12"/>
  <c r="AE17" i="12"/>
  <c r="Z17" i="12"/>
  <c r="U17" i="12"/>
  <c r="P17" i="12"/>
  <c r="K17" i="12"/>
  <c r="F17" i="12"/>
  <c r="AI16" i="12"/>
  <c r="U16" i="12"/>
  <c r="P16" i="12"/>
  <c r="K16" i="12"/>
  <c r="F16" i="12"/>
  <c r="AJ16" i="12" s="1"/>
  <c r="AK16" i="12" s="1"/>
  <c r="AI15" i="12"/>
  <c r="U15" i="12"/>
  <c r="P15" i="12"/>
  <c r="F15" i="12"/>
  <c r="AI14" i="12"/>
  <c r="Z14" i="12"/>
  <c r="P14" i="12"/>
  <c r="K14" i="12"/>
  <c r="F14" i="12"/>
  <c r="AI13" i="12"/>
  <c r="U13" i="12"/>
  <c r="P13" i="12"/>
  <c r="K13" i="12"/>
  <c r="F13" i="12"/>
  <c r="AI12" i="12"/>
  <c r="U12" i="12"/>
  <c r="P12" i="12"/>
  <c r="K12" i="12"/>
  <c r="F12" i="12"/>
  <c r="AI11" i="12"/>
  <c r="U11" i="12"/>
  <c r="P11" i="12"/>
  <c r="K11" i="12"/>
  <c r="F11" i="12"/>
  <c r="AI10" i="12"/>
  <c r="U10" i="12"/>
  <c r="P10" i="12"/>
  <c r="K10" i="12"/>
  <c r="F10" i="12"/>
  <c r="AI9" i="12"/>
  <c r="U9" i="12"/>
  <c r="P9" i="12"/>
  <c r="K9" i="12"/>
  <c r="F9" i="12"/>
  <c r="AI8" i="12"/>
  <c r="U8" i="12"/>
  <c r="P8" i="12"/>
  <c r="K8" i="12"/>
  <c r="F8" i="12"/>
  <c r="AI7" i="12"/>
  <c r="U7" i="12"/>
  <c r="K7" i="12"/>
  <c r="F7" i="12"/>
  <c r="AI6" i="12"/>
  <c r="U6" i="12"/>
  <c r="P6" i="12"/>
  <c r="F6" i="12"/>
  <c r="AI5" i="12"/>
  <c r="U5" i="12"/>
  <c r="P5" i="12"/>
  <c r="F5" i="12"/>
  <c r="R14" i="1"/>
  <c r="R5" i="1" l="1"/>
  <c r="AJ30" i="15"/>
  <c r="AK5" i="15"/>
  <c r="AJ30" i="14"/>
  <c r="AK5" i="14"/>
  <c r="AK30" i="14" s="1"/>
  <c r="AJ30" i="13"/>
  <c r="AK5" i="13"/>
  <c r="AK30" i="13" s="1"/>
  <c r="AJ23" i="12"/>
  <c r="AK23" i="12" s="1"/>
  <c r="AK27" i="12"/>
  <c r="AK26" i="12"/>
  <c r="AK30" i="12" s="1"/>
  <c r="AJ22" i="12"/>
  <c r="AK22" i="12" s="1"/>
  <c r="AJ7" i="12"/>
  <c r="AK7" i="12" s="1"/>
  <c r="K30" i="12"/>
  <c r="AJ5" i="12"/>
  <c r="AK5" i="12" s="1"/>
  <c r="AJ25" i="12"/>
  <c r="AK25" i="12" s="1"/>
  <c r="AJ24" i="12"/>
  <c r="AK24" i="12" s="1"/>
  <c r="AJ19" i="12"/>
  <c r="AK19" i="12" s="1"/>
  <c r="AJ18" i="12"/>
  <c r="AK18" i="12" s="1"/>
  <c r="AJ17" i="12"/>
  <c r="AK17" i="12" s="1"/>
  <c r="AJ15" i="12"/>
  <c r="AK15" i="12" s="1"/>
  <c r="AJ14" i="12"/>
  <c r="AK14" i="12" s="1"/>
  <c r="AJ12" i="12"/>
  <c r="AK12" i="12" s="1"/>
  <c r="AJ11" i="12"/>
  <c r="AK11" i="12" s="1"/>
  <c r="AJ10" i="12"/>
  <c r="AK10" i="12" s="1"/>
  <c r="AJ8" i="12"/>
  <c r="AK8" i="12" s="1"/>
  <c r="AJ9" i="12"/>
  <c r="AK9" i="12" s="1"/>
  <c r="AJ6" i="12"/>
  <c r="AK6" i="12" s="1"/>
  <c r="AJ13" i="12"/>
  <c r="AK13" i="12" s="1"/>
  <c r="AI30" i="12"/>
  <c r="F30" i="12"/>
  <c r="R44" i="1"/>
  <c r="R22" i="1"/>
  <c r="R11" i="1"/>
  <c r="R20" i="1"/>
  <c r="R15" i="1"/>
  <c r="R17" i="1"/>
  <c r="R10" i="1"/>
  <c r="R21" i="1"/>
  <c r="R18" i="1"/>
  <c r="R43" i="1"/>
  <c r="R38" i="1"/>
  <c r="R37" i="1"/>
  <c r="R19" i="1"/>
  <c r="R16" i="1"/>
  <c r="AK30" i="15" l="1"/>
  <c r="F27" i="1"/>
  <c r="D51" i="1"/>
  <c r="R39" i="1"/>
  <c r="R45" i="1"/>
  <c r="R33" i="1"/>
  <c r="R27" i="1" l="1"/>
  <c r="F51" i="1"/>
  <c r="R49" i="1"/>
  <c r="R51" i="1"/>
</calcChain>
</file>

<file path=xl/sharedStrings.xml><?xml version="1.0" encoding="utf-8"?>
<sst xmlns="http://schemas.openxmlformats.org/spreadsheetml/2006/main" count="626" uniqueCount="228">
  <si>
    <t>STATS INDIVIDUELLES</t>
  </si>
  <si>
    <t>Total</t>
  </si>
  <si>
    <t>GENERAL</t>
  </si>
  <si>
    <t>0-33,32</t>
  </si>
  <si>
    <t>33,33 - 50</t>
  </si>
  <si>
    <t>50 - 66,65</t>
  </si>
  <si>
    <t>66,66 - 83,32</t>
  </si>
  <si>
    <t>83,33-100</t>
  </si>
  <si>
    <t>Semaforo</t>
  </si>
  <si>
    <t>Duel</t>
  </si>
  <si>
    <t>Passe</t>
  </si>
  <si>
    <t>Plaquage</t>
  </si>
  <si>
    <t>Ruck</t>
  </si>
  <si>
    <t>JAP</t>
  </si>
  <si>
    <t>Réception JAP</t>
  </si>
  <si>
    <t>En-avants</t>
  </si>
  <si>
    <t>Penalité</t>
  </si>
  <si>
    <t>Ballon récupéré</t>
  </si>
  <si>
    <t>Nº d’actions</t>
  </si>
  <si>
    <t>Moyenne T.I.</t>
  </si>
  <si>
    <t>Niveau T.I (%)</t>
  </si>
  <si>
    <t>Valeur</t>
  </si>
  <si>
    <t>M</t>
  </si>
  <si>
    <t>DUEL</t>
  </si>
  <si>
    <t>PASSE</t>
  </si>
  <si>
    <t>RECULE / PERTE DE BALLE</t>
  </si>
  <si>
    <t>N’AVANCE PAS / NE RECULE PAS</t>
  </si>
  <si>
    <t>AVANCE / PASSE APRÈS CONTACT</t>
  </si>
  <si>
    <t>PLAGE CASSÉ / BREAK</t>
  </si>
  <si>
    <t>MAUVAISE PASSE AVEC PERTE DE BALLE</t>
  </si>
  <si>
    <t>MAUVAISE PASSE SANS PERTE DE BALLE</t>
  </si>
  <si>
    <t>PASSE DANS LA COURSE OU LES MAINS</t>
  </si>
  <si>
    <t>PASSE DANS LA COURSE ET LES MAINS</t>
  </si>
  <si>
    <t>CONTRE / GOBÉ ET CONTRE-ATTAQUE</t>
  </si>
  <si>
    <t>REBOND ET CONTRE-ATTAQUE</t>
  </si>
  <si>
    <t>GAIN DE TERRAIN OU POSSESSION</t>
  </si>
  <si>
    <t>GAIN DE TERRAIN ET POSSESION</t>
  </si>
  <si>
    <t>PLAQUAGE</t>
  </si>
  <si>
    <t>RUCK OFF</t>
  </si>
  <si>
    <t>RÉCEPTION JAP</t>
  </si>
  <si>
    <t>PLAQUAGE MANQUÉ</t>
  </si>
  <si>
    <t>PLAQUAGE SUBI</t>
  </si>
  <si>
    <t>PLAQUAGE NEUTRE</t>
  </si>
  <si>
    <t>PLAQUAGE DOMINANT</t>
  </si>
  <si>
    <t>INSPECTEUR / BALLON PERDU</t>
  </si>
  <si>
    <t>BALLON LENT 5+ S</t>
  </si>
  <si>
    <t>BALLON RAPIDE 
3-4 S</t>
  </si>
  <si>
    <t>BALLON TRÈS RAPIDE 1-2 S /PISTON</t>
  </si>
  <si>
    <t>REBOND ET PERTE DE BALLE / EN-AVANT</t>
  </si>
  <si>
    <t>REBOND SANS PERTE DE BALLE</t>
  </si>
  <si>
    <t>MAUVAIS GOBE SANS PERTE DE BALLE</t>
  </si>
  <si>
    <t>GOBE</t>
  </si>
  <si>
    <t>0-0,99</t>
  </si>
  <si>
    <t>1 - 1,49</t>
  </si>
  <si>
    <t>1,5 - 1,99</t>
  </si>
  <si>
    <t>2 - 2,49</t>
  </si>
  <si>
    <t>2,50-3</t>
  </si>
  <si>
    <t>AVEILLA, KEONA</t>
  </si>
  <si>
    <t>BARRET, CANDICE</t>
  </si>
  <si>
    <t>BEHEREGARAY, JEANNE</t>
  </si>
  <si>
    <t>BELLUZZO, CARLA</t>
  </si>
  <si>
    <t>BIDARD, MADO</t>
  </si>
  <si>
    <t>BONNE, MAELLE</t>
  </si>
  <si>
    <t>BOUVET, ALICE</t>
  </si>
  <si>
    <t>CAMBUS, LOU</t>
  </si>
  <si>
    <t>CAZALBOU, ALEXIA</t>
  </si>
  <si>
    <t>COSTE, ALESSIA</t>
  </si>
  <si>
    <t>CRASSOUS, DORIANE</t>
  </si>
  <si>
    <t>FONO, SOFAIA</t>
  </si>
  <si>
    <t>GUINDÉ, JADE</t>
  </si>
  <si>
    <t>JOIGNEAUX, PAULINE</t>
  </si>
  <si>
    <t>LACAZE, AGATHE</t>
  </si>
  <si>
    <t>LACHURIE, ADÈLE</t>
  </si>
  <si>
    <t>LACOMBRE, MATHILDE</t>
  </si>
  <si>
    <t>LAVUIA, ARWEN</t>
  </si>
  <si>
    <t>LAWANI, INES</t>
  </si>
  <si>
    <t>LICKEL, MOEA</t>
  </si>
  <si>
    <t>LLACH, LISE</t>
  </si>
  <si>
    <t>MAKOUF, SARA-LYNA</t>
  </si>
  <si>
    <t>MARCHESIN, MANON</t>
  </si>
  <si>
    <t>MAROCO, LÉA</t>
  </si>
  <si>
    <t>MIFTAH, MANEL</t>
  </si>
  <si>
    <t>MONTOUX, LISA</t>
  </si>
  <si>
    <t>MOUTINHO, ELSA</t>
  </si>
  <si>
    <t>MURATET, CHIARA</t>
  </si>
  <si>
    <t>ONATUGA, SUCCESS</t>
  </si>
  <si>
    <t>ONILLON, MAELYS</t>
  </si>
  <si>
    <t>OULD-HADDA, EVA</t>
  </si>
  <si>
    <t>PAGES, ZOE</t>
  </si>
  <si>
    <t>PRADEL, JUSTINE</t>
  </si>
  <si>
    <t>QUILICI, CHARLOTTE</t>
  </si>
  <si>
    <t>SELETTI, HELOÏSE</t>
  </si>
  <si>
    <t>SERRANO, MARTINA</t>
  </si>
  <si>
    <t>SPAARZA, LILA</t>
  </si>
  <si>
    <t>SUBRA, LIZEA</t>
  </si>
  <si>
    <t>SUNDHEIMER, EVA</t>
  </si>
  <si>
    <t>TAOFIFENUA, MALIA</t>
  </si>
  <si>
    <t>TAOFIFENUA, SIALE</t>
  </si>
  <si>
    <t>TOUABI, THIZIRI-JADES</t>
  </si>
  <si>
    <t>TOUSTOU, ZOE</t>
  </si>
  <si>
    <t>VAULOUP, CLÉA</t>
  </si>
  <si>
    <t>1- C. VAULOUP</t>
  </si>
  <si>
    <t>2- A. LAVUIA</t>
  </si>
  <si>
    <t>3- M. MARCHESIN</t>
  </si>
  <si>
    <t>5- S. FONO</t>
  </si>
  <si>
    <t>6- E. MOUTINHO</t>
  </si>
  <si>
    <t>7- A. LACAZE</t>
  </si>
  <si>
    <t>9- A. CAZALBOU</t>
  </si>
  <si>
    <t>10- A. BOUVET</t>
  </si>
  <si>
    <t>12- P. JOIGNEAUX</t>
  </si>
  <si>
    <t>13- M. BIDARD</t>
  </si>
  <si>
    <t>14- C. MURATET</t>
  </si>
  <si>
    <t>15- Z. PAGÈS</t>
  </si>
  <si>
    <t>4- E. OULD HADDA</t>
  </si>
  <si>
    <t>16- L. SUBRA</t>
  </si>
  <si>
    <t>17- J. PRADEL</t>
  </si>
  <si>
    <t>23- L. MONTOUX</t>
  </si>
  <si>
    <t>20- L. CAMBUS</t>
  </si>
  <si>
    <t>21- M. BONNE</t>
  </si>
  <si>
    <t>22- E. SUNDHEIMER</t>
  </si>
  <si>
    <t>18- M. LACOMBRE</t>
  </si>
  <si>
    <t>19- T-J. TOUABI</t>
  </si>
  <si>
    <t>1- J. PRADEL</t>
  </si>
  <si>
    <t>5- C. VAULOUP</t>
  </si>
  <si>
    <t>6- M. LICKEL</t>
  </si>
  <si>
    <t>7- E. MOUTINHO</t>
  </si>
  <si>
    <t>8- L. LLACH</t>
  </si>
  <si>
    <t>10- H. SELETTI</t>
  </si>
  <si>
    <t>12- M. BONNE</t>
  </si>
  <si>
    <t>13- J. BEHEREGARAY</t>
  </si>
  <si>
    <t>11- M. BIDARD</t>
  </si>
  <si>
    <t>14- A. COSTE</t>
  </si>
  <si>
    <t>15- J. GUINDÉ</t>
  </si>
  <si>
    <t>16- E. JACKEL</t>
  </si>
  <si>
    <t>17- L. MONTOUX</t>
  </si>
  <si>
    <t>18- E. OULD-HADDA</t>
  </si>
  <si>
    <t>19- S. FONO</t>
  </si>
  <si>
    <t>20- A. CAZALBOU</t>
  </si>
  <si>
    <t>21- A. BOUVET</t>
  </si>
  <si>
    <t>22- C. MURATET</t>
  </si>
  <si>
    <t>23- M. TAOFIFENUA</t>
  </si>
  <si>
    <t>1- M. MARCHESIN</t>
  </si>
  <si>
    <t>3- M. TAOFIFENUA</t>
  </si>
  <si>
    <t>4- S. FONO</t>
  </si>
  <si>
    <t>7- L. LLACH</t>
  </si>
  <si>
    <t>8- A. LACHURIE</t>
  </si>
  <si>
    <t>9- A. HENAUX</t>
  </si>
  <si>
    <t>11- E. SUNDHEIMER</t>
  </si>
  <si>
    <t>14- C. QUILICI</t>
  </si>
  <si>
    <t>18- E. MOUTINHO</t>
  </si>
  <si>
    <t>19- A. LACAZE</t>
  </si>
  <si>
    <t>21- M. ONILLON</t>
  </si>
  <si>
    <t>22- Z. PAGES</t>
  </si>
  <si>
    <t>23- M. LACOMBRE</t>
  </si>
  <si>
    <t xml:space="preserve"> </t>
  </si>
  <si>
    <t>HENAUX, ALICE</t>
  </si>
  <si>
    <t>4- A. LACHURIE</t>
  </si>
  <si>
    <t>11- C. QUILICI</t>
  </si>
  <si>
    <t>COLOMIERS I</t>
  </si>
  <si>
    <t>PAU I</t>
  </si>
  <si>
    <t>BLAGNAC I</t>
  </si>
  <si>
    <t>AGEN I</t>
  </si>
  <si>
    <t>CASTRES I</t>
  </si>
  <si>
    <t>AURILLAC I</t>
  </si>
  <si>
    <t>BAYONNE I</t>
  </si>
  <si>
    <t>PAU II</t>
  </si>
  <si>
    <t>COLOMIERS II</t>
  </si>
  <si>
    <t>BLAGNAC II</t>
  </si>
  <si>
    <t>AGEN II</t>
  </si>
  <si>
    <t>CASTRES II</t>
  </si>
  <si>
    <t>BAYONNE II</t>
  </si>
  <si>
    <t>AURILLAC II</t>
  </si>
  <si>
    <t>4- E. OULD-HADDA</t>
  </si>
  <si>
    <t>11- A. COSTE</t>
  </si>
  <si>
    <t>12- M. ONILLON</t>
  </si>
  <si>
    <t>14- Z. PAGÈS</t>
  </si>
  <si>
    <t>16- T-J. TOUABI</t>
  </si>
  <si>
    <t>17- L. SUBRA</t>
  </si>
  <si>
    <t>19- M. BONNE</t>
  </si>
  <si>
    <t>21- M. BIDARD</t>
  </si>
  <si>
    <t>22- C. QUILICI</t>
  </si>
  <si>
    <t>23- J. PRADEL</t>
  </si>
  <si>
    <t>2- M. LACOMBRE</t>
  </si>
  <si>
    <t>5- C. BARRET</t>
  </si>
  <si>
    <t>8- A. LACAZE</t>
  </si>
  <si>
    <t>22- A. COSTE</t>
  </si>
  <si>
    <t>21- Z. PAGÈS</t>
  </si>
  <si>
    <t>20- A. HENAUX</t>
  </si>
  <si>
    <t>18- SL. MAKOUF</t>
  </si>
  <si>
    <t>17- T-J. TOUABI</t>
  </si>
  <si>
    <t>16- A. LAVUIA</t>
  </si>
  <si>
    <t>2- L. SUBRA</t>
  </si>
  <si>
    <t>3- M. LACOMBRE</t>
  </si>
  <si>
    <t>5- S. MUNANOA</t>
  </si>
  <si>
    <t>7- TJ. TOUABI</t>
  </si>
  <si>
    <t>9- L. CAMBUS</t>
  </si>
  <si>
    <t>10- M. ONILLON</t>
  </si>
  <si>
    <t>11- K. AVEILLA</t>
  </si>
  <si>
    <t>14- E. SUNHEIMER</t>
  </si>
  <si>
    <t>15- A. COSTE</t>
  </si>
  <si>
    <t>16- D. CRASSOUS</t>
  </si>
  <si>
    <t>17- M. TAOFIFENUA</t>
  </si>
  <si>
    <t>20- H. SELETTI</t>
  </si>
  <si>
    <t>21- C. MURATET</t>
  </si>
  <si>
    <t>23- C. BARRET</t>
  </si>
  <si>
    <t>4- E. MARZURA</t>
  </si>
  <si>
    <t>MARZURA, ELEA</t>
  </si>
  <si>
    <t>1- T-J TOUABI</t>
  </si>
  <si>
    <t>2- D. CRASSOUS</t>
  </si>
  <si>
    <t>3- L. SUBRA</t>
  </si>
  <si>
    <t>4- S. MUNANOA</t>
  </si>
  <si>
    <t>6- Z. TOUSTOU</t>
  </si>
  <si>
    <t>8- S-L MAKOUF</t>
  </si>
  <si>
    <t>10- A. CAZALBOU</t>
  </si>
  <si>
    <t>11- C. QUILICCI</t>
  </si>
  <si>
    <t>12- A. BOUVET</t>
  </si>
  <si>
    <t>13- M. BONNE</t>
  </si>
  <si>
    <t>14- K. AVEILLA</t>
  </si>
  <si>
    <t>15- C. MURATET</t>
  </si>
  <si>
    <t>16- E. MARZURA</t>
  </si>
  <si>
    <t>17- M. MARCHESIN</t>
  </si>
  <si>
    <t>18- M. LICKEL</t>
  </si>
  <si>
    <t>19- L. LLACH</t>
  </si>
  <si>
    <t>20- A. LACAZE</t>
  </si>
  <si>
    <t>21- A. HENAUX</t>
  </si>
  <si>
    <t>22- P. JOIGNEAUX</t>
  </si>
  <si>
    <t>23- L. MONTOLOIX</t>
  </si>
  <si>
    <t>MONTOLOIX, LOULIE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</si>
</sst>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 Neue"/>
    </font>
    <font>
      <b/>
      <sz val="12"/>
      <color indexed="8"/>
      <name val="Times New Roman"/>
      <family val="1"/>
    </font>
    <font>
      <b/>
      <sz val="10"/>
      <color indexed="8"/>
      <name val="Helvetica Neue"/>
      <family val="2"/>
    </font>
    <font>
      <sz val="12"/>
      <color indexed="8"/>
      <name val="Times New Roman"/>
      <family val="1"/>
    </font>
    <font>
      <b/>
      <sz val="15"/>
      <color indexed="8"/>
      <name val="Helvetica Neue"/>
      <family val="2"/>
    </font>
    <font>
      <sz val="12"/>
      <color indexed="8"/>
      <name val="Helvetica Neue"/>
      <family val="2"/>
    </font>
    <font>
      <sz val="10"/>
      <color indexed="8"/>
      <name val="Helvetica Neue"/>
      <family val="2"/>
    </font>
    <font>
      <b/>
      <sz val="18"/>
      <color indexed="8"/>
      <name val="Times New Roman"/>
      <family val="1"/>
    </font>
    <font>
      <sz val="18"/>
      <color indexed="8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58"/>
        <bgColor auto="1"/>
      </patternFill>
    </fill>
    <fill>
      <patternFill patternType="solid">
        <fgColor indexed="59"/>
        <bgColor auto="1"/>
      </patternFill>
    </fill>
    <fill>
      <patternFill patternType="solid">
        <fgColor indexed="60"/>
        <bgColor auto="1"/>
      </patternFill>
    </fill>
    <fill>
      <patternFill patternType="solid">
        <fgColor indexed="61"/>
        <bgColor auto="1"/>
      </patternFill>
    </fill>
    <fill>
      <patternFill patternType="solid">
        <fgColor indexed="62"/>
        <bgColor auto="1"/>
      </patternFill>
    </fill>
    <fill>
      <patternFill patternType="solid">
        <fgColor rgb="FFF4F4F4"/>
        <bgColor auto="1"/>
      </patternFill>
    </fill>
    <fill>
      <patternFill patternType="solid">
        <fgColor rgb="FFDBDBDB"/>
        <bgColor auto="1"/>
      </patternFill>
    </fill>
    <fill>
      <patternFill patternType="solid">
        <fgColor rgb="FF63B2DE"/>
        <bgColor auto="1"/>
      </patternFill>
    </fill>
    <fill>
      <patternFill patternType="solid">
        <fgColor rgb="FFFF5F5D"/>
        <bgColor auto="1"/>
      </patternFill>
    </fill>
    <fill>
      <patternFill patternType="solid">
        <fgColor rgb="FFFF7E79"/>
        <bgColor indexed="64"/>
      </patternFill>
    </fill>
    <fill>
      <patternFill patternType="solid">
        <fgColor rgb="FFFBEEDC"/>
        <bgColor indexed="64"/>
      </patternFill>
    </fill>
    <fill>
      <patternFill patternType="solid">
        <fgColor rgb="FFA1C9FD"/>
        <bgColor indexed="64"/>
      </patternFill>
    </fill>
    <fill>
      <patternFill patternType="solid">
        <fgColor rgb="FFF2D130"/>
        <bgColor indexed="64"/>
      </patternFill>
    </fill>
    <fill>
      <patternFill patternType="solid">
        <fgColor rgb="FFB2DC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8D569"/>
        <bgColor indexed="64"/>
      </patternFill>
    </fill>
  </fills>
  <borders count="5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10"/>
      </right>
      <top style="thin">
        <color indexed="9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/>
      <bottom style="dotted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/>
      <top/>
      <bottom/>
      <diagonal/>
    </border>
    <border>
      <left/>
      <right/>
      <top style="dotted">
        <color indexed="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/>
      <bottom/>
      <diagonal/>
    </border>
    <border>
      <left style="thin">
        <color indexed="9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rgb="FF3F3F3F"/>
      </right>
      <top style="thin">
        <color indexed="10"/>
      </top>
      <bottom style="thin">
        <color indexed="10"/>
      </bottom>
      <diagonal/>
    </border>
    <border>
      <left style="thin">
        <color rgb="FF3F3F3F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n">
        <color indexed="10"/>
      </bottom>
      <diagonal/>
    </border>
    <border>
      <left/>
      <right/>
      <top style="thick">
        <color indexed="8"/>
      </top>
      <bottom style="thin">
        <color indexed="10"/>
      </bottom>
      <diagonal/>
    </border>
    <border>
      <left/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/>
      <top style="thick">
        <color indexed="8"/>
      </top>
      <bottom style="thin">
        <color indexed="10"/>
      </bottom>
      <diagonal/>
    </border>
    <border>
      <left/>
      <right style="thick">
        <color indexed="8"/>
      </right>
      <top style="thick">
        <color indexed="8"/>
      </top>
      <bottom style="thin">
        <color indexed="10"/>
      </bottom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n">
        <color indexed="10"/>
      </top>
      <bottom style="thin">
        <color indexed="10"/>
      </bottom>
      <diagonal/>
    </border>
    <border>
      <left/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dotted">
        <color indexed="8"/>
      </left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ck">
        <color indexed="8"/>
      </left>
      <right/>
      <top style="thin">
        <color indexed="9"/>
      </top>
      <bottom/>
      <diagonal/>
    </border>
    <border>
      <left style="thin">
        <color indexed="9"/>
      </left>
      <right/>
      <top style="thick">
        <color indexed="8"/>
      </top>
      <bottom/>
      <diagonal/>
    </border>
    <border>
      <left/>
      <right/>
      <top style="dotted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6" xfId="0" applyFill="1" applyBorder="1">
      <alignment vertical="top" wrapText="1"/>
    </xf>
    <xf numFmtId="0" fontId="0" fillId="2" borderId="7" xfId="0" applyFill="1" applyBorder="1">
      <alignment vertical="top" wrapText="1"/>
    </xf>
    <xf numFmtId="0" fontId="0" fillId="2" borderId="8" xfId="0" applyFill="1" applyBorder="1">
      <alignment vertical="top" wrapText="1"/>
    </xf>
    <xf numFmtId="49" fontId="1" fillId="2" borderId="11" xfId="0" applyNumberFormat="1" applyFont="1" applyFill="1" applyBorder="1" applyAlignment="1">
      <alignment horizontal="center" vertical="top" wrapText="1"/>
    </xf>
    <xf numFmtId="0" fontId="0" fillId="2" borderId="12" xfId="0" applyFill="1" applyBorder="1">
      <alignment vertical="top" wrapText="1"/>
    </xf>
    <xf numFmtId="0" fontId="0" fillId="2" borderId="13" xfId="0" applyFill="1" applyBorder="1">
      <alignment vertical="top" wrapText="1"/>
    </xf>
    <xf numFmtId="0" fontId="0" fillId="2" borderId="14" xfId="0" applyFill="1" applyBorder="1">
      <alignment vertical="top" wrapText="1"/>
    </xf>
    <xf numFmtId="0" fontId="1" fillId="0" borderId="11" xfId="0" applyNumberFormat="1" applyFont="1" applyBorder="1" applyAlignment="1">
      <alignment horizontal="left" vertical="center" wrapText="1"/>
    </xf>
    <xf numFmtId="2" fontId="3" fillId="2" borderId="11" xfId="0" applyNumberFormat="1" applyFont="1" applyFill="1" applyBorder="1" applyAlignment="1">
      <alignment horizontal="center" vertical="top" wrapText="1"/>
    </xf>
    <xf numFmtId="2" fontId="3" fillId="4" borderId="11" xfId="0" applyNumberFormat="1" applyFont="1" applyFill="1" applyBorder="1" applyAlignment="1">
      <alignment horizontal="center" vertical="top" wrapText="1"/>
    </xf>
    <xf numFmtId="2" fontId="3" fillId="0" borderId="11" xfId="0" applyNumberFormat="1" applyFont="1" applyBorder="1" applyAlignment="1">
      <alignment horizontal="center" vertical="top" wrapText="1"/>
    </xf>
    <xf numFmtId="0" fontId="1" fillId="0" borderId="11" xfId="0" applyNumberFormat="1" applyFont="1" applyBorder="1" applyAlignment="1">
      <alignment horizontal="left" vertical="top" wrapText="1"/>
    </xf>
    <xf numFmtId="49" fontId="1" fillId="0" borderId="11" xfId="0" applyNumberFormat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2" fillId="0" borderId="15" xfId="0" applyFont="1" applyBorder="1">
      <alignment vertical="top" wrapText="1"/>
    </xf>
    <xf numFmtId="0" fontId="2" fillId="0" borderId="16" xfId="0" applyFont="1" applyBorder="1">
      <alignment vertical="top" wrapText="1"/>
    </xf>
    <xf numFmtId="0" fontId="0" fillId="2" borderId="16" xfId="0" applyFill="1" applyBorder="1">
      <alignment vertical="top" wrapText="1"/>
    </xf>
    <xf numFmtId="0" fontId="0" fillId="2" borderId="17" xfId="0" applyFill="1" applyBorder="1">
      <alignment vertical="top" wrapText="1"/>
    </xf>
    <xf numFmtId="0" fontId="2" fillId="0" borderId="18" xfId="0" applyFont="1" applyBorder="1">
      <alignment vertical="top" wrapText="1"/>
    </xf>
    <xf numFmtId="0" fontId="2" fillId="0" borderId="13" xfId="0" applyFont="1" applyBorder="1">
      <alignment vertical="top" wrapText="1"/>
    </xf>
    <xf numFmtId="0" fontId="0" fillId="2" borderId="19" xfId="0" applyFill="1" applyBorder="1">
      <alignment vertical="top" wrapText="1"/>
    </xf>
    <xf numFmtId="0" fontId="0" fillId="5" borderId="20" xfId="0" applyFill="1" applyBorder="1">
      <alignment vertical="top" wrapText="1"/>
    </xf>
    <xf numFmtId="49" fontId="4" fillId="2" borderId="21" xfId="0" applyNumberFormat="1" applyFont="1" applyFill="1" applyBorder="1">
      <alignment vertical="top" wrapText="1"/>
    </xf>
    <xf numFmtId="0" fontId="0" fillId="6" borderId="20" xfId="0" applyFill="1" applyBorder="1">
      <alignment vertical="top" wrapText="1"/>
    </xf>
    <xf numFmtId="0" fontId="0" fillId="7" borderId="20" xfId="0" applyFill="1" applyBorder="1">
      <alignment vertical="top" wrapText="1"/>
    </xf>
    <xf numFmtId="0" fontId="0" fillId="8" borderId="20" xfId="0" applyFill="1" applyBorder="1">
      <alignment vertical="top" wrapText="1"/>
    </xf>
    <xf numFmtId="0" fontId="0" fillId="9" borderId="20" xfId="0" applyFill="1" applyBorder="1">
      <alignment vertical="top" wrapText="1"/>
    </xf>
    <xf numFmtId="0" fontId="0" fillId="2" borderId="22" xfId="0" applyFill="1" applyBorder="1">
      <alignment vertical="top" wrapText="1"/>
    </xf>
    <xf numFmtId="0" fontId="2" fillId="0" borderId="23" xfId="0" applyFont="1" applyBorder="1">
      <alignment vertical="top" wrapText="1"/>
    </xf>
    <xf numFmtId="0" fontId="2" fillId="0" borderId="24" xfId="0" applyFont="1" applyBorder="1">
      <alignment vertical="top" wrapText="1"/>
    </xf>
    <xf numFmtId="0" fontId="0" fillId="2" borderId="24" xfId="0" applyFill="1" applyBorder="1">
      <alignment vertical="top" wrapText="1"/>
    </xf>
    <xf numFmtId="0" fontId="0" fillId="2" borderId="25" xfId="0" applyFill="1" applyBorder="1">
      <alignment vertical="top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10" borderId="11" xfId="0" applyNumberFormat="1" applyFont="1" applyFill="1" applyBorder="1" applyAlignment="1">
      <alignment horizontal="center" vertical="top" wrapText="1"/>
    </xf>
    <xf numFmtId="0" fontId="1" fillId="10" borderId="11" xfId="0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49" fontId="1" fillId="11" borderId="29" xfId="0" applyNumberFormat="1" applyFont="1" applyFill="1" applyBorder="1" applyAlignment="1">
      <alignment horizontal="left" vertical="center" wrapText="1"/>
    </xf>
    <xf numFmtId="0" fontId="3" fillId="10" borderId="30" xfId="0" applyNumberFormat="1" applyFont="1" applyFill="1" applyBorder="1" applyAlignment="1">
      <alignment horizontal="center" vertical="top" wrapText="1"/>
    </xf>
    <xf numFmtId="0" fontId="3" fillId="10" borderId="11" xfId="0" applyNumberFormat="1" applyFont="1" applyFill="1" applyBorder="1" applyAlignment="1">
      <alignment horizontal="center" vertical="top" wrapText="1"/>
    </xf>
    <xf numFmtId="1" fontId="3" fillId="2" borderId="11" xfId="0" applyNumberFormat="1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10" borderId="11" xfId="0" applyFont="1" applyFill="1" applyBorder="1" applyAlignment="1">
      <alignment horizontal="center" vertical="top" wrapText="1"/>
    </xf>
    <xf numFmtId="1" fontId="3" fillId="10" borderId="11" xfId="0" applyNumberFormat="1" applyFont="1" applyFill="1" applyBorder="1" applyAlignment="1">
      <alignment horizontal="center" vertical="top" wrapText="1"/>
    </xf>
    <xf numFmtId="0" fontId="3" fillId="2" borderId="30" xfId="0" applyNumberFormat="1" applyFont="1" applyFill="1" applyBorder="1" applyAlignment="1">
      <alignment horizontal="center" vertical="top" wrapText="1"/>
    </xf>
    <xf numFmtId="0" fontId="3" fillId="2" borderId="11" xfId="0" applyNumberFormat="1" applyFont="1" applyFill="1" applyBorder="1" applyAlignment="1">
      <alignment horizontal="center" vertical="top" wrapText="1"/>
    </xf>
    <xf numFmtId="1" fontId="3" fillId="2" borderId="30" xfId="0" applyNumberFormat="1" applyFont="1" applyFill="1" applyBorder="1" applyAlignment="1">
      <alignment horizontal="center" vertical="top" wrapText="1"/>
    </xf>
    <xf numFmtId="0" fontId="1" fillId="11" borderId="29" xfId="0" applyFont="1" applyFill="1" applyBorder="1" applyAlignment="1">
      <alignment horizontal="left" vertical="center" wrapText="1"/>
    </xf>
    <xf numFmtId="0" fontId="3" fillId="2" borderId="30" xfId="0" applyFont="1" applyFill="1" applyBorder="1" applyAlignment="1">
      <alignment horizontal="center" vertical="top" wrapText="1"/>
    </xf>
    <xf numFmtId="0" fontId="3" fillId="10" borderId="30" xfId="0" applyFont="1" applyFill="1" applyBorder="1" applyAlignment="1">
      <alignment horizontal="center" vertical="top" wrapText="1"/>
    </xf>
    <xf numFmtId="2" fontId="3" fillId="10" borderId="11" xfId="0" applyNumberFormat="1" applyFont="1" applyFill="1" applyBorder="1" applyAlignment="1">
      <alignment horizontal="center" vertical="top" wrapText="1"/>
    </xf>
    <xf numFmtId="0" fontId="0" fillId="2" borderId="31" xfId="0" applyFill="1" applyBorder="1">
      <alignment vertical="top" wrapText="1"/>
    </xf>
    <xf numFmtId="0" fontId="0" fillId="2" borderId="38" xfId="0" applyFill="1" applyBorder="1">
      <alignment vertical="top" wrapText="1"/>
    </xf>
    <xf numFmtId="0" fontId="1" fillId="10" borderId="39" xfId="0" applyNumberFormat="1" applyFont="1" applyFill="1" applyBorder="1" applyAlignment="1">
      <alignment horizontal="center" vertical="top" wrapText="1"/>
    </xf>
    <xf numFmtId="0" fontId="1" fillId="10" borderId="11" xfId="0" applyNumberFormat="1" applyFont="1" applyFill="1" applyBorder="1" applyAlignment="1">
      <alignment horizontal="center" vertical="top" wrapText="1"/>
    </xf>
    <xf numFmtId="0" fontId="1" fillId="10" borderId="40" xfId="0" applyNumberFormat="1" applyFont="1" applyFill="1" applyBorder="1" applyAlignment="1">
      <alignment horizontal="center" vertical="top" wrapText="1"/>
    </xf>
    <xf numFmtId="49" fontId="1" fillId="2" borderId="39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 vertical="top" wrapText="1"/>
    </xf>
    <xf numFmtId="0" fontId="1" fillId="2" borderId="39" xfId="0" applyNumberFormat="1" applyFont="1" applyFill="1" applyBorder="1" applyAlignment="1">
      <alignment horizontal="center" vertical="top" wrapText="1"/>
    </xf>
    <xf numFmtId="0" fontId="1" fillId="2" borderId="40" xfId="0" applyNumberFormat="1" applyFont="1" applyFill="1" applyBorder="1" applyAlignment="1">
      <alignment horizontal="center" vertical="top" wrapText="1"/>
    </xf>
    <xf numFmtId="49" fontId="1" fillId="10" borderId="43" xfId="0" applyNumberFormat="1" applyFont="1" applyFill="1" applyBorder="1" applyAlignment="1">
      <alignment horizontal="center" vertical="top" wrapText="1"/>
    </xf>
    <xf numFmtId="49" fontId="1" fillId="10" borderId="44" xfId="0" applyNumberFormat="1" applyFont="1" applyFill="1" applyBorder="1" applyAlignment="1">
      <alignment horizontal="center" vertical="top" wrapText="1"/>
    </xf>
    <xf numFmtId="49" fontId="1" fillId="10" borderId="45" xfId="0" applyNumberFormat="1" applyFont="1" applyFill="1" applyBorder="1" applyAlignment="1">
      <alignment horizontal="center" vertical="top" wrapText="1"/>
    </xf>
    <xf numFmtId="0" fontId="0" fillId="2" borderId="46" xfId="0" applyFill="1" applyBorder="1">
      <alignment vertical="top" wrapText="1"/>
    </xf>
    <xf numFmtId="0" fontId="0" fillId="13" borderId="20" xfId="0" applyFill="1" applyBorder="1">
      <alignment vertical="top" wrapText="1"/>
    </xf>
    <xf numFmtId="49" fontId="4" fillId="2" borderId="47" xfId="0" applyNumberFormat="1" applyFont="1" applyFill="1" applyBorder="1">
      <alignment vertical="top" wrapText="1"/>
    </xf>
    <xf numFmtId="0" fontId="0" fillId="12" borderId="20" xfId="0" applyFill="1" applyBorder="1">
      <alignment vertical="top" wrapText="1"/>
    </xf>
    <xf numFmtId="0" fontId="2" fillId="11" borderId="1" xfId="0" applyFont="1" applyFill="1" applyBorder="1">
      <alignment vertical="top" wrapText="1"/>
    </xf>
    <xf numFmtId="0" fontId="0" fillId="2" borderId="1" xfId="0" applyFill="1" applyBorder="1">
      <alignment vertical="top" wrapText="1"/>
    </xf>
    <xf numFmtId="0" fontId="2" fillId="11" borderId="27" xfId="0" applyFont="1" applyFill="1" applyBorder="1">
      <alignment vertical="top" wrapText="1"/>
    </xf>
    <xf numFmtId="0" fontId="2" fillId="11" borderId="28" xfId="0" applyFont="1" applyFill="1" applyBorder="1">
      <alignment vertical="top" wrapText="1"/>
    </xf>
    <xf numFmtId="0" fontId="0" fillId="2" borderId="18" xfId="0" applyFill="1" applyBorder="1">
      <alignment vertical="top" wrapText="1"/>
    </xf>
    <xf numFmtId="0" fontId="0" fillId="2" borderId="32" xfId="0" applyFill="1" applyBorder="1">
      <alignment vertical="top" wrapText="1"/>
    </xf>
    <xf numFmtId="0" fontId="0" fillId="2" borderId="49" xfId="0" applyFill="1" applyBorder="1">
      <alignment vertical="top" wrapText="1"/>
    </xf>
    <xf numFmtId="0" fontId="0" fillId="2" borderId="50" xfId="0" applyFill="1" applyBorder="1">
      <alignment vertical="top" wrapText="1"/>
    </xf>
    <xf numFmtId="0" fontId="0" fillId="2" borderId="23" xfId="0" applyFill="1" applyBorder="1">
      <alignment vertical="top" wrapText="1"/>
    </xf>
    <xf numFmtId="0" fontId="0" fillId="2" borderId="51" xfId="0" applyFill="1" applyBorder="1">
      <alignment vertical="top" wrapText="1"/>
    </xf>
    <xf numFmtId="0" fontId="2" fillId="3" borderId="16" xfId="0" applyFont="1" applyFill="1" applyBorder="1">
      <alignment vertical="top" wrapText="1"/>
    </xf>
    <xf numFmtId="0" fontId="2" fillId="3" borderId="13" xfId="0" applyFont="1" applyFill="1" applyBorder="1">
      <alignment vertical="top" wrapText="1"/>
    </xf>
    <xf numFmtId="2" fontId="3" fillId="0" borderId="11" xfId="0" applyNumberFormat="1" applyFont="1" applyFill="1" applyBorder="1" applyAlignment="1">
      <alignment horizontal="center" vertical="top" wrapText="1"/>
    </xf>
    <xf numFmtId="2" fontId="3" fillId="14" borderId="11" xfId="0" applyNumberFormat="1" applyFont="1" applyFill="1" applyBorder="1" applyAlignment="1">
      <alignment horizontal="center" vertical="top" wrapText="1"/>
    </xf>
    <xf numFmtId="2" fontId="3" fillId="15" borderId="11" xfId="0" applyNumberFormat="1" applyFont="1" applyFill="1" applyBorder="1" applyAlignment="1">
      <alignment horizontal="center" vertical="top" wrapText="1"/>
    </xf>
    <xf numFmtId="0" fontId="3" fillId="0" borderId="11" xfId="0" applyNumberFormat="1" applyFont="1" applyFill="1" applyBorder="1" applyAlignment="1">
      <alignment horizontal="center" vertical="top" wrapText="1"/>
    </xf>
    <xf numFmtId="2" fontId="3" fillId="16" borderId="11" xfId="0" applyNumberFormat="1" applyFont="1" applyFill="1" applyBorder="1" applyAlignment="1">
      <alignment horizontal="center" vertical="top" wrapText="1"/>
    </xf>
    <xf numFmtId="2" fontId="3" fillId="17" borderId="11" xfId="0" applyNumberFormat="1" applyFont="1" applyFill="1" applyBorder="1" applyAlignment="1">
      <alignment horizontal="center" vertical="top" wrapText="1"/>
    </xf>
    <xf numFmtId="2" fontId="3" fillId="18" borderId="11" xfId="0" applyNumberFormat="1" applyFont="1" applyFill="1" applyBorder="1" applyAlignment="1">
      <alignment horizontal="center" vertical="top" wrapText="1"/>
    </xf>
    <xf numFmtId="0" fontId="6" fillId="0" borderId="0" xfId="0" applyFont="1">
      <alignment vertical="top" wrapText="1"/>
    </xf>
    <xf numFmtId="2" fontId="3" fillId="19" borderId="11" xfId="0" applyNumberFormat="1" applyFont="1" applyFill="1" applyBorder="1" applyAlignment="1">
      <alignment horizontal="center" vertical="top" wrapText="1"/>
    </xf>
    <xf numFmtId="2" fontId="3" fillId="20" borderId="11" xfId="0" applyNumberFormat="1" applyFont="1" applyFill="1" applyBorder="1" applyAlignment="1">
      <alignment horizontal="center" vertical="top" wrapText="1"/>
    </xf>
    <xf numFmtId="49" fontId="1" fillId="10" borderId="11" xfId="0" applyNumberFormat="1" applyFont="1" applyFill="1" applyBorder="1" applyAlignment="1">
      <alignment horizontal="center" vertical="top" textRotation="45" wrapText="1"/>
    </xf>
    <xf numFmtId="0" fontId="1" fillId="0" borderId="1" xfId="0" applyFont="1" applyBorder="1" applyAlignment="1">
      <alignment horizontal="center" vertical="top" wrapText="1"/>
    </xf>
    <xf numFmtId="0" fontId="2" fillId="3" borderId="9" xfId="0" applyFont="1" applyFill="1" applyBorder="1">
      <alignment vertical="top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2" borderId="4" xfId="0" applyFill="1" applyBorder="1">
      <alignment vertical="top" wrapText="1"/>
    </xf>
    <xf numFmtId="0" fontId="0" fillId="2" borderId="5" xfId="0" applyFill="1" applyBorder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2" fillId="3" borderId="10" xfId="0" applyFont="1" applyFill="1" applyBorder="1">
      <alignment vertical="top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4" xfId="0" applyFill="1" applyBorder="1">
      <alignment vertical="top" wrapText="1"/>
    </xf>
    <xf numFmtId="0" fontId="0" fillId="2" borderId="35" xfId="0" applyFill="1" applyBorder="1">
      <alignment vertical="top" wrapText="1"/>
    </xf>
    <xf numFmtId="49" fontId="1" fillId="2" borderId="36" xfId="0" applyNumberFormat="1" applyFont="1" applyFill="1" applyBorder="1" applyAlignment="1">
      <alignment horizontal="center" vertical="center" wrapText="1"/>
    </xf>
    <xf numFmtId="0" fontId="0" fillId="2" borderId="37" xfId="0" applyFill="1" applyBorder="1">
      <alignment vertical="top" wrapText="1"/>
    </xf>
    <xf numFmtId="49" fontId="1" fillId="10" borderId="41" xfId="0" applyNumberFormat="1" applyFont="1" applyFill="1" applyBorder="1" applyAlignment="1">
      <alignment horizontal="center" vertical="center" wrapText="1"/>
    </xf>
    <xf numFmtId="49" fontId="1" fillId="10" borderId="3" xfId="0" applyNumberFormat="1" applyFont="1" applyFill="1" applyBorder="1" applyAlignment="1">
      <alignment horizontal="center" vertical="center" wrapText="1"/>
    </xf>
    <xf numFmtId="0" fontId="0" fillId="2" borderId="42" xfId="0" applyFill="1" applyBorder="1">
      <alignment vertical="top" wrapText="1"/>
    </xf>
    <xf numFmtId="49" fontId="5" fillId="2" borderId="26" xfId="0" applyNumberFormat="1" applyFont="1" applyFill="1" applyBorder="1" applyAlignment="1">
      <alignment horizontal="center" vertical="center"/>
    </xf>
    <xf numFmtId="0" fontId="0" fillId="2" borderId="26" xfId="0" applyFill="1" applyBorder="1">
      <alignment vertical="top" wrapText="1"/>
    </xf>
    <xf numFmtId="0" fontId="0" fillId="2" borderId="48" xfId="0" applyFill="1" applyBorder="1">
      <alignment vertical="top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>
      <alignment vertical="top" wrapText="1"/>
    </xf>
    <xf numFmtId="0" fontId="8" fillId="2" borderId="5" xfId="0" applyFon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FFFFFF"/>
      <rgbColor rgb="FFDBDBDB"/>
      <rgbColor rgb="FFA7DB85"/>
      <rgbColor rgb="FFFCEED9"/>
      <rgbColor rgb="FFBAD796"/>
      <rgbColor rgb="FFBBD795"/>
      <rgbColor rgb="FFFFEDD7"/>
      <rgbColor rgb="FFFAEEDC"/>
      <rgbColor rgb="FFFCECD7"/>
      <rgbColor rgb="FFB2D98C"/>
      <rgbColor rgb="FFB2DA8E"/>
      <rgbColor rgb="FFB2D98E"/>
      <rgbColor rgb="FFFAE061"/>
      <rgbColor rgb="FFFBEEDB"/>
      <rgbColor rgb="FFF1D130"/>
      <rgbColor rgb="FFFF8079"/>
      <rgbColor rgb="FFFAEEDB"/>
      <rgbColor rgb="FFFAE275"/>
      <rgbColor rgb="FFFAE175"/>
      <rgbColor rgb="FFFBE275"/>
      <rgbColor rgb="FFB3DA8E"/>
      <rgbColor rgb="FFFAEDDC"/>
      <rgbColor rgb="FF7FCAFF"/>
      <rgbColor rgb="FFECD254"/>
      <rgbColor rgb="FFA0C9FA"/>
      <rgbColor rgb="FFFAEEDD"/>
      <rgbColor rgb="FFFAEFDC"/>
      <rgbColor rgb="FFBAD996"/>
      <rgbColor rgb="FFA1C9FC"/>
      <rgbColor rgb="FFBAD796"/>
      <rgbColor rgb="FFF9EEDC"/>
      <rgbColor rgb="FFFBECDA"/>
      <rgbColor rgb="FFFBEDDA"/>
      <rgbColor rgb="FFE7D369"/>
      <rgbColor rgb="FFB9D796"/>
      <rgbColor rgb="FFA1C9FD"/>
      <rgbColor rgb="FFFAEDDA"/>
      <rgbColor rgb="FFFAEDDB"/>
      <rgbColor rgb="FFBAD696"/>
      <rgbColor rgb="FFB1DA8E"/>
      <rgbColor rgb="FFB1D98E"/>
      <rgbColor rgb="FFB2DA8F"/>
      <rgbColor rgb="FFB1DB8E"/>
      <rgbColor rgb="FFFCEEDA"/>
      <rgbColor rgb="FFB0DB8F"/>
      <rgbColor rgb="FFB0DA8D"/>
      <rgbColor rgb="FFB8D796"/>
      <rgbColor rgb="FFFF7D78"/>
      <rgbColor rgb="FFFFE061"/>
      <rgbColor rgb="FFFFE9BA"/>
      <rgbColor rgb="FF9CE159"/>
      <rgbColor rgb="FF499BC9"/>
      <rgbColor rgb="FF888888"/>
    </indexedColors>
    <mruColors>
      <color rgb="FFF2D130"/>
      <color rgb="FFFBEEDC"/>
      <color rgb="FFB2DC8E"/>
      <color rgb="FFA1C9FD"/>
      <color rgb="FFE8D569"/>
      <color rgb="FFFF7E79"/>
      <color rgb="FFC4DCA8"/>
      <color rgb="FFB2DB8E"/>
      <color rgb="FF7FCAFF"/>
      <color rgb="FF8EB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398399999999999E-2"/>
          <c:y val="2.3015799999999999E-2"/>
          <c:w val="0.94860199999999995"/>
          <c:h val="0.93475600000000003"/>
        </c:manualLayout>
      </c:layout>
      <c:lineChart>
        <c:grouping val="standard"/>
        <c:varyColors val="0"/>
        <c:ser>
          <c:idx val="0"/>
          <c:order val="0"/>
          <c:spPr>
            <a:ln w="47625" cap="flat">
              <a:solidFill>
                <a:srgbClr val="51A7F9"/>
              </a:solidFill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rgbClr val="51A7F9"/>
              </a:solidFill>
              <a:ln w="6350" cap="flat">
                <a:solidFill>
                  <a:srgbClr val="51A7F9"/>
                </a:solidFill>
                <a:prstDash val="solid"/>
                <a:miter lim="800000"/>
              </a:ln>
              <a:effectLst/>
            </c:spPr>
          </c:marker>
          <c:val>
            <c:numRef>
              <c:f>'Promedio partidos'!$C$51:$Q$51</c:f>
              <c:numCache>
                <c:formatCode>0.00</c:formatCode>
                <c:ptCount val="15"/>
                <c:pt idx="0">
                  <c:v>61.563815808524062</c:v>
                </c:pt>
                <c:pt idx="1">
                  <c:v>63.492230364575533</c:v>
                </c:pt>
                <c:pt idx="2">
                  <c:v>69.488893052324698</c:v>
                </c:pt>
                <c:pt idx="3">
                  <c:v>71.969120805566803</c:v>
                </c:pt>
                <c:pt idx="4">
                  <c:v>61.521728874989748</c:v>
                </c:pt>
                <c:pt idx="5">
                  <c:v>67.875239426945569</c:v>
                </c:pt>
                <c:pt idx="6">
                  <c:v>62.736206694540016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5-B14A-92E9-563544DF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s-E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85"/>
          <c:min val="50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s-ES"/>
          </a:p>
        </c:txPr>
        <c:crossAx val="2094734552"/>
        <c:crosses val="autoZero"/>
        <c:crossBetween val="between"/>
        <c:majorUnit val="7"/>
        <c:minorUnit val="3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1285875</xdr:colOff>
      <xdr:row>1</xdr:row>
      <xdr:rowOff>561975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600" y="0"/>
          <a:ext cx="1285875" cy="8477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18</xdr:col>
      <xdr:colOff>387664</xdr:colOff>
      <xdr:row>0</xdr:row>
      <xdr:rowOff>39426</xdr:rowOff>
    </xdr:from>
    <xdr:to>
      <xdr:col>20</xdr:col>
      <xdr:colOff>768351</xdr:colOff>
      <xdr:row>7</xdr:row>
      <xdr:rowOff>39426</xdr:rowOff>
    </xdr:to>
    <xdr:pic>
      <xdr:nvPicPr>
        <xdr:cNvPr id="3" name="image1.png" descr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68104" y="39426"/>
          <a:ext cx="3185851" cy="226087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18</xdr:col>
      <xdr:colOff>182909</xdr:colOff>
      <xdr:row>7</xdr:row>
      <xdr:rowOff>261647</xdr:rowOff>
    </xdr:from>
    <xdr:to>
      <xdr:col>25</xdr:col>
      <xdr:colOff>1013683</xdr:colOff>
      <xdr:row>31</xdr:row>
      <xdr:rowOff>184577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1"/>
  <sheetViews>
    <sheetView showGridLines="0" zoomScale="91" workbookViewId="0">
      <pane xSplit="2" topLeftCell="C1" activePane="topRight" state="frozen"/>
      <selection activeCell="C50" sqref="C50"/>
      <selection pane="topRight" activeCell="I10" sqref="I10"/>
    </sheetView>
  </sheetViews>
  <sheetFormatPr baseColWidth="10" defaultColWidth="14.5" defaultRowHeight="15" customHeight="1" x14ac:dyDescent="0.15"/>
  <cols>
    <col min="1" max="1" width="6.33203125" style="1" customWidth="1"/>
    <col min="2" max="2" width="28.6640625" style="1" customWidth="1"/>
    <col min="3" max="3" width="20.6640625" style="1" customWidth="1"/>
    <col min="4" max="4" width="16.5" style="1" customWidth="1"/>
    <col min="5" max="6" width="14" style="1" customWidth="1"/>
    <col min="7" max="7" width="15.83203125" style="1" customWidth="1"/>
    <col min="8" max="8" width="13" style="1" customWidth="1"/>
    <col min="9" max="9" width="13.5" style="1" customWidth="1"/>
    <col min="10" max="10" width="14" style="1" customWidth="1"/>
    <col min="11" max="18" width="13.5" style="1" customWidth="1"/>
    <col min="19" max="19" width="16.33203125" style="1" customWidth="1"/>
    <col min="20" max="20" width="20.5" style="1" customWidth="1"/>
    <col min="21" max="29" width="16.33203125" style="1" customWidth="1"/>
    <col min="30" max="30" width="14.5" style="1" customWidth="1"/>
    <col min="31" max="16384" width="14.5" style="1"/>
  </cols>
  <sheetData>
    <row r="1" spans="1:29" ht="22.5" customHeight="1" x14ac:dyDescent="0.15">
      <c r="A1" s="92"/>
      <c r="B1" s="97"/>
      <c r="C1" s="94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  <c r="S1" s="2"/>
      <c r="T1" s="3"/>
      <c r="U1" s="3"/>
      <c r="V1" s="3"/>
      <c r="W1" s="3"/>
      <c r="X1" s="3"/>
      <c r="Y1" s="3"/>
      <c r="Z1" s="3"/>
      <c r="AA1" s="3"/>
      <c r="AB1" s="3"/>
      <c r="AC1" s="4"/>
    </row>
    <row r="2" spans="1:29" ht="46.5" customHeight="1" x14ac:dyDescent="0.15">
      <c r="A2" s="93"/>
      <c r="B2" s="98"/>
      <c r="C2" s="5" t="s">
        <v>159</v>
      </c>
      <c r="D2" s="5" t="s">
        <v>158</v>
      </c>
      <c r="E2" s="5" t="s">
        <v>160</v>
      </c>
      <c r="F2" s="5" t="s">
        <v>161</v>
      </c>
      <c r="G2" s="5" t="s">
        <v>162</v>
      </c>
      <c r="H2" s="5" t="s">
        <v>164</v>
      </c>
      <c r="I2" s="5" t="s">
        <v>163</v>
      </c>
      <c r="J2" s="5" t="s">
        <v>165</v>
      </c>
      <c r="K2" s="5" t="s">
        <v>166</v>
      </c>
      <c r="L2" s="5" t="s">
        <v>167</v>
      </c>
      <c r="M2" s="5" t="s">
        <v>168</v>
      </c>
      <c r="N2" s="5" t="s">
        <v>169</v>
      </c>
      <c r="O2" s="5" t="s">
        <v>170</v>
      </c>
      <c r="P2" s="5" t="s">
        <v>171</v>
      </c>
      <c r="Q2" s="5"/>
      <c r="R2" s="5" t="s">
        <v>1</v>
      </c>
      <c r="S2" s="6"/>
      <c r="T2" s="7"/>
      <c r="U2" s="7"/>
      <c r="V2" s="7"/>
      <c r="W2" s="7"/>
      <c r="X2" s="7"/>
      <c r="Y2" s="7"/>
      <c r="Z2" s="7"/>
      <c r="AA2" s="7"/>
      <c r="AB2" s="7"/>
      <c r="AC2" s="8"/>
    </row>
    <row r="3" spans="1:29" ht="22.5" customHeight="1" x14ac:dyDescent="0.15">
      <c r="A3" s="9">
        <v>1</v>
      </c>
      <c r="B3" s="88" t="s">
        <v>57</v>
      </c>
      <c r="C3" s="81"/>
      <c r="D3" s="81"/>
      <c r="E3" s="81"/>
      <c r="F3" s="81"/>
      <c r="G3" s="83">
        <f>'CASTRES I'!AK15</f>
        <v>58.950617283950614</v>
      </c>
      <c r="H3" s="81"/>
      <c r="I3" s="83">
        <f>'AURILLAC I'!AK18</f>
        <v>59.166666666666664</v>
      </c>
      <c r="J3" s="81"/>
      <c r="K3" s="81"/>
      <c r="L3" s="81"/>
      <c r="M3" s="81"/>
      <c r="N3" s="81"/>
      <c r="O3" s="81"/>
      <c r="P3" s="81"/>
      <c r="Q3" s="81"/>
      <c r="R3" s="83">
        <f t="shared" ref="R3:R9" si="0">AVERAGE(C3:Q3)</f>
        <v>59.058641975308639</v>
      </c>
      <c r="S3" s="6"/>
      <c r="T3" s="7"/>
      <c r="U3" s="7"/>
      <c r="V3" s="7"/>
      <c r="W3" s="7"/>
      <c r="X3" s="7"/>
      <c r="Y3" s="7"/>
      <c r="Z3" s="7"/>
      <c r="AA3" s="7"/>
      <c r="AB3" s="7"/>
      <c r="AC3" s="8"/>
    </row>
    <row r="4" spans="1:29" ht="22.5" customHeight="1" x14ac:dyDescent="0.15">
      <c r="A4" s="9">
        <v>2</v>
      </c>
      <c r="B4" s="88" t="s">
        <v>58</v>
      </c>
      <c r="C4" s="81"/>
      <c r="D4" s="81"/>
      <c r="E4" s="81"/>
      <c r="F4" s="81"/>
      <c r="G4" s="87">
        <f>'CASTRES I'!AK28</f>
        <v>81.1111111111111</v>
      </c>
      <c r="H4" s="83">
        <f>'BAYONNE I'!AK9</f>
        <v>53.925925925925924</v>
      </c>
      <c r="I4" s="86">
        <f>'AURILLAC I'!AK9</f>
        <v>43.999999999999993</v>
      </c>
      <c r="J4" s="81"/>
      <c r="K4" s="81"/>
      <c r="L4" s="81"/>
      <c r="M4" s="81"/>
      <c r="N4" s="81"/>
      <c r="O4" s="81"/>
      <c r="P4" s="81"/>
      <c r="Q4" s="81"/>
      <c r="R4" s="83">
        <f t="shared" si="0"/>
        <v>59.679012345679006</v>
      </c>
      <c r="S4" s="6"/>
      <c r="T4" s="7"/>
      <c r="U4" s="7"/>
      <c r="V4" s="7"/>
      <c r="W4" s="7"/>
      <c r="X4" s="7"/>
      <c r="Y4" s="7"/>
      <c r="Z4" s="7"/>
      <c r="AA4" s="7"/>
      <c r="AB4" s="7"/>
      <c r="AC4" s="8"/>
    </row>
    <row r="5" spans="1:29" ht="22.5" customHeight="1" x14ac:dyDescent="0.15">
      <c r="A5" s="9">
        <v>3</v>
      </c>
      <c r="B5" s="88" t="s">
        <v>59</v>
      </c>
      <c r="C5" s="81"/>
      <c r="D5" s="83">
        <f>'COLOMIERS I'!AK17</f>
        <v>63.119658119658119</v>
      </c>
      <c r="E5" s="87">
        <f>'BLAGNAC I'!AK17</f>
        <v>68.75</v>
      </c>
      <c r="F5" s="87">
        <f>'AGEN I'!AK17</f>
        <v>79.365079365079367</v>
      </c>
      <c r="G5" s="81"/>
      <c r="H5" s="83">
        <f>'BAYONNE I'!AK17</f>
        <v>66.178266178266185</v>
      </c>
      <c r="I5" s="81"/>
      <c r="J5" s="81"/>
      <c r="K5" s="81"/>
      <c r="L5" s="81"/>
      <c r="M5" s="81"/>
      <c r="N5" s="81"/>
      <c r="O5" s="81"/>
      <c r="P5" s="81"/>
      <c r="Q5" s="81"/>
      <c r="R5" s="87">
        <f t="shared" si="0"/>
        <v>69.35325091575092</v>
      </c>
      <c r="S5" s="6"/>
      <c r="T5" s="7"/>
      <c r="U5" s="7"/>
      <c r="V5" s="7"/>
      <c r="W5" s="7"/>
      <c r="X5" s="7"/>
      <c r="Y5" s="7"/>
      <c r="Z5" s="7"/>
      <c r="AA5" s="7"/>
      <c r="AB5" s="7"/>
      <c r="AC5" s="8"/>
    </row>
    <row r="6" spans="1:29" ht="22.5" customHeight="1" x14ac:dyDescent="0.15">
      <c r="A6" s="9">
        <v>4</v>
      </c>
      <c r="B6" s="88" t="s">
        <v>60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6"/>
      <c r="T6" s="7"/>
      <c r="U6" s="7"/>
      <c r="V6" s="7"/>
      <c r="W6" s="7"/>
      <c r="X6" s="7"/>
      <c r="Y6" s="7"/>
      <c r="Z6" s="7"/>
      <c r="AA6" s="7"/>
      <c r="AB6" s="7"/>
      <c r="AC6" s="8"/>
    </row>
    <row r="7" spans="1:29" ht="22.5" customHeight="1" x14ac:dyDescent="0.15">
      <c r="A7" s="9">
        <v>5</v>
      </c>
      <c r="B7" s="88" t="s">
        <v>61</v>
      </c>
      <c r="C7" s="83">
        <f>'PAU I'!AK17</f>
        <v>63.888888888888893</v>
      </c>
      <c r="D7" s="87">
        <f>'COLOMIERS I'!AK15</f>
        <v>67.764550264550266</v>
      </c>
      <c r="E7" s="81"/>
      <c r="F7" s="87">
        <f>'AGEN I'!AK26</f>
        <v>77.083333333333329</v>
      </c>
      <c r="G7" s="83">
        <f>'CASTRES I'!AK17</f>
        <v>53.549382716049386</v>
      </c>
      <c r="H7" s="83">
        <f>'BAYONNE I'!AK15</f>
        <v>64.333333333333343</v>
      </c>
      <c r="I7" s="81"/>
      <c r="J7" s="81"/>
      <c r="K7" s="81"/>
      <c r="L7" s="81"/>
      <c r="M7" s="81"/>
      <c r="N7" s="81"/>
      <c r="O7" s="81"/>
      <c r="P7" s="81"/>
      <c r="Q7" s="81"/>
      <c r="R7" s="83">
        <f t="shared" si="0"/>
        <v>65.323897707231055</v>
      </c>
      <c r="S7" s="6"/>
      <c r="T7" s="7"/>
      <c r="U7" s="7"/>
      <c r="V7" s="7"/>
      <c r="W7" s="7"/>
      <c r="X7" s="7"/>
      <c r="Y7" s="7"/>
      <c r="Z7" s="7"/>
      <c r="AA7" s="7"/>
      <c r="AB7" s="7"/>
      <c r="AC7" s="8"/>
    </row>
    <row r="8" spans="1:29" ht="22.5" customHeight="1" x14ac:dyDescent="0.15">
      <c r="A8" s="9">
        <v>6</v>
      </c>
      <c r="B8" s="88" t="s">
        <v>62</v>
      </c>
      <c r="C8" s="87">
        <f>'PAU I'!AK26</f>
        <v>72.083333333333329</v>
      </c>
      <c r="D8" s="87">
        <f>'COLOMIERS I'!AK16</f>
        <v>74.166666666666671</v>
      </c>
      <c r="E8" s="81"/>
      <c r="F8" s="83">
        <f>'AGEN I'!AK24</f>
        <v>61.111111111111107</v>
      </c>
      <c r="G8" s="86">
        <f>'CASTRES I'!AK24</f>
        <v>44.696969696969695</v>
      </c>
      <c r="H8" s="87">
        <f>'BAYONNE I'!AK24</f>
        <v>76.190476190476204</v>
      </c>
      <c r="I8" s="87">
        <f>'AURILLAC I'!AK17</f>
        <v>76.666666666666657</v>
      </c>
      <c r="J8" s="81"/>
      <c r="K8" s="81"/>
      <c r="L8" s="81"/>
      <c r="M8" s="81"/>
      <c r="N8" s="81"/>
      <c r="O8" s="81"/>
      <c r="P8" s="81"/>
      <c r="Q8" s="81"/>
      <c r="R8" s="87">
        <f t="shared" si="0"/>
        <v>67.485870610870606</v>
      </c>
      <c r="S8" s="6"/>
      <c r="T8" s="7"/>
      <c r="U8" s="7"/>
      <c r="V8" s="7"/>
      <c r="W8" s="7"/>
      <c r="X8" s="7"/>
      <c r="Y8" s="7"/>
      <c r="Z8" s="7"/>
      <c r="AA8" s="7"/>
      <c r="AB8" s="7"/>
      <c r="AC8" s="8"/>
    </row>
    <row r="9" spans="1:29" ht="22.5" customHeight="1" x14ac:dyDescent="0.15">
      <c r="A9" s="9">
        <v>7</v>
      </c>
      <c r="B9" s="88" t="s">
        <v>63</v>
      </c>
      <c r="C9" s="83">
        <f>'PAU I'!AK14</f>
        <v>54.946393762183241</v>
      </c>
      <c r="D9" s="87">
        <f>'COLOMIERS I'!AK26</f>
        <v>69.841269841269849</v>
      </c>
      <c r="E9" s="81"/>
      <c r="F9" s="81"/>
      <c r="G9" s="81"/>
      <c r="H9" s="81"/>
      <c r="I9" s="87">
        <f>'AURILLAC I'!AK16</f>
        <v>68.73456790123457</v>
      </c>
      <c r="J9" s="81"/>
      <c r="K9" s="81"/>
      <c r="L9" s="81"/>
      <c r="M9" s="81"/>
      <c r="N9" s="81"/>
      <c r="O9" s="81"/>
      <c r="P9" s="81"/>
      <c r="Q9" s="81"/>
      <c r="R9" s="83">
        <f t="shared" si="0"/>
        <v>64.507410501562561</v>
      </c>
      <c r="S9" s="6"/>
      <c r="T9" s="7"/>
      <c r="U9" s="7"/>
      <c r="V9" s="7"/>
      <c r="W9" s="7"/>
      <c r="X9" s="7"/>
      <c r="Y9" s="7"/>
      <c r="Z9" s="7"/>
      <c r="AA9" s="7"/>
      <c r="AB9" s="7"/>
      <c r="AC9" s="8"/>
    </row>
    <row r="10" spans="1:29" ht="22.5" customHeight="1" x14ac:dyDescent="0.15">
      <c r="A10" s="9">
        <v>8</v>
      </c>
      <c r="B10" s="88" t="s">
        <v>64</v>
      </c>
      <c r="C10" s="86">
        <f>'PAU I'!AK25</f>
        <v>43.897435897435891</v>
      </c>
      <c r="D10" s="81"/>
      <c r="E10" s="81"/>
      <c r="F10" s="86">
        <f>'AGEN I'!AK25</f>
        <v>46.666666666666664</v>
      </c>
      <c r="G10" s="86">
        <f>'CASTRES I'!AK13</f>
        <v>40.138888888888886</v>
      </c>
      <c r="H10" s="81"/>
      <c r="I10" s="86">
        <f>'AURILLAC I'!AK13</f>
        <v>43.43434343434344</v>
      </c>
      <c r="J10" s="81"/>
      <c r="K10" s="81"/>
      <c r="L10" s="81"/>
      <c r="M10" s="81"/>
      <c r="N10" s="81"/>
      <c r="O10" s="81"/>
      <c r="P10" s="81"/>
      <c r="Q10" s="81"/>
      <c r="R10" s="86">
        <f t="shared" ref="R10:R24" si="1">AVERAGE(C10:Q10)</f>
        <v>43.534333721833725</v>
      </c>
      <c r="S10" s="6"/>
      <c r="T10" s="7"/>
      <c r="U10" s="7"/>
      <c r="V10" s="7"/>
      <c r="W10" s="7"/>
      <c r="X10" s="7"/>
      <c r="Y10" s="7"/>
      <c r="Z10" s="7"/>
      <c r="AA10" s="7"/>
      <c r="AB10" s="7"/>
      <c r="AC10" s="8"/>
    </row>
    <row r="11" spans="1:29" ht="24" customHeight="1" x14ac:dyDescent="0.15">
      <c r="A11" s="9">
        <v>9</v>
      </c>
      <c r="B11" s="88" t="s">
        <v>65</v>
      </c>
      <c r="C11" s="86">
        <f>'PAU I'!AK13</f>
        <v>48.015873015873012</v>
      </c>
      <c r="D11" s="86">
        <f>'COLOMIERS I'!AK25</f>
        <v>48.05555555555555</v>
      </c>
      <c r="E11" s="85">
        <f>'BLAGNAC I'!AK25</f>
        <v>85.396825396825406</v>
      </c>
      <c r="F11" s="81"/>
      <c r="G11" s="81"/>
      <c r="H11" s="83">
        <f>'BAYONNE I'!AK13</f>
        <v>62.81565656565656</v>
      </c>
      <c r="I11" s="83">
        <f>'AURILLAC I'!AK14</f>
        <v>57.575757575757571</v>
      </c>
      <c r="J11" s="81"/>
      <c r="K11" s="81"/>
      <c r="L11" s="81"/>
      <c r="M11" s="81"/>
      <c r="N11" s="81"/>
      <c r="O11" s="81"/>
      <c r="P11" s="81"/>
      <c r="Q11" s="81"/>
      <c r="R11" s="83">
        <f t="shared" si="1"/>
        <v>60.371933621933621</v>
      </c>
      <c r="S11" s="6"/>
      <c r="T11" s="7"/>
      <c r="U11" s="7"/>
      <c r="V11" s="7"/>
      <c r="W11" s="7"/>
      <c r="X11" s="7"/>
      <c r="Y11" s="7"/>
      <c r="Z11" s="7"/>
      <c r="AA11" s="7"/>
      <c r="AB11" s="7"/>
      <c r="AC11" s="8"/>
    </row>
    <row r="12" spans="1:29" ht="22.5" customHeight="1" x14ac:dyDescent="0.15">
      <c r="A12" s="9">
        <v>10</v>
      </c>
      <c r="B12" s="88" t="s">
        <v>66</v>
      </c>
      <c r="C12" s="81"/>
      <c r="D12" s="87">
        <f>'COLOMIERS I'!AK18</f>
        <v>75.111111111111114</v>
      </c>
      <c r="E12" s="81"/>
      <c r="F12" s="87">
        <f>'AGEN I'!AK15</f>
        <v>72.954545454545453</v>
      </c>
      <c r="G12" s="87">
        <f>'CASTRES I'!AK19</f>
        <v>68.340067340067336</v>
      </c>
      <c r="H12" s="87">
        <f>'BAYONNE I'!AK27</f>
        <v>80.555555555555557</v>
      </c>
      <c r="I12" s="81"/>
      <c r="J12" s="81"/>
      <c r="K12" s="81"/>
      <c r="L12" s="81"/>
      <c r="M12" s="81"/>
      <c r="N12" s="81"/>
      <c r="O12" s="81"/>
      <c r="P12" s="81"/>
      <c r="Q12" s="81"/>
      <c r="R12" s="87">
        <f t="shared" si="1"/>
        <v>74.240319865319861</v>
      </c>
      <c r="S12" s="6"/>
      <c r="T12" s="7"/>
      <c r="U12" s="7"/>
      <c r="V12" s="7"/>
      <c r="W12" s="7"/>
      <c r="X12" s="7"/>
      <c r="Y12" s="7"/>
      <c r="Z12" s="7"/>
      <c r="AA12" s="7"/>
      <c r="AB12" s="7"/>
      <c r="AC12" s="8"/>
    </row>
    <row r="13" spans="1:29" ht="22.5" customHeight="1" x14ac:dyDescent="0.15">
      <c r="A13" s="9">
        <v>11</v>
      </c>
      <c r="B13" s="88" t="s">
        <v>67</v>
      </c>
      <c r="C13" s="81"/>
      <c r="D13" s="81"/>
      <c r="E13" s="81"/>
      <c r="F13" s="81"/>
      <c r="G13" s="87">
        <f>'CASTRES I'!AK21</f>
        <v>70.833333333333329</v>
      </c>
      <c r="H13" s="81"/>
      <c r="I13" s="83">
        <f>'AURILLAC I'!AK6</f>
        <v>59.401709401709404</v>
      </c>
      <c r="J13" s="81"/>
      <c r="K13" s="81"/>
      <c r="L13" s="81"/>
      <c r="M13" s="81"/>
      <c r="N13" s="81"/>
      <c r="O13" s="81"/>
      <c r="P13" s="81"/>
      <c r="Q13" s="81"/>
      <c r="R13" s="83">
        <f t="shared" si="1"/>
        <v>65.117521367521363</v>
      </c>
      <c r="S13" s="6"/>
      <c r="T13" s="7"/>
      <c r="U13" s="7"/>
      <c r="V13" s="7"/>
      <c r="W13" s="7"/>
      <c r="X13" s="7"/>
      <c r="Y13" s="7"/>
      <c r="Z13" s="7"/>
      <c r="AA13" s="7"/>
      <c r="AB13" s="7"/>
      <c r="AC13" s="8"/>
    </row>
    <row r="14" spans="1:29" ht="22.5" customHeight="1" x14ac:dyDescent="0.15">
      <c r="A14" s="9">
        <v>12</v>
      </c>
      <c r="B14" s="88" t="s">
        <v>68</v>
      </c>
      <c r="C14" s="83">
        <f>'PAU I'!AK9</f>
        <v>52.38095238095238</v>
      </c>
      <c r="D14" s="83">
        <f>'COLOMIERS I'!AK24</f>
        <v>59.027777777777779</v>
      </c>
      <c r="E14" s="87">
        <f>'BLAGNAC I'!AK8</f>
        <v>75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3">
        <f t="shared" si="1"/>
        <v>62.136243386243386</v>
      </c>
      <c r="S14" s="6"/>
      <c r="T14" s="7"/>
      <c r="U14" s="7"/>
      <c r="V14" s="7"/>
      <c r="W14" s="7"/>
      <c r="X14" s="7"/>
      <c r="Y14" s="7"/>
      <c r="Z14" s="7"/>
      <c r="AA14" s="7"/>
      <c r="AB14" s="7"/>
      <c r="AC14" s="8"/>
    </row>
    <row r="15" spans="1:29" ht="22.5" customHeight="1" x14ac:dyDescent="0.15">
      <c r="A15" s="9">
        <v>13</v>
      </c>
      <c r="B15" s="88" t="s">
        <v>69</v>
      </c>
      <c r="C15" s="81"/>
      <c r="D15" s="87">
        <f>'COLOMIERS I'!AK19</f>
        <v>68.6111111111111</v>
      </c>
      <c r="E15" s="87">
        <f>'BLAGNAC I'!AK19</f>
        <v>72.704637410519766</v>
      </c>
      <c r="F15" s="87">
        <f>'AGEN I'!AK19</f>
        <v>69.654882154882173</v>
      </c>
      <c r="G15" s="81"/>
      <c r="H15" s="87">
        <f>'BAYONNE I'!AK19</f>
        <v>78.285714285714278</v>
      </c>
      <c r="I15" s="81"/>
      <c r="J15" s="81"/>
      <c r="K15" s="81"/>
      <c r="L15" s="81"/>
      <c r="M15" s="81"/>
      <c r="N15" s="81"/>
      <c r="O15" s="81"/>
      <c r="P15" s="81"/>
      <c r="Q15" s="81"/>
      <c r="R15" s="87">
        <f t="shared" si="1"/>
        <v>72.314086240556833</v>
      </c>
      <c r="S15" s="6"/>
      <c r="T15" s="7"/>
      <c r="U15" s="7"/>
      <c r="V15" s="7"/>
      <c r="W15" s="7"/>
      <c r="X15" s="7"/>
      <c r="Y15" s="7"/>
      <c r="Z15" s="7"/>
      <c r="AA15" s="7"/>
      <c r="AB15" s="7"/>
      <c r="AC15" s="8"/>
    </row>
    <row r="16" spans="1:29" ht="22.5" customHeight="1" x14ac:dyDescent="0.15">
      <c r="A16" s="9">
        <v>14</v>
      </c>
      <c r="B16" s="88" t="s">
        <v>155</v>
      </c>
      <c r="C16" s="81"/>
      <c r="D16" s="83">
        <f>'COLOMIERS I'!AK13</f>
        <v>62.708333333333336</v>
      </c>
      <c r="E16" s="83">
        <f>'BLAGNAC I'!AK13</f>
        <v>58.960960960960961</v>
      </c>
      <c r="F16" s="87">
        <f>'AGEN I'!AK13</f>
        <v>73.430770887166247</v>
      </c>
      <c r="G16" s="81"/>
      <c r="H16" s="83">
        <f>'BAYONNE I'!AK25</f>
        <v>54.662698412698411</v>
      </c>
      <c r="I16" s="87">
        <f>'AURILLAC I'!AK26</f>
        <v>74.074074074074076</v>
      </c>
      <c r="J16" s="81"/>
      <c r="K16" s="81"/>
      <c r="L16" s="81"/>
      <c r="M16" s="81"/>
      <c r="N16" s="81"/>
      <c r="O16" s="81"/>
      <c r="P16" s="81"/>
      <c r="Q16" s="81"/>
      <c r="R16" s="83">
        <f t="shared" si="1"/>
        <v>64.767367533646592</v>
      </c>
      <c r="S16" s="6"/>
      <c r="T16" s="7"/>
      <c r="U16" s="7"/>
      <c r="V16" s="7"/>
      <c r="W16" s="7"/>
      <c r="X16" s="7"/>
      <c r="Y16" s="7"/>
      <c r="Z16" s="7"/>
      <c r="AA16" s="7"/>
      <c r="AB16" s="7"/>
      <c r="AC16" s="8"/>
    </row>
    <row r="17" spans="1:29" ht="22.5" customHeight="1" x14ac:dyDescent="0.15">
      <c r="A17" s="9">
        <v>15</v>
      </c>
      <c r="B17" s="88" t="s">
        <v>206</v>
      </c>
      <c r="C17" s="81"/>
      <c r="D17" s="82">
        <f>'COLOMIERS I'!AK21</f>
        <v>22.222222222222218</v>
      </c>
      <c r="E17" s="81"/>
      <c r="F17" s="81"/>
      <c r="G17" s="83">
        <f>'CASTRES I'!AK8</f>
        <v>65.555555555555557</v>
      </c>
      <c r="H17" s="81"/>
      <c r="I17" s="86">
        <f>'AURILLAC I'!AK21</f>
        <v>41.111111111111114</v>
      </c>
      <c r="J17" s="81"/>
      <c r="K17" s="81"/>
      <c r="L17" s="81"/>
      <c r="M17" s="81"/>
      <c r="N17" s="81"/>
      <c r="O17" s="81"/>
      <c r="P17" s="81"/>
      <c r="Q17" s="81"/>
      <c r="R17" s="86">
        <f t="shared" si="1"/>
        <v>42.962962962962962</v>
      </c>
      <c r="S17" s="6"/>
      <c r="T17" s="7"/>
      <c r="U17" s="7"/>
      <c r="V17" s="7"/>
      <c r="W17" s="7"/>
      <c r="X17" s="7"/>
      <c r="Y17" s="7"/>
      <c r="Z17" s="7"/>
      <c r="AA17" s="7"/>
      <c r="AB17" s="7"/>
      <c r="AC17" s="8"/>
    </row>
    <row r="18" spans="1:29" ht="22.5" customHeight="1" x14ac:dyDescent="0.15">
      <c r="A18" s="9">
        <v>16</v>
      </c>
      <c r="B18" s="88" t="s">
        <v>70</v>
      </c>
      <c r="C18" s="82">
        <f>'PAU I'!AK16</f>
        <v>32.820512820512825</v>
      </c>
      <c r="D18" s="81"/>
      <c r="E18" s="83">
        <f>'BLAGNAC I'!AK16</f>
        <v>55.555555555555564</v>
      </c>
      <c r="F18" s="81"/>
      <c r="G18" s="83">
        <f>'CASTRES I'!AK16</f>
        <v>60.17460317460317</v>
      </c>
      <c r="H18" s="81"/>
      <c r="I18" s="85">
        <f>'AURILLAC I'!AK27</f>
        <v>84.722222222222214</v>
      </c>
      <c r="J18" s="81"/>
      <c r="K18" s="81"/>
      <c r="L18" s="81"/>
      <c r="M18" s="81"/>
      <c r="N18" s="81"/>
      <c r="O18" s="81"/>
      <c r="P18" s="81"/>
      <c r="Q18" s="81"/>
      <c r="R18" s="83">
        <f t="shared" si="1"/>
        <v>58.318223443223445</v>
      </c>
      <c r="S18" s="6"/>
      <c r="T18" s="7"/>
      <c r="U18" s="7"/>
      <c r="V18" s="7"/>
      <c r="W18" s="7"/>
      <c r="X18" s="7"/>
      <c r="Y18" s="7"/>
      <c r="Z18" s="7"/>
      <c r="AA18" s="7"/>
      <c r="AB18" s="7"/>
      <c r="AC18" s="8"/>
    </row>
    <row r="19" spans="1:29" ht="22.5" customHeight="1" x14ac:dyDescent="0.15">
      <c r="A19" s="9">
        <v>17</v>
      </c>
      <c r="B19" s="88" t="s">
        <v>71</v>
      </c>
      <c r="C19" s="87">
        <f>'PAU I'!AK11</f>
        <v>71.111111111111114</v>
      </c>
      <c r="D19" s="81"/>
      <c r="E19" s="83">
        <f>'BLAGNAC I'!AK24</f>
        <v>66.071428571428569</v>
      </c>
      <c r="F19" s="87">
        <f>'AGEN I'!AK11</f>
        <v>68.253968253968253</v>
      </c>
      <c r="G19" s="83">
        <f>'CASTRES I'!AK12</f>
        <v>61.408730158730151</v>
      </c>
      <c r="H19" s="87">
        <f>'BAYONNE I'!AK12</f>
        <v>75.347222222222229</v>
      </c>
      <c r="I19" s="83">
        <f>'AURILLAC I'!AK25</f>
        <v>55.55555555555555</v>
      </c>
      <c r="J19" s="81"/>
      <c r="K19" s="81"/>
      <c r="L19" s="81"/>
      <c r="M19" s="81"/>
      <c r="N19" s="81"/>
      <c r="O19" s="81"/>
      <c r="P19" s="81"/>
      <c r="Q19" s="81"/>
      <c r="R19" s="87">
        <f t="shared" si="1"/>
        <v>66.291335978835974</v>
      </c>
      <c r="S19" s="6"/>
      <c r="T19" s="7"/>
      <c r="U19" s="7"/>
      <c r="V19" s="7"/>
      <c r="W19" s="7"/>
      <c r="X19" s="7"/>
      <c r="Y19" s="7"/>
      <c r="Z19" s="7"/>
      <c r="AA19" s="7"/>
      <c r="AB19" s="7"/>
      <c r="AC19" s="8"/>
    </row>
    <row r="20" spans="1:29" ht="22.5" customHeight="1" x14ac:dyDescent="0.15">
      <c r="A20" s="9">
        <v>18</v>
      </c>
      <c r="B20" s="88" t="s">
        <v>72</v>
      </c>
      <c r="C20" s="83">
        <f>'PAU I'!AK12</f>
        <v>61.886574074074076</v>
      </c>
      <c r="D20" s="87">
        <f>'COLOMIERS I'!AK8</f>
        <v>75.750915750915752</v>
      </c>
      <c r="E20" s="83">
        <f>'BLAGNAC I'!AK12</f>
        <v>65.233860342555985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7">
        <f t="shared" si="1"/>
        <v>67.623783389181938</v>
      </c>
      <c r="S20" s="6"/>
      <c r="T20" s="7"/>
      <c r="U20" s="7"/>
      <c r="V20" s="7"/>
      <c r="W20" s="7"/>
      <c r="X20" s="7"/>
      <c r="Y20" s="7"/>
      <c r="Z20" s="7"/>
      <c r="AA20" s="7"/>
      <c r="AB20" s="7"/>
      <c r="AC20" s="8"/>
    </row>
    <row r="21" spans="1:29" ht="22.5" customHeight="1" x14ac:dyDescent="0.15">
      <c r="A21" s="9">
        <v>19</v>
      </c>
      <c r="B21" s="88" t="s">
        <v>73</v>
      </c>
      <c r="C21" s="83">
        <f>'PAU I'!AK23</f>
        <v>62.5</v>
      </c>
      <c r="D21" s="81"/>
      <c r="E21" s="85">
        <f>'BLAGNAC I'!AK28</f>
        <v>94.444444444444443</v>
      </c>
      <c r="F21" s="81"/>
      <c r="G21" s="83">
        <f>'CASTRES I'!AK7</f>
        <v>65.833333333333329</v>
      </c>
      <c r="H21" s="87">
        <f>'BAYONNE I'!AK6</f>
        <v>81.547619047619051</v>
      </c>
      <c r="I21" s="81"/>
      <c r="J21" s="81"/>
      <c r="K21" s="81"/>
      <c r="L21" s="81"/>
      <c r="M21" s="81"/>
      <c r="N21" s="81"/>
      <c r="O21" s="81"/>
      <c r="P21" s="81"/>
      <c r="Q21" s="81"/>
      <c r="R21" s="87">
        <f t="shared" si="1"/>
        <v>76.081349206349202</v>
      </c>
      <c r="S21" s="6"/>
      <c r="T21" s="7"/>
      <c r="U21" s="7"/>
      <c r="V21" s="7"/>
      <c r="W21" s="7"/>
      <c r="X21" s="7"/>
      <c r="Y21" s="7"/>
      <c r="Z21" s="7"/>
      <c r="AA21" s="7"/>
      <c r="AB21" s="7"/>
      <c r="AC21" s="8"/>
    </row>
    <row r="22" spans="1:29" ht="22.5" customHeight="1" x14ac:dyDescent="0.15">
      <c r="A22" s="9">
        <v>20</v>
      </c>
      <c r="B22" s="88" t="s">
        <v>74</v>
      </c>
      <c r="C22" s="83">
        <f>'PAU I'!AK6</f>
        <v>58.888888888888893</v>
      </c>
      <c r="D22" s="83">
        <f>'COLOMIERS I'!AK6</f>
        <v>60.683760683760674</v>
      </c>
      <c r="E22" s="83">
        <f>'BLAGNAC I'!AK6</f>
        <v>64.478114478114477</v>
      </c>
      <c r="F22" s="87">
        <f>'AGEN I'!AK6</f>
        <v>75.396825396825392</v>
      </c>
      <c r="G22" s="81"/>
      <c r="H22" s="83">
        <f>'BAYONNE I'!AK21</f>
        <v>63.888888888888893</v>
      </c>
      <c r="I22" s="81"/>
      <c r="J22" s="81"/>
      <c r="K22" s="81"/>
      <c r="L22" s="81"/>
      <c r="M22" s="81"/>
      <c r="N22" s="81"/>
      <c r="O22" s="81"/>
      <c r="P22" s="81"/>
      <c r="Q22" s="81"/>
      <c r="R22" s="83">
        <f t="shared" si="1"/>
        <v>64.667295667295662</v>
      </c>
      <c r="S22" s="6"/>
      <c r="T22" s="7"/>
      <c r="U22" s="7"/>
      <c r="V22" s="7"/>
      <c r="W22" s="7"/>
      <c r="X22" s="7"/>
      <c r="Y22" s="7"/>
      <c r="Z22" s="7"/>
      <c r="AA22" s="7"/>
      <c r="AB22" s="7"/>
      <c r="AC22" s="8"/>
    </row>
    <row r="23" spans="1:29" ht="22.5" customHeight="1" x14ac:dyDescent="0.15">
      <c r="A23" s="13">
        <v>21</v>
      </c>
      <c r="B23" s="88" t="s">
        <v>75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6"/>
      <c r="T23" s="7"/>
      <c r="U23" s="7"/>
      <c r="V23" s="7"/>
      <c r="W23" s="7"/>
      <c r="X23" s="7"/>
      <c r="Y23" s="7"/>
      <c r="Z23" s="7"/>
      <c r="AA23" s="7"/>
      <c r="AB23" s="7"/>
      <c r="AC23" s="8"/>
    </row>
    <row r="24" spans="1:29" ht="22.5" customHeight="1" x14ac:dyDescent="0.15">
      <c r="A24" s="13">
        <v>22</v>
      </c>
      <c r="B24" s="88" t="s">
        <v>76</v>
      </c>
      <c r="C24" s="81"/>
      <c r="D24" s="83">
        <f>'COLOMIERS I'!AK10</f>
        <v>50.202020202020208</v>
      </c>
      <c r="E24" s="87">
        <f>'BLAGNAC I'!AK10</f>
        <v>76.754385964912288</v>
      </c>
      <c r="F24" s="87">
        <f>'AGEN I'!AK10</f>
        <v>73.06547619047619</v>
      </c>
      <c r="G24" s="81"/>
      <c r="H24" s="87">
        <f>'BAYONNE I'!AK10</f>
        <v>75.333333333333343</v>
      </c>
      <c r="I24" s="83">
        <f>'AURILLAC I'!AK25</f>
        <v>55.55555555555555</v>
      </c>
      <c r="J24" s="81"/>
      <c r="K24" s="81"/>
      <c r="L24" s="81"/>
      <c r="M24" s="81"/>
      <c r="N24" s="81"/>
      <c r="O24" s="81"/>
      <c r="P24" s="81"/>
      <c r="Q24" s="81"/>
      <c r="R24" s="83">
        <f t="shared" si="1"/>
        <v>66.182154249259526</v>
      </c>
      <c r="S24" s="6"/>
      <c r="T24" s="7"/>
      <c r="U24" s="7"/>
      <c r="V24" s="7"/>
      <c r="W24" s="7"/>
      <c r="X24" s="7"/>
      <c r="Y24" s="7"/>
      <c r="Z24" s="7"/>
      <c r="AA24" s="7"/>
      <c r="AB24" s="7"/>
      <c r="AC24" s="8"/>
    </row>
    <row r="25" spans="1:29" ht="22.5" customHeight="1" x14ac:dyDescent="0.15">
      <c r="A25" s="13">
        <v>23</v>
      </c>
      <c r="B25" s="88" t="s">
        <v>77</v>
      </c>
      <c r="C25" s="81"/>
      <c r="D25" s="87">
        <f>'COLOMIERS I'!AK12</f>
        <v>71.239316239316238</v>
      </c>
      <c r="E25" s="87">
        <f>'BLAGNAC I'!AK11</f>
        <v>76.19047619047619</v>
      </c>
      <c r="F25" s="87">
        <f>'AGEN I'!AK12</f>
        <v>75</v>
      </c>
      <c r="G25" s="81"/>
      <c r="H25" s="81"/>
      <c r="I25" s="86">
        <f>'AURILLAC I'!AK24</f>
        <v>41.666666666666664</v>
      </c>
      <c r="J25" s="81"/>
      <c r="K25" s="81"/>
      <c r="L25" s="81"/>
      <c r="M25" s="81"/>
      <c r="N25" s="81"/>
      <c r="O25" s="81"/>
      <c r="P25" s="81"/>
      <c r="Q25" s="81"/>
      <c r="R25" s="83">
        <f>AVERAGE(C25:Q25)</f>
        <v>66.024114774114778</v>
      </c>
      <c r="S25" s="6"/>
      <c r="T25" s="7"/>
      <c r="U25" s="7"/>
      <c r="V25" s="7"/>
      <c r="W25" s="7"/>
      <c r="X25" s="7"/>
      <c r="Y25" s="7"/>
      <c r="Z25" s="7"/>
      <c r="AA25" s="7"/>
      <c r="AB25" s="7"/>
      <c r="AC25" s="8"/>
    </row>
    <row r="26" spans="1:29" ht="22.5" customHeight="1" x14ac:dyDescent="0.15">
      <c r="A26" s="13">
        <v>24</v>
      </c>
      <c r="B26" s="88" t="s">
        <v>78</v>
      </c>
      <c r="C26" s="81"/>
      <c r="D26" s="81"/>
      <c r="E26" s="81"/>
      <c r="F26" s="81"/>
      <c r="G26" s="83">
        <f>'CASTRES I'!AK23</f>
        <v>65.722222222222214</v>
      </c>
      <c r="H26" s="83">
        <f>'BAYONNE I'!AK23</f>
        <v>51.111111111111107</v>
      </c>
      <c r="I26" s="83">
        <f>'AURILLAC I'!AK12</f>
        <v>54.828042328042329</v>
      </c>
      <c r="J26" s="81"/>
      <c r="K26" s="81"/>
      <c r="L26" s="81"/>
      <c r="M26" s="81"/>
      <c r="N26" s="81"/>
      <c r="O26" s="81"/>
      <c r="P26" s="81"/>
      <c r="Q26" s="81"/>
      <c r="R26" s="83">
        <f>AVERAGE(C26:Q26)</f>
        <v>57.220458553791879</v>
      </c>
      <c r="S26" s="6"/>
      <c r="T26" s="7"/>
      <c r="U26" s="7"/>
      <c r="V26" s="7"/>
      <c r="W26" s="7"/>
      <c r="X26" s="7"/>
      <c r="Y26" s="7"/>
      <c r="Z26" s="7"/>
      <c r="AA26" s="7"/>
      <c r="AB26" s="7"/>
      <c r="AC26" s="8"/>
    </row>
    <row r="27" spans="1:29" ht="22.5" customHeight="1" x14ac:dyDescent="0.15">
      <c r="A27" s="13">
        <v>25</v>
      </c>
      <c r="B27" s="88" t="s">
        <v>79</v>
      </c>
      <c r="C27" s="87">
        <f>'PAU I'!AK7</f>
        <v>67.708333333333329</v>
      </c>
      <c r="D27" s="87">
        <f>'COLOMIERS I'!AK7</f>
        <v>81.597222222222229</v>
      </c>
      <c r="E27" s="83">
        <f>'BLAGNAC I'!AK5</f>
        <v>62.785547785547784</v>
      </c>
      <c r="F27" s="83">
        <f>'AGEN I'!AK5</f>
        <v>64.99183006535948</v>
      </c>
      <c r="G27" s="81"/>
      <c r="H27" s="81"/>
      <c r="I27" s="87">
        <f>'AURILLAC I'!AK22</f>
        <v>76.666666666666657</v>
      </c>
      <c r="J27" s="81"/>
      <c r="K27" s="81"/>
      <c r="L27" s="81"/>
      <c r="M27" s="81"/>
      <c r="N27" s="81"/>
      <c r="O27" s="81"/>
      <c r="P27" s="81"/>
      <c r="Q27" s="81"/>
      <c r="R27" s="87">
        <f t="shared" ref="R27" si="2">AVERAGE(C27:Q27)</f>
        <v>70.7499200146259</v>
      </c>
      <c r="S27" s="6"/>
      <c r="T27" s="7"/>
      <c r="U27" s="7"/>
      <c r="V27" s="7"/>
      <c r="W27" s="7"/>
      <c r="X27" s="7"/>
      <c r="Y27" s="7"/>
      <c r="Z27" s="7"/>
      <c r="AA27" s="7"/>
      <c r="AB27" s="7"/>
      <c r="AC27" s="8"/>
    </row>
    <row r="28" spans="1:29" ht="22.5" customHeight="1" x14ac:dyDescent="0.15">
      <c r="A28" s="13">
        <v>26</v>
      </c>
      <c r="B28" s="88" t="s">
        <v>80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6"/>
      <c r="T28" s="7"/>
      <c r="U28" s="7"/>
      <c r="V28" s="7"/>
      <c r="W28" s="7"/>
      <c r="X28" s="7"/>
      <c r="Y28" s="7"/>
      <c r="Z28" s="7"/>
      <c r="AA28" s="7"/>
      <c r="AB28" s="7"/>
      <c r="AC28" s="8"/>
    </row>
    <row r="29" spans="1:29" ht="22.5" customHeight="1" x14ac:dyDescent="0.15">
      <c r="A29" s="13">
        <v>27</v>
      </c>
      <c r="B29" s="88" t="s">
        <v>81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6"/>
      <c r="T29" s="7"/>
      <c r="U29" s="7"/>
      <c r="V29" s="7"/>
      <c r="W29" s="7"/>
      <c r="X29" s="7"/>
      <c r="Y29" s="7"/>
      <c r="Z29" s="7"/>
      <c r="AA29" s="7"/>
      <c r="AB29" s="7"/>
      <c r="AC29" s="8"/>
    </row>
    <row r="30" spans="1:29" ht="22.5" customHeight="1" x14ac:dyDescent="0.15">
      <c r="A30" s="13">
        <v>28</v>
      </c>
      <c r="B30" s="88" t="s">
        <v>227</v>
      </c>
      <c r="C30" s="81"/>
      <c r="D30" s="81"/>
      <c r="E30" s="81"/>
      <c r="F30" s="81"/>
      <c r="G30" s="81"/>
      <c r="H30" s="81"/>
      <c r="I30" s="83">
        <f>'AURILLAC I'!AK28</f>
        <v>50</v>
      </c>
      <c r="J30" s="81"/>
      <c r="K30" s="81"/>
      <c r="L30" s="81"/>
      <c r="M30" s="81"/>
      <c r="N30" s="81"/>
      <c r="O30" s="81"/>
      <c r="P30" s="81"/>
      <c r="Q30" s="81"/>
      <c r="R30" s="81"/>
      <c r="S30" s="6"/>
      <c r="T30" s="7"/>
      <c r="U30" s="7"/>
      <c r="V30" s="7"/>
      <c r="W30" s="7"/>
      <c r="X30" s="7"/>
      <c r="Y30" s="7"/>
      <c r="Z30" s="7"/>
      <c r="AA30" s="7"/>
      <c r="AB30" s="7"/>
      <c r="AC30" s="8"/>
    </row>
    <row r="31" spans="1:29" ht="22.5" customHeight="1" x14ac:dyDescent="0.15">
      <c r="A31" s="13">
        <v>29</v>
      </c>
      <c r="B31" s="88" t="s">
        <v>82</v>
      </c>
      <c r="C31" s="83">
        <f>'PAU I'!AK28</f>
        <v>59.722222222222221</v>
      </c>
      <c r="D31" s="87">
        <f>'COLOMIERS I'!AK22</f>
        <v>76.984126984126988</v>
      </c>
      <c r="E31" s="81"/>
      <c r="F31" s="81"/>
      <c r="G31" s="81"/>
      <c r="H31" s="83">
        <f>'BAYONNE I'!AK28</f>
        <v>61.111111111111107</v>
      </c>
      <c r="I31" s="81"/>
      <c r="J31" s="81"/>
      <c r="K31" s="81"/>
      <c r="L31" s="81"/>
      <c r="M31" s="81"/>
      <c r="N31" s="81"/>
      <c r="O31" s="81"/>
      <c r="P31" s="81"/>
      <c r="Q31" s="81"/>
      <c r="R31" s="83">
        <f t="shared" ref="R31:R32" si="3">AVERAGE(C31:Q31)</f>
        <v>65.939153439153444</v>
      </c>
      <c r="S31" s="6"/>
      <c r="T31" s="7"/>
      <c r="U31" s="7"/>
      <c r="V31" s="7"/>
      <c r="W31" s="7"/>
      <c r="X31" s="7"/>
      <c r="Y31" s="7"/>
      <c r="Z31" s="7"/>
      <c r="AA31" s="7"/>
      <c r="AB31" s="7"/>
      <c r="AC31" s="8"/>
    </row>
    <row r="32" spans="1:29" ht="22.5" customHeight="1" x14ac:dyDescent="0.15">
      <c r="A32" s="13">
        <v>30</v>
      </c>
      <c r="B32" s="88" t="s">
        <v>83</v>
      </c>
      <c r="C32" s="83">
        <f>'PAU I'!AK10</f>
        <v>59.523809523809526</v>
      </c>
      <c r="D32" s="83">
        <f>'COLOMIERS I'!AK11</f>
        <v>51.333333333333336</v>
      </c>
      <c r="E32" s="87">
        <f>'BLAGNAC I'!AK23</f>
        <v>70.089285714285708</v>
      </c>
      <c r="F32" s="87">
        <f>'AGEN I'!AK23</f>
        <v>76.851851851851848</v>
      </c>
      <c r="G32" s="83">
        <f>'CASTRES I'!AK10</f>
        <v>50.520833333333336</v>
      </c>
      <c r="H32" s="87">
        <f>'BAYONNE I'!AK11</f>
        <v>66.82692307692308</v>
      </c>
      <c r="I32" s="85">
        <f>'AURILLAC I'!AK11</f>
        <v>86.666666666666671</v>
      </c>
      <c r="J32" s="81"/>
      <c r="K32" s="81"/>
      <c r="L32" s="81"/>
      <c r="M32" s="81"/>
      <c r="N32" s="81"/>
      <c r="O32" s="81"/>
      <c r="P32" s="81"/>
      <c r="Q32" s="81"/>
      <c r="R32" s="83">
        <f t="shared" si="3"/>
        <v>65.973243357171924</v>
      </c>
      <c r="S32" s="6"/>
      <c r="T32" s="7"/>
      <c r="U32" s="7"/>
      <c r="V32" s="7"/>
      <c r="W32" s="7"/>
      <c r="X32" s="7"/>
      <c r="Y32" s="7"/>
      <c r="Z32" s="7"/>
      <c r="AA32" s="7"/>
      <c r="AB32" s="7"/>
      <c r="AC32" s="8"/>
    </row>
    <row r="33" spans="1:29" ht="22.5" customHeight="1" x14ac:dyDescent="0.15">
      <c r="A33" s="13">
        <v>31</v>
      </c>
      <c r="B33" s="88" t="s">
        <v>84</v>
      </c>
      <c r="C33" s="85">
        <f>'PAU I'!AK18</f>
        <v>87.5</v>
      </c>
      <c r="D33" s="85">
        <f>'COLOMIERS I'!AK27</f>
        <v>90.277777777777786</v>
      </c>
      <c r="E33" s="81"/>
      <c r="F33" s="81"/>
      <c r="G33" s="87">
        <f>'CASTRES I'!AK26</f>
        <v>73.333333333333343</v>
      </c>
      <c r="H33" s="87">
        <f>'BAYONNE I'!AK18</f>
        <v>62.5</v>
      </c>
      <c r="I33" s="83">
        <f>'AURILLAC I'!AK19</f>
        <v>62.037037037037038</v>
      </c>
      <c r="J33" s="81"/>
      <c r="K33" s="81"/>
      <c r="L33" s="81"/>
      <c r="M33" s="81"/>
      <c r="N33" s="81"/>
      <c r="O33" s="81"/>
      <c r="P33" s="81"/>
      <c r="Q33" s="81"/>
      <c r="R33" s="87">
        <f t="shared" ref="R33:R40" si="4">AVERAGE(C33:Q33)</f>
        <v>75.129629629629633</v>
      </c>
      <c r="S33" s="6"/>
      <c r="T33" s="7"/>
      <c r="U33" s="7"/>
      <c r="V33" s="7"/>
      <c r="W33" s="7"/>
      <c r="X33" s="7"/>
      <c r="Y33" s="7"/>
      <c r="Z33" s="7"/>
      <c r="AA33" s="7"/>
      <c r="AB33" s="7"/>
      <c r="AC33" s="8"/>
    </row>
    <row r="34" spans="1:29" ht="22.5" customHeight="1" x14ac:dyDescent="0.15">
      <c r="A34" s="13">
        <v>32</v>
      </c>
      <c r="B34" s="88" t="s">
        <v>85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6"/>
      <c r="T34" s="7"/>
      <c r="U34" s="7"/>
      <c r="V34" s="7"/>
      <c r="W34" s="7"/>
      <c r="X34" s="7"/>
      <c r="Y34" s="7"/>
      <c r="Z34" s="7"/>
      <c r="AA34" s="7"/>
      <c r="AB34" s="7"/>
      <c r="AC34" s="8"/>
    </row>
    <row r="35" spans="1:29" ht="22.5" customHeight="1" x14ac:dyDescent="0.15">
      <c r="A35" s="13">
        <v>33</v>
      </c>
      <c r="B35" s="88" t="s">
        <v>86</v>
      </c>
      <c r="C35" s="81"/>
      <c r="D35" s="81"/>
      <c r="E35" s="83">
        <f>'BLAGNAC I'!AK26</f>
        <v>56.388888888888886</v>
      </c>
      <c r="F35" s="87">
        <f>'AGEN I'!AK16</f>
        <v>77.266955266955264</v>
      </c>
      <c r="G35" s="87">
        <f>'CASTRES I'!AK14</f>
        <v>67.31934731934733</v>
      </c>
      <c r="H35" s="83">
        <f>'BAYONNE I'!AK16</f>
        <v>60.444444444444436</v>
      </c>
      <c r="I35" s="81"/>
      <c r="J35" s="81"/>
      <c r="K35" s="81"/>
      <c r="L35" s="81"/>
      <c r="M35" s="81"/>
      <c r="N35" s="81"/>
      <c r="O35" s="81"/>
      <c r="P35" s="81"/>
      <c r="Q35" s="81"/>
      <c r="R35" s="83">
        <f t="shared" si="4"/>
        <v>65.354908979908984</v>
      </c>
      <c r="S35" s="6"/>
      <c r="T35" s="7"/>
      <c r="U35" s="7"/>
      <c r="V35" s="7"/>
      <c r="W35" s="7"/>
      <c r="X35" s="7"/>
      <c r="Y35" s="7"/>
      <c r="Z35" s="7"/>
      <c r="AA35" s="7"/>
      <c r="AB35" s="7"/>
      <c r="AC35" s="8"/>
    </row>
    <row r="36" spans="1:29" ht="22.5" customHeight="1" x14ac:dyDescent="0.15">
      <c r="A36" s="13">
        <v>34</v>
      </c>
      <c r="B36" s="88" t="s">
        <v>87</v>
      </c>
      <c r="C36" s="83">
        <f>'PAU I'!AK8</f>
        <v>54.166666666666664</v>
      </c>
      <c r="D36" s="83">
        <f>'COLOMIERS I'!AK23</f>
        <v>59.259259259259267</v>
      </c>
      <c r="E36" s="81"/>
      <c r="F36" s="83">
        <f>'AGEN I'!AK8</f>
        <v>63.888888888888893</v>
      </c>
      <c r="G36" s="81"/>
      <c r="H36" s="87">
        <f>'BAYONNE I'!AK8</f>
        <v>71.250000000000014</v>
      </c>
      <c r="I36" s="81"/>
      <c r="J36" s="81"/>
      <c r="K36" s="81"/>
      <c r="L36" s="81"/>
      <c r="M36" s="81"/>
      <c r="N36" s="81"/>
      <c r="O36" s="81"/>
      <c r="P36" s="81"/>
      <c r="Q36" s="81"/>
      <c r="R36" s="83">
        <f t="shared" si="4"/>
        <v>62.141203703703709</v>
      </c>
      <c r="S36" s="6"/>
      <c r="T36" s="7"/>
      <c r="U36" s="7"/>
      <c r="V36" s="7"/>
      <c r="W36" s="7"/>
      <c r="X36" s="7"/>
      <c r="Y36" s="7"/>
      <c r="Z36" s="7"/>
      <c r="AA36" s="7"/>
      <c r="AB36" s="7"/>
      <c r="AC36" s="8"/>
    </row>
    <row r="37" spans="1:29" ht="22.5" customHeight="1" x14ac:dyDescent="0.15">
      <c r="A37" s="13">
        <v>35</v>
      </c>
      <c r="B37" s="88" t="s">
        <v>88</v>
      </c>
      <c r="C37" s="83">
        <f>'PAU I'!AK19</f>
        <v>63.777777777777779</v>
      </c>
      <c r="D37" s="81"/>
      <c r="E37" s="83">
        <f>'BLAGNAC I'!AK27</f>
        <v>59.722222222222229</v>
      </c>
      <c r="F37" s="87">
        <f>'AGEN I'!AK18</f>
        <v>79.753086419753075</v>
      </c>
      <c r="G37" s="81"/>
      <c r="H37" s="85">
        <f>'BAYONNE I'!AK26</f>
        <v>85.416666666666671</v>
      </c>
      <c r="I37" s="81"/>
      <c r="J37" s="81"/>
      <c r="K37" s="81"/>
      <c r="L37" s="81"/>
      <c r="M37" s="81"/>
      <c r="N37" s="81"/>
      <c r="O37" s="81"/>
      <c r="P37" s="81"/>
      <c r="Q37" s="81"/>
      <c r="R37" s="87">
        <f t="shared" si="4"/>
        <v>72.167438271604937</v>
      </c>
      <c r="S37" s="6"/>
      <c r="T37" s="7"/>
      <c r="U37" s="7"/>
      <c r="V37" s="7"/>
      <c r="W37" s="7"/>
      <c r="X37" s="7"/>
      <c r="Y37" s="7"/>
      <c r="Z37" s="7"/>
      <c r="AA37" s="7"/>
      <c r="AB37" s="7"/>
      <c r="AC37" s="8"/>
    </row>
    <row r="38" spans="1:29" ht="22.5" customHeight="1" x14ac:dyDescent="0.15">
      <c r="A38" s="13">
        <v>36</v>
      </c>
      <c r="B38" s="88" t="s">
        <v>89</v>
      </c>
      <c r="C38" s="87">
        <f>'PAU I'!AK22</f>
        <v>82.222222222222229</v>
      </c>
      <c r="D38" s="86">
        <f>'COLOMIERS I'!AK5</f>
        <v>34.814814814814817</v>
      </c>
      <c r="E38" s="87">
        <f>'BLAGNAC I'!AK22</f>
        <v>73.6111111111111</v>
      </c>
      <c r="F38" s="87">
        <f>'AGEN I'!AK28</f>
        <v>80.714285714285722</v>
      </c>
      <c r="G38" s="87">
        <f>'CASTRES I'!AK5</f>
        <v>69.212962962962976</v>
      </c>
      <c r="H38" s="83">
        <f>'BAYONNE I'!AK5</f>
        <v>59.206349206349209</v>
      </c>
      <c r="I38" s="81"/>
      <c r="J38" s="81"/>
      <c r="K38" s="81"/>
      <c r="L38" s="81"/>
      <c r="M38" s="81"/>
      <c r="N38" s="81"/>
      <c r="O38" s="81"/>
      <c r="P38" s="81"/>
      <c r="Q38" s="81"/>
      <c r="R38" s="83">
        <f t="shared" si="4"/>
        <v>66.630291005291014</v>
      </c>
      <c r="S38" s="6"/>
      <c r="T38" s="7"/>
      <c r="U38" s="7"/>
      <c r="V38" s="7"/>
      <c r="W38" s="7"/>
      <c r="X38" s="7"/>
      <c r="Y38" s="7"/>
      <c r="Z38" s="7"/>
      <c r="AA38" s="7"/>
      <c r="AB38" s="7"/>
      <c r="AC38" s="8"/>
    </row>
    <row r="39" spans="1:29" ht="22.5" customHeight="1" x14ac:dyDescent="0.15">
      <c r="A39" s="13">
        <v>37</v>
      </c>
      <c r="B39" s="88" t="s">
        <v>90</v>
      </c>
      <c r="C39" s="83">
        <f>'PAU I'!AK15</f>
        <v>51.666666666666664</v>
      </c>
      <c r="D39" s="81"/>
      <c r="E39" s="85">
        <f>'BLAGNAC I'!AK18</f>
        <v>84.722222222222229</v>
      </c>
      <c r="F39" s="87">
        <f>'AGEN I'!AK27</f>
        <v>72.222222222222214</v>
      </c>
      <c r="G39" s="87">
        <f>'CASTRES I'!AK27</f>
        <v>71.282051282051299</v>
      </c>
      <c r="H39" s="81"/>
      <c r="I39" s="87">
        <f>'AURILLAC I'!AK15</f>
        <v>82.222222222222229</v>
      </c>
      <c r="J39" s="81"/>
      <c r="K39" s="81"/>
      <c r="L39" s="81"/>
      <c r="M39" s="81"/>
      <c r="N39" s="81"/>
      <c r="O39" s="81"/>
      <c r="P39" s="81"/>
      <c r="Q39" s="81"/>
      <c r="R39" s="87">
        <f t="shared" si="4"/>
        <v>72.42307692307692</v>
      </c>
      <c r="S39" s="6"/>
      <c r="T39" s="7"/>
      <c r="U39" s="7"/>
      <c r="V39" s="7"/>
      <c r="W39" s="7"/>
      <c r="X39" s="7"/>
      <c r="Y39" s="7"/>
      <c r="Z39" s="7"/>
      <c r="AA39" s="7"/>
      <c r="AB39" s="7"/>
      <c r="AC39" s="8"/>
    </row>
    <row r="40" spans="1:29" ht="22.5" customHeight="1" x14ac:dyDescent="0.15">
      <c r="A40" s="13">
        <v>38</v>
      </c>
      <c r="B40" s="88" t="s">
        <v>91</v>
      </c>
      <c r="C40" s="81"/>
      <c r="D40" s="83">
        <f>'COLOMIERS I'!AK14</f>
        <v>55.519323671497581</v>
      </c>
      <c r="E40" s="87">
        <f>'BLAGNAC I'!AK14</f>
        <v>75.719780219780205</v>
      </c>
      <c r="F40" s="87">
        <f>'AGEN I'!AK14</f>
        <v>68.106060606060609</v>
      </c>
      <c r="G40" s="85">
        <f>'CASTRES I'!AK25</f>
        <v>83.333333333333329</v>
      </c>
      <c r="H40" s="83">
        <f>'BAYONNE I'!AK14</f>
        <v>65.196078431372555</v>
      </c>
      <c r="I40" s="81"/>
      <c r="J40" s="81"/>
      <c r="K40" s="81"/>
      <c r="L40" s="81"/>
      <c r="M40" s="81"/>
      <c r="N40" s="81"/>
      <c r="O40" s="81"/>
      <c r="P40" s="81"/>
      <c r="Q40" s="81"/>
      <c r="R40" s="87">
        <f t="shared" si="4"/>
        <v>69.574915252408843</v>
      </c>
      <c r="S40" s="6"/>
      <c r="T40" s="7"/>
      <c r="U40" s="7"/>
      <c r="V40" s="7"/>
      <c r="W40" s="7"/>
      <c r="X40" s="7"/>
      <c r="Y40" s="7"/>
      <c r="Z40" s="7"/>
      <c r="AA40" s="7"/>
      <c r="AB40" s="7"/>
      <c r="AC40" s="8"/>
    </row>
    <row r="41" spans="1:29" ht="22.5" customHeight="1" x14ac:dyDescent="0.15">
      <c r="A41" s="13">
        <v>39</v>
      </c>
      <c r="B41" s="88" t="s">
        <v>92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6"/>
      <c r="T41" s="7"/>
      <c r="U41" s="7"/>
      <c r="V41" s="7"/>
      <c r="W41" s="7"/>
      <c r="X41" s="7"/>
      <c r="Y41" s="7"/>
      <c r="Z41" s="7"/>
      <c r="AA41" s="7"/>
      <c r="AB41" s="7"/>
      <c r="AC41" s="8"/>
    </row>
    <row r="42" spans="1:29" ht="22.5" customHeight="1" x14ac:dyDescent="0.15">
      <c r="A42" s="13">
        <v>40</v>
      </c>
      <c r="B42" s="88" t="s">
        <v>93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6"/>
      <c r="T42" s="7"/>
      <c r="U42" s="7"/>
      <c r="V42" s="7"/>
      <c r="W42" s="7"/>
      <c r="X42" s="7"/>
      <c r="Y42" s="7"/>
      <c r="Z42" s="7"/>
      <c r="AA42" s="7"/>
      <c r="AB42" s="7"/>
      <c r="AC42" s="8"/>
    </row>
    <row r="43" spans="1:29" ht="22.5" customHeight="1" x14ac:dyDescent="0.15">
      <c r="A43" s="13">
        <v>41</v>
      </c>
      <c r="B43" s="88" t="s">
        <v>94</v>
      </c>
      <c r="C43" s="87">
        <f>'PAU I'!AK21</f>
        <v>72.777777777777771</v>
      </c>
      <c r="D43" s="81"/>
      <c r="E43" s="83">
        <f>'BLAGNAC I'!AK21</f>
        <v>52.777777777777779</v>
      </c>
      <c r="F43" s="87">
        <f>'AGEN I'!AK22</f>
        <v>77.179487179487168</v>
      </c>
      <c r="G43" s="86">
        <f>'CASTRES I'!AK6</f>
        <v>49.206349206349209</v>
      </c>
      <c r="H43" s="81"/>
      <c r="I43" s="83">
        <f>'AURILLAC I'!AK7</f>
        <v>57.847222222222221</v>
      </c>
      <c r="J43" s="81"/>
      <c r="K43" s="81"/>
      <c r="L43" s="81"/>
      <c r="M43" s="81"/>
      <c r="N43" s="81"/>
      <c r="O43" s="81"/>
      <c r="P43" s="81"/>
      <c r="Q43" s="81"/>
      <c r="R43" s="83">
        <f>AVERAGE(C43:Q43)</f>
        <v>61.957722832722837</v>
      </c>
      <c r="S43" s="6"/>
      <c r="T43" s="7"/>
      <c r="U43" s="7"/>
      <c r="V43" s="7"/>
      <c r="W43" s="7"/>
      <c r="X43" s="7"/>
      <c r="Y43" s="7"/>
      <c r="Z43" s="7"/>
      <c r="AA43" s="7"/>
      <c r="AB43" s="7"/>
      <c r="AC43" s="8"/>
    </row>
    <row r="44" spans="1:29" ht="22.5" customHeight="1" x14ac:dyDescent="0.15">
      <c r="A44" s="13">
        <v>42</v>
      </c>
      <c r="B44" s="88" t="s">
        <v>95</v>
      </c>
      <c r="C44" s="86">
        <f>'PAU I'!AK27</f>
        <v>45.45454545454546</v>
      </c>
      <c r="D44" s="81"/>
      <c r="E44" s="87">
        <f>'BLAGNAC I'!AK15</f>
        <v>70.085470085470092</v>
      </c>
      <c r="F44" s="81"/>
      <c r="G44" s="86">
        <f>'CASTRES I'!AK18</f>
        <v>40.104166666666664</v>
      </c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3">
        <f>AVERAGE(C44:Q44)</f>
        <v>51.881394068894075</v>
      </c>
      <c r="S44" s="6"/>
      <c r="T44" s="7"/>
      <c r="U44" s="7"/>
      <c r="V44" s="7"/>
      <c r="W44" s="7"/>
      <c r="X44" s="7"/>
      <c r="Y44" s="7"/>
      <c r="Z44" s="7"/>
      <c r="AA44" s="7"/>
      <c r="AB44" s="7"/>
      <c r="AC44" s="8"/>
    </row>
    <row r="45" spans="1:29" ht="22.5" customHeight="1" x14ac:dyDescent="0.15">
      <c r="A45" s="13">
        <v>43</v>
      </c>
      <c r="B45" s="88" t="s">
        <v>96</v>
      </c>
      <c r="C45" s="81"/>
      <c r="D45" s="87">
        <f>'COLOMIERS I'!AK28</f>
        <v>76.3888888888889</v>
      </c>
      <c r="E45" s="87">
        <f>'BLAGNAC I'!AK7</f>
        <v>72.474747474747474</v>
      </c>
      <c r="F45" s="87">
        <f>'AGEN I'!AK7</f>
        <v>76.190476190476204</v>
      </c>
      <c r="G45" s="87">
        <f>'CASTRES I'!AK22</f>
        <v>66.666666666666671</v>
      </c>
      <c r="H45" s="87">
        <f>'BAYONNE I'!AK7</f>
        <v>73.574561403508781</v>
      </c>
      <c r="I45" s="81"/>
      <c r="J45" s="81"/>
      <c r="K45" s="81"/>
      <c r="L45" s="81"/>
      <c r="M45" s="81"/>
      <c r="N45" s="81"/>
      <c r="O45" s="81"/>
      <c r="P45" s="81"/>
      <c r="Q45" s="81"/>
      <c r="R45" s="87">
        <f>AVERAGE(C45:Q45)</f>
        <v>73.059068124857603</v>
      </c>
      <c r="S45" s="6"/>
      <c r="T45" s="7"/>
      <c r="U45" s="7"/>
      <c r="V45" s="7"/>
      <c r="W45" s="7"/>
      <c r="X45" s="7"/>
      <c r="Y45" s="7"/>
      <c r="Z45" s="7"/>
      <c r="AA45" s="7"/>
      <c r="AB45" s="7"/>
      <c r="AC45" s="8"/>
    </row>
    <row r="46" spans="1:29" ht="22.5" customHeight="1" x14ac:dyDescent="0.15">
      <c r="A46" s="13">
        <v>44</v>
      </c>
      <c r="B46" s="88" t="s">
        <v>97</v>
      </c>
      <c r="C46" s="81"/>
      <c r="D46" s="81"/>
      <c r="E46" s="81"/>
      <c r="F46" s="81"/>
      <c r="G46" s="83">
        <f>'CASTRES I'!AK9</f>
        <v>52.727272727272727</v>
      </c>
      <c r="H46" s="81"/>
      <c r="I46" s="83">
        <f>'AURILLAC I'!AK8</f>
        <v>66.333333333333329</v>
      </c>
      <c r="J46" s="81"/>
      <c r="K46" s="81"/>
      <c r="L46" s="81"/>
      <c r="M46" s="81"/>
      <c r="N46" s="81"/>
      <c r="O46" s="81"/>
      <c r="P46" s="81"/>
      <c r="Q46" s="81"/>
      <c r="R46" s="83">
        <f>AVERAGE(C46:Q46)</f>
        <v>59.530303030303031</v>
      </c>
      <c r="S46" s="6"/>
      <c r="T46" s="7"/>
      <c r="U46" s="7"/>
      <c r="V46" s="7"/>
      <c r="W46" s="7"/>
      <c r="X46" s="7"/>
      <c r="Y46" s="7"/>
      <c r="Z46" s="7"/>
      <c r="AA46" s="7"/>
      <c r="AB46" s="7"/>
      <c r="AC46" s="8"/>
    </row>
    <row r="47" spans="1:29" ht="22.5" customHeight="1" x14ac:dyDescent="0.15">
      <c r="A47" s="13">
        <v>45</v>
      </c>
      <c r="B47" s="88" t="s">
        <v>98</v>
      </c>
      <c r="C47" s="87">
        <f>'PAU I'!AK24</f>
        <v>77.777777777777786</v>
      </c>
      <c r="D47" s="81"/>
      <c r="E47" s="81"/>
      <c r="F47" s="87">
        <f>'AGEN I'!AK21</f>
        <v>76.388888888888886</v>
      </c>
      <c r="G47" s="83">
        <f>'CASTRES I'!AK11</f>
        <v>54.978632478632484</v>
      </c>
      <c r="H47" s="87">
        <f>'BAYONNE I'!AK22</f>
        <v>71.428571428571431</v>
      </c>
      <c r="I47" s="87">
        <f>'AURILLAC I'!AK5</f>
        <v>70</v>
      </c>
      <c r="J47" s="81"/>
      <c r="K47" s="81"/>
      <c r="L47" s="81"/>
      <c r="M47" s="81"/>
      <c r="N47" s="81"/>
      <c r="O47" s="81"/>
      <c r="P47" s="81"/>
      <c r="Q47" s="81"/>
      <c r="R47" s="87">
        <f t="shared" ref="R47" si="5">AVERAGE(C47:Q47)</f>
        <v>70.114774114774121</v>
      </c>
      <c r="S47" s="6"/>
      <c r="T47" s="7"/>
      <c r="U47" s="7"/>
      <c r="V47" s="7"/>
      <c r="W47" s="7"/>
      <c r="X47" s="7"/>
      <c r="Y47" s="7"/>
      <c r="Z47" s="7"/>
      <c r="AA47" s="7"/>
      <c r="AB47" s="7"/>
      <c r="AC47" s="8"/>
    </row>
    <row r="48" spans="1:29" ht="22.5" customHeight="1" x14ac:dyDescent="0.15">
      <c r="A48" s="13">
        <v>46</v>
      </c>
      <c r="B48" s="88" t="s">
        <v>99</v>
      </c>
      <c r="C48" s="81"/>
      <c r="D48" s="81"/>
      <c r="E48" s="81"/>
      <c r="F48" s="81"/>
      <c r="G48" s="81"/>
      <c r="H48" s="81"/>
      <c r="I48" s="87">
        <f>'AURILLAC I'!AK10</f>
        <v>74.666666666666657</v>
      </c>
      <c r="J48" s="81"/>
      <c r="K48" s="81"/>
      <c r="L48" s="81"/>
      <c r="M48" s="81"/>
      <c r="N48" s="81"/>
      <c r="O48" s="81"/>
      <c r="P48" s="81"/>
      <c r="Q48" s="81"/>
      <c r="R48" s="81"/>
      <c r="S48" s="6"/>
      <c r="T48" s="7"/>
      <c r="U48" s="7"/>
      <c r="V48" s="7"/>
      <c r="W48" s="7"/>
      <c r="X48" s="7"/>
      <c r="Y48" s="7"/>
      <c r="Z48" s="7"/>
      <c r="AA48" s="7"/>
      <c r="AB48" s="7"/>
      <c r="AC48" s="8"/>
    </row>
    <row r="49" spans="1:29" ht="22.5" customHeight="1" x14ac:dyDescent="0.15">
      <c r="A49" s="13">
        <v>47</v>
      </c>
      <c r="B49" s="88" t="s">
        <v>100</v>
      </c>
      <c r="C49" s="87">
        <f>'PAU I'!AK5</f>
        <v>71.250000000000014</v>
      </c>
      <c r="D49" s="83">
        <f>'COLOMIERS I'!AK9</f>
        <v>65.64228255404727</v>
      </c>
      <c r="E49" s="83">
        <f>'BLAGNAC I'!AK9</f>
        <v>60.326797385620921</v>
      </c>
      <c r="F49" s="87">
        <f>'AGEN I'!AK9</f>
        <v>69.753086419753089</v>
      </c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7">
        <f>AVERAGE(C49:Q49)</f>
        <v>66.743041589855324</v>
      </c>
      <c r="S49" s="6"/>
      <c r="T49" s="7"/>
      <c r="U49" s="7"/>
      <c r="V49" s="7"/>
      <c r="W49" s="7"/>
      <c r="X49" s="7"/>
      <c r="Y49" s="7"/>
      <c r="Z49" s="7"/>
      <c r="AA49" s="7"/>
      <c r="AB49" s="7"/>
      <c r="AC49" s="8"/>
    </row>
    <row r="50" spans="1:29" ht="22.5" customHeight="1" x14ac:dyDescent="0.15">
      <c r="A50" s="15"/>
      <c r="B50" s="15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10"/>
      <c r="S50" s="6"/>
      <c r="T50" s="7"/>
      <c r="U50" s="7"/>
      <c r="V50" s="7"/>
      <c r="W50" s="7"/>
      <c r="X50" s="7"/>
      <c r="Y50" s="7"/>
      <c r="Z50" s="7"/>
      <c r="AA50" s="7"/>
      <c r="AB50" s="7"/>
      <c r="AC50" s="8"/>
    </row>
    <row r="51" spans="1:29" ht="22.5" customHeight="1" x14ac:dyDescent="0.15">
      <c r="A51" s="15"/>
      <c r="B51" s="14" t="s">
        <v>2</v>
      </c>
      <c r="C51" s="11">
        <f t="shared" ref="C51:H51" si="6">AVERAGE(C3:C49)</f>
        <v>61.563815808524062</v>
      </c>
      <c r="D51" s="11">
        <f t="shared" si="6"/>
        <v>63.492230364575533</v>
      </c>
      <c r="E51" s="87">
        <f t="shared" si="6"/>
        <v>69.488893052324698</v>
      </c>
      <c r="F51" s="87">
        <f t="shared" si="6"/>
        <v>71.969120805566803</v>
      </c>
      <c r="G51" s="83">
        <f t="shared" si="6"/>
        <v>61.521728874989748</v>
      </c>
      <c r="H51" s="87">
        <f t="shared" si="6"/>
        <v>67.875239426945569</v>
      </c>
      <c r="I51" s="83">
        <f>AVERAGE(I3:I49)</f>
        <v>62.736206694540016</v>
      </c>
      <c r="J51" s="81"/>
      <c r="K51" s="81"/>
      <c r="L51" s="81"/>
      <c r="M51" s="81"/>
      <c r="N51" s="81"/>
      <c r="O51" s="81"/>
      <c r="P51" s="10"/>
      <c r="Q51" s="10"/>
      <c r="R51" s="83">
        <f>AVERAGE(C51:Q51)</f>
        <v>65.521033575352348</v>
      </c>
      <c r="S51" s="6"/>
      <c r="T51" s="7"/>
      <c r="U51" s="7"/>
      <c r="V51" s="7"/>
      <c r="W51" s="7"/>
      <c r="X51" s="7"/>
      <c r="Y51" s="7"/>
      <c r="Z51" s="7"/>
      <c r="AA51" s="7"/>
      <c r="AB51" s="7"/>
      <c r="AC51" s="8"/>
    </row>
    <row r="52" spans="1:29" ht="18" customHeight="1" x14ac:dyDescent="0.15">
      <c r="A52" s="16"/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T52" s="7"/>
      <c r="U52" s="7"/>
      <c r="V52" s="7"/>
      <c r="W52" s="7"/>
      <c r="X52" s="7"/>
      <c r="Y52" s="7"/>
      <c r="Z52" s="7"/>
      <c r="AA52" s="7"/>
      <c r="AB52" s="7"/>
      <c r="AC52" s="8"/>
    </row>
    <row r="53" spans="1:29" ht="30" customHeight="1" x14ac:dyDescent="0.15">
      <c r="A53" s="20"/>
      <c r="B53" s="2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22"/>
      <c r="S53" s="23"/>
      <c r="T53" s="24" t="s">
        <v>3</v>
      </c>
      <c r="U53" s="7"/>
      <c r="V53" s="7"/>
      <c r="W53" s="7"/>
      <c r="X53" s="7"/>
      <c r="Y53" s="7"/>
      <c r="Z53" s="7"/>
      <c r="AA53" s="7"/>
      <c r="AB53" s="7"/>
      <c r="AC53" s="8"/>
    </row>
    <row r="54" spans="1:29" ht="30" customHeight="1" x14ac:dyDescent="0.15">
      <c r="A54" s="20"/>
      <c r="B54" s="2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22"/>
      <c r="S54" s="25"/>
      <c r="T54" s="24" t="s">
        <v>4</v>
      </c>
      <c r="U54" s="7"/>
      <c r="V54" s="7"/>
      <c r="W54" s="7"/>
      <c r="X54" s="7"/>
      <c r="Y54" s="7"/>
      <c r="Z54" s="7"/>
      <c r="AA54" s="7"/>
      <c r="AB54" s="7"/>
      <c r="AC54" s="8"/>
    </row>
    <row r="55" spans="1:29" ht="30" customHeight="1" x14ac:dyDescent="0.15">
      <c r="A55" s="20"/>
      <c r="B55" s="2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22"/>
      <c r="S55" s="26"/>
      <c r="T55" s="24" t="s">
        <v>5</v>
      </c>
      <c r="U55" s="7"/>
      <c r="V55" s="7"/>
      <c r="W55" s="7"/>
      <c r="X55" s="7"/>
      <c r="Y55" s="7"/>
      <c r="Z55" s="7"/>
      <c r="AA55" s="7"/>
      <c r="AB55" s="7"/>
      <c r="AC55" s="8"/>
    </row>
    <row r="56" spans="1:29" ht="30" customHeight="1" x14ac:dyDescent="0.15">
      <c r="A56" s="20"/>
      <c r="B56" s="2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22"/>
      <c r="S56" s="27"/>
      <c r="T56" s="24" t="s">
        <v>6</v>
      </c>
      <c r="U56" s="7"/>
      <c r="V56" s="7"/>
      <c r="W56" s="7"/>
      <c r="X56" s="7"/>
      <c r="Y56" s="7"/>
      <c r="Z56" s="7"/>
      <c r="AA56" s="7"/>
      <c r="AB56" s="7"/>
      <c r="AC56" s="8"/>
    </row>
    <row r="57" spans="1:29" ht="29.25" customHeight="1" x14ac:dyDescent="0.15">
      <c r="A57" s="20"/>
      <c r="B57" s="2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2"/>
      <c r="S57" s="28"/>
      <c r="T57" s="24" t="s">
        <v>7</v>
      </c>
      <c r="U57" s="7"/>
      <c r="V57" s="7"/>
      <c r="W57" s="7"/>
      <c r="X57" s="7"/>
      <c r="Y57" s="7"/>
      <c r="Z57" s="7"/>
      <c r="AA57" s="7"/>
      <c r="AB57" s="7"/>
      <c r="AC57" s="8"/>
    </row>
    <row r="58" spans="1:29" ht="18" customHeight="1" x14ac:dyDescent="0.15">
      <c r="A58" s="20"/>
      <c r="B58" s="2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9"/>
      <c r="T58" s="7"/>
      <c r="U58" s="7"/>
      <c r="V58" s="7"/>
      <c r="W58" s="7"/>
      <c r="X58" s="7"/>
      <c r="Y58" s="7"/>
      <c r="Z58" s="7"/>
      <c r="AA58" s="7"/>
      <c r="AB58" s="7"/>
      <c r="AC58" s="8"/>
    </row>
    <row r="59" spans="1:29" ht="18" customHeight="1" x14ac:dyDescent="0.15">
      <c r="A59" s="20"/>
      <c r="B59" s="2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8"/>
    </row>
    <row r="60" spans="1:29" ht="18" customHeight="1" x14ac:dyDescent="0.15">
      <c r="A60" s="20"/>
      <c r="B60" s="2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8"/>
    </row>
    <row r="61" spans="1:29" ht="18" customHeight="1" x14ac:dyDescent="0.15">
      <c r="A61" s="20"/>
      <c r="B61" s="2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8"/>
    </row>
    <row r="62" spans="1:29" ht="18" customHeight="1" x14ac:dyDescent="0.15">
      <c r="A62" s="20"/>
      <c r="B62" s="2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8"/>
    </row>
    <row r="63" spans="1:29" ht="18" customHeight="1" x14ac:dyDescent="0.15">
      <c r="A63" s="20"/>
      <c r="B63" s="2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8"/>
    </row>
    <row r="64" spans="1:29" ht="18" customHeight="1" x14ac:dyDescent="0.15">
      <c r="A64" s="20"/>
      <c r="B64" s="2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8"/>
    </row>
    <row r="65" spans="1:29" ht="18" customHeight="1" x14ac:dyDescent="0.15">
      <c r="A65" s="20"/>
      <c r="B65" s="2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8"/>
    </row>
    <row r="66" spans="1:29" ht="18" customHeight="1" x14ac:dyDescent="0.15">
      <c r="A66" s="20"/>
      <c r="B66" s="2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8"/>
    </row>
    <row r="67" spans="1:29" ht="18" customHeight="1" x14ac:dyDescent="0.15">
      <c r="A67" s="20"/>
      <c r="B67" s="2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8"/>
    </row>
    <row r="68" spans="1:29" ht="18" customHeight="1" x14ac:dyDescent="0.15">
      <c r="A68" s="20"/>
      <c r="B68" s="2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8"/>
    </row>
    <row r="69" spans="1:29" ht="18" customHeight="1" x14ac:dyDescent="0.15">
      <c r="A69" s="20"/>
      <c r="B69" s="2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8"/>
    </row>
    <row r="70" spans="1:29" ht="18" customHeight="1" x14ac:dyDescent="0.15">
      <c r="A70" s="20"/>
      <c r="B70" s="2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8"/>
    </row>
    <row r="71" spans="1:29" ht="18" customHeight="1" x14ac:dyDescent="0.15">
      <c r="A71" s="20"/>
      <c r="B71" s="2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8"/>
    </row>
    <row r="72" spans="1:29" ht="18" customHeight="1" x14ac:dyDescent="0.15">
      <c r="A72" s="20"/>
      <c r="B72" s="2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8"/>
    </row>
    <row r="73" spans="1:29" ht="18" customHeight="1" x14ac:dyDescent="0.15">
      <c r="A73" s="20"/>
      <c r="B73" s="2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8"/>
    </row>
    <row r="74" spans="1:29" ht="18" customHeight="1" x14ac:dyDescent="0.15">
      <c r="A74" s="20"/>
      <c r="B74" s="2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8"/>
    </row>
    <row r="75" spans="1:29" ht="18" customHeight="1" x14ac:dyDescent="0.15">
      <c r="A75" s="20"/>
      <c r="B75" s="2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8"/>
    </row>
    <row r="76" spans="1:29" ht="18" customHeight="1" x14ac:dyDescent="0.15">
      <c r="A76" s="20"/>
      <c r="B76" s="2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8"/>
    </row>
    <row r="77" spans="1:29" ht="18" customHeight="1" x14ac:dyDescent="0.15">
      <c r="A77" s="20"/>
      <c r="B77" s="2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8"/>
    </row>
    <row r="78" spans="1:29" ht="18" customHeight="1" x14ac:dyDescent="0.15">
      <c r="A78" s="20"/>
      <c r="B78" s="2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8"/>
    </row>
    <row r="79" spans="1:29" ht="18" customHeight="1" x14ac:dyDescent="0.15">
      <c r="A79" s="20"/>
      <c r="B79" s="2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8"/>
    </row>
    <row r="80" spans="1:29" ht="18" customHeight="1" x14ac:dyDescent="0.15">
      <c r="A80" s="20"/>
      <c r="B80" s="2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8"/>
    </row>
    <row r="81" spans="1:29" ht="18" customHeight="1" x14ac:dyDescent="0.15">
      <c r="A81" s="20"/>
      <c r="B81" s="2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8"/>
    </row>
    <row r="82" spans="1:29" ht="18" customHeight="1" x14ac:dyDescent="0.15">
      <c r="A82" s="20"/>
      <c r="B82" s="2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8"/>
    </row>
    <row r="83" spans="1:29" ht="18" customHeight="1" x14ac:dyDescent="0.15">
      <c r="A83" s="20"/>
      <c r="B83" s="2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8"/>
    </row>
    <row r="84" spans="1:29" ht="18" customHeight="1" x14ac:dyDescent="0.15">
      <c r="A84" s="20"/>
      <c r="B84" s="2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8"/>
    </row>
    <row r="85" spans="1:29" ht="18" customHeight="1" x14ac:dyDescent="0.15">
      <c r="A85" s="20"/>
      <c r="B85" s="2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8"/>
    </row>
    <row r="86" spans="1:29" ht="18" customHeight="1" x14ac:dyDescent="0.15">
      <c r="A86" s="20"/>
      <c r="B86" s="2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8"/>
    </row>
    <row r="87" spans="1:29" ht="18" customHeight="1" x14ac:dyDescent="0.15">
      <c r="A87" s="20"/>
      <c r="B87" s="2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8"/>
    </row>
    <row r="88" spans="1:29" ht="18" customHeight="1" x14ac:dyDescent="0.15">
      <c r="A88" s="20"/>
      <c r="B88" s="2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8"/>
    </row>
    <row r="89" spans="1:29" ht="18" customHeight="1" x14ac:dyDescent="0.15">
      <c r="A89" s="20"/>
      <c r="B89" s="2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8"/>
    </row>
    <row r="90" spans="1:29" ht="18" customHeight="1" x14ac:dyDescent="0.15">
      <c r="A90" s="20"/>
      <c r="B90" s="2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8"/>
    </row>
    <row r="91" spans="1:29" ht="18" customHeight="1" x14ac:dyDescent="0.15">
      <c r="A91" s="20"/>
      <c r="B91" s="2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8"/>
    </row>
    <row r="92" spans="1:29" ht="18" customHeight="1" x14ac:dyDescent="0.15">
      <c r="A92" s="20"/>
      <c r="B92" s="2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8"/>
    </row>
    <row r="93" spans="1:29" ht="18" customHeight="1" x14ac:dyDescent="0.15">
      <c r="A93" s="20"/>
      <c r="B93" s="2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8"/>
    </row>
    <row r="94" spans="1:29" ht="18" customHeight="1" x14ac:dyDescent="0.15">
      <c r="A94" s="20"/>
      <c r="B94" s="2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</row>
    <row r="95" spans="1:29" ht="18" customHeight="1" x14ac:dyDescent="0.15">
      <c r="A95" s="20"/>
      <c r="B95" s="2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8"/>
    </row>
    <row r="96" spans="1:29" ht="18" customHeight="1" x14ac:dyDescent="0.15">
      <c r="A96" s="20"/>
      <c r="B96" s="2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8"/>
    </row>
    <row r="97" spans="1:29" ht="18" customHeight="1" x14ac:dyDescent="0.15">
      <c r="A97" s="20"/>
      <c r="B97" s="2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8"/>
    </row>
    <row r="98" spans="1:29" ht="18" customHeight="1" x14ac:dyDescent="0.15">
      <c r="A98" s="20"/>
      <c r="B98" s="2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8"/>
    </row>
    <row r="99" spans="1:29" ht="18" customHeight="1" x14ac:dyDescent="0.15">
      <c r="A99" s="20"/>
      <c r="B99" s="2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8"/>
    </row>
    <row r="100" spans="1:29" ht="18" customHeight="1" x14ac:dyDescent="0.15">
      <c r="A100" s="20"/>
      <c r="B100" s="2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8"/>
    </row>
    <row r="101" spans="1:29" ht="18" customHeight="1" x14ac:dyDescent="0.15">
      <c r="A101" s="20"/>
      <c r="B101" s="2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8"/>
    </row>
    <row r="102" spans="1:29" ht="18" customHeight="1" x14ac:dyDescent="0.15">
      <c r="A102" s="20"/>
      <c r="B102" s="2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8"/>
    </row>
    <row r="103" spans="1:29" ht="18" customHeight="1" x14ac:dyDescent="0.15">
      <c r="A103" s="20"/>
      <c r="B103" s="2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8"/>
    </row>
    <row r="104" spans="1:29" ht="18" customHeight="1" x14ac:dyDescent="0.15">
      <c r="A104" s="20"/>
      <c r="B104" s="2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8"/>
    </row>
    <row r="105" spans="1:29" ht="18" customHeight="1" x14ac:dyDescent="0.15">
      <c r="A105" s="20"/>
      <c r="B105" s="2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8"/>
    </row>
    <row r="106" spans="1:29" ht="18" customHeight="1" x14ac:dyDescent="0.15">
      <c r="A106" s="20"/>
      <c r="B106" s="2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8"/>
    </row>
    <row r="107" spans="1:29" ht="18" customHeight="1" x14ac:dyDescent="0.15">
      <c r="A107" s="20"/>
      <c r="B107" s="2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8"/>
    </row>
    <row r="108" spans="1:29" ht="18" customHeight="1" x14ac:dyDescent="0.15">
      <c r="A108" s="20"/>
      <c r="B108" s="2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8"/>
    </row>
    <row r="109" spans="1:29" ht="18" customHeight="1" x14ac:dyDescent="0.15">
      <c r="A109" s="20"/>
      <c r="B109" s="2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</row>
    <row r="110" spans="1:29" ht="18" customHeight="1" x14ac:dyDescent="0.15">
      <c r="A110" s="20"/>
      <c r="B110" s="2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8"/>
    </row>
    <row r="111" spans="1:29" ht="18" customHeight="1" x14ac:dyDescent="0.15">
      <c r="A111" s="20"/>
      <c r="B111" s="2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8"/>
    </row>
    <row r="112" spans="1:29" ht="18" customHeight="1" x14ac:dyDescent="0.15">
      <c r="A112" s="20"/>
      <c r="B112" s="2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8"/>
    </row>
    <row r="113" spans="1:29" ht="18" customHeight="1" x14ac:dyDescent="0.15">
      <c r="A113" s="20"/>
      <c r="B113" s="2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8"/>
    </row>
    <row r="114" spans="1:29" ht="18" customHeight="1" x14ac:dyDescent="0.15">
      <c r="A114" s="20"/>
      <c r="B114" s="2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8"/>
    </row>
    <row r="115" spans="1:29" ht="18" customHeight="1" x14ac:dyDescent="0.15">
      <c r="A115" s="20"/>
      <c r="B115" s="2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8"/>
    </row>
    <row r="116" spans="1:29" ht="18" customHeight="1" x14ac:dyDescent="0.15">
      <c r="A116" s="20"/>
      <c r="B116" s="2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8"/>
    </row>
    <row r="117" spans="1:29" ht="18" customHeight="1" x14ac:dyDescent="0.15">
      <c r="A117" s="20"/>
      <c r="B117" s="2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8"/>
    </row>
    <row r="118" spans="1:29" ht="18" customHeight="1" x14ac:dyDescent="0.15">
      <c r="A118" s="20"/>
      <c r="B118" s="2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8"/>
    </row>
    <row r="119" spans="1:29" ht="18" customHeight="1" x14ac:dyDescent="0.15">
      <c r="A119" s="20"/>
      <c r="B119" s="2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8"/>
    </row>
    <row r="120" spans="1:29" ht="18" customHeight="1" x14ac:dyDescent="0.15">
      <c r="A120" s="20"/>
      <c r="B120" s="2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8"/>
    </row>
    <row r="121" spans="1:29" ht="18" customHeight="1" x14ac:dyDescent="0.15">
      <c r="A121" s="20"/>
      <c r="B121" s="2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8"/>
    </row>
    <row r="122" spans="1:29" ht="18" customHeight="1" x14ac:dyDescent="0.15">
      <c r="A122" s="20"/>
      <c r="B122" s="2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8"/>
    </row>
    <row r="123" spans="1:29" ht="18" customHeight="1" x14ac:dyDescent="0.15">
      <c r="A123" s="20"/>
      <c r="B123" s="2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8"/>
    </row>
    <row r="124" spans="1:29" ht="18" customHeight="1" x14ac:dyDescent="0.15">
      <c r="A124" s="20"/>
      <c r="B124" s="2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</row>
    <row r="125" spans="1:29" ht="18" customHeight="1" x14ac:dyDescent="0.15">
      <c r="A125" s="20"/>
      <c r="B125" s="2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8"/>
    </row>
    <row r="126" spans="1:29" ht="18" customHeight="1" x14ac:dyDescent="0.15">
      <c r="A126" s="20"/>
      <c r="B126" s="2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8"/>
    </row>
    <row r="127" spans="1:29" ht="18" customHeight="1" x14ac:dyDescent="0.15">
      <c r="A127" s="20"/>
      <c r="B127" s="2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8"/>
    </row>
    <row r="128" spans="1:29" ht="18" customHeight="1" x14ac:dyDescent="0.15">
      <c r="A128" s="20"/>
      <c r="B128" s="2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8"/>
    </row>
    <row r="129" spans="1:29" ht="18" customHeight="1" x14ac:dyDescent="0.15">
      <c r="A129" s="20"/>
      <c r="B129" s="2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8"/>
    </row>
    <row r="130" spans="1:29" ht="18" customHeight="1" x14ac:dyDescent="0.15">
      <c r="A130" s="20"/>
      <c r="B130" s="2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8"/>
    </row>
    <row r="131" spans="1:29" ht="18" customHeight="1" x14ac:dyDescent="0.15">
      <c r="A131" s="20"/>
      <c r="B131" s="2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8"/>
    </row>
    <row r="132" spans="1:29" ht="18" customHeight="1" x14ac:dyDescent="0.15">
      <c r="A132" s="20"/>
      <c r="B132" s="2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8"/>
    </row>
    <row r="133" spans="1:29" ht="18" customHeight="1" x14ac:dyDescent="0.15">
      <c r="A133" s="20"/>
      <c r="B133" s="2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8"/>
    </row>
    <row r="134" spans="1:29" ht="18" customHeight="1" x14ac:dyDescent="0.15">
      <c r="A134" s="20"/>
      <c r="B134" s="2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8"/>
    </row>
    <row r="135" spans="1:29" ht="18" customHeight="1" x14ac:dyDescent="0.15">
      <c r="A135" s="20"/>
      <c r="B135" s="2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8"/>
    </row>
    <row r="136" spans="1:29" ht="18" customHeight="1" x14ac:dyDescent="0.15">
      <c r="A136" s="20"/>
      <c r="B136" s="2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8"/>
    </row>
    <row r="137" spans="1:29" ht="18" customHeight="1" x14ac:dyDescent="0.15">
      <c r="A137" s="20"/>
      <c r="B137" s="2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8"/>
    </row>
    <row r="138" spans="1:29" ht="18" customHeight="1" x14ac:dyDescent="0.15">
      <c r="A138" s="20"/>
      <c r="B138" s="2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8"/>
    </row>
    <row r="139" spans="1:29" ht="18" customHeight="1" x14ac:dyDescent="0.15">
      <c r="A139" s="20"/>
      <c r="B139" s="2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</row>
    <row r="140" spans="1:29" ht="18" customHeight="1" x14ac:dyDescent="0.15">
      <c r="A140" s="20"/>
      <c r="B140" s="2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8"/>
    </row>
    <row r="141" spans="1:29" ht="18" customHeight="1" x14ac:dyDescent="0.15">
      <c r="A141" s="20"/>
      <c r="B141" s="2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8"/>
    </row>
    <row r="142" spans="1:29" ht="18" customHeight="1" x14ac:dyDescent="0.15">
      <c r="A142" s="20"/>
      <c r="B142" s="2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8"/>
    </row>
    <row r="143" spans="1:29" ht="18" customHeight="1" x14ac:dyDescent="0.15">
      <c r="A143" s="20"/>
      <c r="B143" s="2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8"/>
    </row>
    <row r="144" spans="1:29" ht="18" customHeight="1" x14ac:dyDescent="0.15">
      <c r="A144" s="20"/>
      <c r="B144" s="2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8"/>
    </row>
    <row r="145" spans="1:29" ht="18" customHeight="1" x14ac:dyDescent="0.15">
      <c r="A145" s="20"/>
      <c r="B145" s="2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8"/>
    </row>
    <row r="146" spans="1:29" ht="18" customHeight="1" x14ac:dyDescent="0.15">
      <c r="A146" s="20"/>
      <c r="B146" s="2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8"/>
    </row>
    <row r="147" spans="1:29" ht="18" customHeight="1" x14ac:dyDescent="0.15">
      <c r="A147" s="20"/>
      <c r="B147" s="2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8"/>
    </row>
    <row r="148" spans="1:29" ht="18" customHeight="1" x14ac:dyDescent="0.15">
      <c r="A148" s="20"/>
      <c r="B148" s="2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8"/>
    </row>
    <row r="149" spans="1:29" ht="18" customHeight="1" x14ac:dyDescent="0.15">
      <c r="A149" s="20"/>
      <c r="B149" s="2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8"/>
    </row>
    <row r="150" spans="1:29" ht="18" customHeight="1" x14ac:dyDescent="0.15">
      <c r="A150" s="20"/>
      <c r="B150" s="2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8"/>
    </row>
    <row r="151" spans="1:29" ht="18" customHeight="1" x14ac:dyDescent="0.15">
      <c r="A151" s="20"/>
      <c r="B151" s="2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8"/>
    </row>
    <row r="152" spans="1:29" ht="18" customHeight="1" x14ac:dyDescent="0.15">
      <c r="A152" s="20"/>
      <c r="B152" s="2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8"/>
    </row>
    <row r="153" spans="1:29" ht="18" customHeight="1" x14ac:dyDescent="0.15">
      <c r="A153" s="20"/>
      <c r="B153" s="2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8"/>
    </row>
    <row r="154" spans="1:29" ht="18" customHeight="1" x14ac:dyDescent="0.15">
      <c r="A154" s="20"/>
      <c r="B154" s="2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</row>
    <row r="155" spans="1:29" ht="18" customHeight="1" x14ac:dyDescent="0.15">
      <c r="A155" s="20"/>
      <c r="B155" s="2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8"/>
    </row>
    <row r="156" spans="1:29" ht="18" customHeight="1" x14ac:dyDescent="0.15">
      <c r="A156" s="20"/>
      <c r="B156" s="2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8"/>
    </row>
    <row r="157" spans="1:29" ht="18" customHeight="1" x14ac:dyDescent="0.15">
      <c r="A157" s="20"/>
      <c r="B157" s="2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8"/>
    </row>
    <row r="158" spans="1:29" ht="18" customHeight="1" x14ac:dyDescent="0.15">
      <c r="A158" s="20"/>
      <c r="B158" s="2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8"/>
    </row>
    <row r="159" spans="1:29" ht="18" customHeight="1" x14ac:dyDescent="0.15">
      <c r="A159" s="20"/>
      <c r="B159" s="2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8"/>
    </row>
    <row r="160" spans="1:29" ht="18" customHeight="1" x14ac:dyDescent="0.15">
      <c r="A160" s="20"/>
      <c r="B160" s="2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8"/>
    </row>
    <row r="161" spans="1:29" ht="18" customHeight="1" x14ac:dyDescent="0.15">
      <c r="A161" s="20"/>
      <c r="B161" s="2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8"/>
    </row>
    <row r="162" spans="1:29" ht="18" customHeight="1" x14ac:dyDescent="0.15">
      <c r="A162" s="20"/>
      <c r="B162" s="2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8"/>
    </row>
    <row r="163" spans="1:29" ht="18" customHeight="1" x14ac:dyDescent="0.15">
      <c r="A163" s="20"/>
      <c r="B163" s="2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8"/>
    </row>
    <row r="164" spans="1:29" ht="18" customHeight="1" x14ac:dyDescent="0.15">
      <c r="A164" s="20"/>
      <c r="B164" s="2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8"/>
    </row>
    <row r="165" spans="1:29" ht="18" customHeight="1" x14ac:dyDescent="0.15">
      <c r="A165" s="20"/>
      <c r="B165" s="2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8"/>
    </row>
    <row r="166" spans="1:29" ht="18" customHeight="1" x14ac:dyDescent="0.15">
      <c r="A166" s="20"/>
      <c r="B166" s="2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8"/>
    </row>
    <row r="167" spans="1:29" ht="18" customHeight="1" x14ac:dyDescent="0.15">
      <c r="A167" s="20"/>
      <c r="B167" s="2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8"/>
    </row>
    <row r="168" spans="1:29" ht="18" customHeight="1" x14ac:dyDescent="0.15">
      <c r="A168" s="20"/>
      <c r="B168" s="2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8"/>
    </row>
    <row r="169" spans="1:29" ht="18" customHeight="1" x14ac:dyDescent="0.15">
      <c r="A169" s="20"/>
      <c r="B169" s="2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</row>
    <row r="170" spans="1:29" ht="18" customHeight="1" x14ac:dyDescent="0.15">
      <c r="A170" s="20"/>
      <c r="B170" s="2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8"/>
    </row>
    <row r="171" spans="1:29" ht="18" customHeight="1" x14ac:dyDescent="0.15">
      <c r="A171" s="20"/>
      <c r="B171" s="2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8"/>
    </row>
    <row r="172" spans="1:29" ht="18" customHeight="1" x14ac:dyDescent="0.15">
      <c r="A172" s="20"/>
      <c r="B172" s="2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8"/>
    </row>
    <row r="173" spans="1:29" ht="18" customHeight="1" x14ac:dyDescent="0.15">
      <c r="A173" s="20"/>
      <c r="B173" s="2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8"/>
    </row>
    <row r="174" spans="1:29" ht="18" customHeight="1" x14ac:dyDescent="0.15">
      <c r="A174" s="20"/>
      <c r="B174" s="2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8"/>
    </row>
    <row r="175" spans="1:29" ht="18" customHeight="1" x14ac:dyDescent="0.15">
      <c r="A175" s="20"/>
      <c r="B175" s="2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8"/>
    </row>
    <row r="176" spans="1:29" ht="18" customHeight="1" x14ac:dyDescent="0.15">
      <c r="A176" s="20"/>
      <c r="B176" s="2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8"/>
    </row>
    <row r="177" spans="1:29" ht="18" customHeight="1" x14ac:dyDescent="0.15">
      <c r="A177" s="20"/>
      <c r="B177" s="2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8"/>
    </row>
    <row r="178" spans="1:29" ht="18" customHeight="1" x14ac:dyDescent="0.15">
      <c r="A178" s="20"/>
      <c r="B178" s="2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8"/>
    </row>
    <row r="179" spans="1:29" ht="18" customHeight="1" x14ac:dyDescent="0.15">
      <c r="A179" s="20"/>
      <c r="B179" s="2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8"/>
    </row>
    <row r="180" spans="1:29" ht="18" customHeight="1" x14ac:dyDescent="0.15">
      <c r="A180" s="20"/>
      <c r="B180" s="2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8"/>
    </row>
    <row r="181" spans="1:29" ht="18" customHeight="1" x14ac:dyDescent="0.15">
      <c r="A181" s="20"/>
      <c r="B181" s="2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8"/>
    </row>
    <row r="182" spans="1:29" ht="18" customHeight="1" x14ac:dyDescent="0.15">
      <c r="A182" s="20"/>
      <c r="B182" s="2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8"/>
    </row>
    <row r="183" spans="1:29" ht="18" customHeight="1" x14ac:dyDescent="0.15">
      <c r="A183" s="20"/>
      <c r="B183" s="2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8"/>
    </row>
    <row r="184" spans="1:29" ht="18" customHeight="1" x14ac:dyDescent="0.15">
      <c r="A184" s="20"/>
      <c r="B184" s="2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8"/>
    </row>
    <row r="185" spans="1:29" ht="18" customHeight="1" x14ac:dyDescent="0.15">
      <c r="A185" s="20"/>
      <c r="B185" s="2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8"/>
    </row>
    <row r="186" spans="1:29" ht="18" customHeight="1" x14ac:dyDescent="0.15">
      <c r="A186" s="20"/>
      <c r="B186" s="2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8"/>
    </row>
    <row r="187" spans="1:29" ht="18" customHeight="1" x14ac:dyDescent="0.15">
      <c r="A187" s="20"/>
      <c r="B187" s="2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8"/>
    </row>
    <row r="188" spans="1:29" ht="18" customHeight="1" x14ac:dyDescent="0.15">
      <c r="A188" s="20"/>
      <c r="B188" s="2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8"/>
    </row>
    <row r="189" spans="1:29" ht="18" customHeight="1" x14ac:dyDescent="0.15">
      <c r="A189" s="20"/>
      <c r="B189" s="2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8"/>
    </row>
    <row r="190" spans="1:29" ht="18" customHeight="1" x14ac:dyDescent="0.15">
      <c r="A190" s="20"/>
      <c r="B190" s="2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8"/>
    </row>
    <row r="191" spans="1:29" ht="18" customHeight="1" x14ac:dyDescent="0.15">
      <c r="A191" s="20"/>
      <c r="B191" s="2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8"/>
    </row>
    <row r="192" spans="1:29" ht="18" customHeight="1" x14ac:dyDescent="0.15">
      <c r="A192" s="20"/>
      <c r="B192" s="2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8"/>
    </row>
    <row r="193" spans="1:29" ht="18" customHeight="1" x14ac:dyDescent="0.15">
      <c r="A193" s="20"/>
      <c r="B193" s="2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8"/>
    </row>
    <row r="194" spans="1:29" ht="18" customHeight="1" x14ac:dyDescent="0.15">
      <c r="A194" s="20"/>
      <c r="B194" s="2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8"/>
    </row>
    <row r="195" spans="1:29" ht="18" customHeight="1" x14ac:dyDescent="0.15">
      <c r="A195" s="20"/>
      <c r="B195" s="2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8"/>
    </row>
    <row r="196" spans="1:29" ht="18" customHeight="1" x14ac:dyDescent="0.15">
      <c r="A196" s="20"/>
      <c r="B196" s="2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8"/>
    </row>
    <row r="197" spans="1:29" ht="18" customHeight="1" x14ac:dyDescent="0.15">
      <c r="A197" s="20"/>
      <c r="B197" s="2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8"/>
    </row>
    <row r="198" spans="1:29" ht="18" customHeight="1" x14ac:dyDescent="0.15">
      <c r="A198" s="20"/>
      <c r="B198" s="2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8"/>
    </row>
    <row r="199" spans="1:29" ht="18" customHeight="1" x14ac:dyDescent="0.15">
      <c r="A199" s="20"/>
      <c r="B199" s="2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8"/>
    </row>
    <row r="200" spans="1:29" ht="18" customHeight="1" x14ac:dyDescent="0.15">
      <c r="A200" s="20"/>
      <c r="B200" s="2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8"/>
    </row>
    <row r="201" spans="1:29" ht="18" customHeight="1" x14ac:dyDescent="0.15">
      <c r="A201" s="20"/>
      <c r="B201" s="2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8"/>
    </row>
    <row r="202" spans="1:29" ht="18" customHeight="1" x14ac:dyDescent="0.15">
      <c r="A202" s="20"/>
      <c r="B202" s="2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8"/>
    </row>
    <row r="203" spans="1:29" ht="18" customHeight="1" x14ac:dyDescent="0.15">
      <c r="A203" s="20"/>
      <c r="B203" s="2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8"/>
    </row>
    <row r="204" spans="1:29" ht="18" customHeight="1" x14ac:dyDescent="0.15">
      <c r="A204" s="20"/>
      <c r="B204" s="2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8"/>
    </row>
    <row r="205" spans="1:29" ht="18" customHeight="1" x14ac:dyDescent="0.15">
      <c r="A205" s="20"/>
      <c r="B205" s="2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8"/>
    </row>
    <row r="206" spans="1:29" ht="18" customHeight="1" x14ac:dyDescent="0.15">
      <c r="A206" s="20"/>
      <c r="B206" s="2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8"/>
    </row>
    <row r="207" spans="1:29" ht="18" customHeight="1" x14ac:dyDescent="0.15">
      <c r="A207" s="20"/>
      <c r="B207" s="2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8"/>
    </row>
    <row r="208" spans="1:29" ht="18" customHeight="1" x14ac:dyDescent="0.15">
      <c r="A208" s="20"/>
      <c r="B208" s="2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8"/>
    </row>
    <row r="209" spans="1:29" ht="18" customHeight="1" x14ac:dyDescent="0.15">
      <c r="A209" s="20"/>
      <c r="B209" s="2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8"/>
    </row>
    <row r="210" spans="1:29" ht="18" customHeight="1" x14ac:dyDescent="0.15">
      <c r="A210" s="20"/>
      <c r="B210" s="2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8"/>
    </row>
    <row r="211" spans="1:29" ht="18" customHeight="1" x14ac:dyDescent="0.15">
      <c r="A211" s="20"/>
      <c r="B211" s="2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8"/>
    </row>
    <row r="212" spans="1:29" ht="18" customHeight="1" x14ac:dyDescent="0.15">
      <c r="A212" s="20"/>
      <c r="B212" s="2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8"/>
    </row>
    <row r="213" spans="1:29" ht="18" customHeight="1" x14ac:dyDescent="0.15">
      <c r="A213" s="20"/>
      <c r="B213" s="2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8"/>
    </row>
    <row r="214" spans="1:29" ht="18" customHeight="1" x14ac:dyDescent="0.15">
      <c r="A214" s="20"/>
      <c r="B214" s="2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8"/>
    </row>
    <row r="215" spans="1:29" ht="18" customHeight="1" x14ac:dyDescent="0.15">
      <c r="A215" s="20"/>
      <c r="B215" s="2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8"/>
    </row>
    <row r="216" spans="1:29" ht="18" customHeight="1" x14ac:dyDescent="0.15">
      <c r="A216" s="20"/>
      <c r="B216" s="2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8"/>
    </row>
    <row r="217" spans="1:29" ht="18" customHeight="1" x14ac:dyDescent="0.15">
      <c r="A217" s="20"/>
      <c r="B217" s="2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8"/>
    </row>
    <row r="218" spans="1:29" ht="18" customHeight="1" x14ac:dyDescent="0.15">
      <c r="A218" s="20"/>
      <c r="B218" s="2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8"/>
    </row>
    <row r="219" spans="1:29" ht="18" customHeight="1" x14ac:dyDescent="0.15">
      <c r="A219" s="20"/>
      <c r="B219" s="2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8"/>
    </row>
    <row r="220" spans="1:29" ht="18" customHeight="1" x14ac:dyDescent="0.15">
      <c r="A220" s="20"/>
      <c r="B220" s="2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8"/>
    </row>
    <row r="221" spans="1:29" ht="18" customHeight="1" x14ac:dyDescent="0.15">
      <c r="A221" s="20"/>
      <c r="B221" s="2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8"/>
    </row>
    <row r="222" spans="1:29" ht="18" customHeight="1" x14ac:dyDescent="0.15">
      <c r="A222" s="20"/>
      <c r="B222" s="2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8"/>
    </row>
    <row r="223" spans="1:29" ht="18" customHeight="1" x14ac:dyDescent="0.15">
      <c r="A223" s="20"/>
      <c r="B223" s="2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8"/>
    </row>
    <row r="224" spans="1:29" ht="18" customHeight="1" x14ac:dyDescent="0.15">
      <c r="A224" s="20"/>
      <c r="B224" s="2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8"/>
    </row>
    <row r="225" spans="1:29" ht="18" customHeight="1" x14ac:dyDescent="0.15">
      <c r="A225" s="20"/>
      <c r="B225" s="2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8"/>
    </row>
    <row r="226" spans="1:29" ht="18" customHeight="1" x14ac:dyDescent="0.15">
      <c r="A226" s="20"/>
      <c r="B226" s="2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8"/>
    </row>
    <row r="227" spans="1:29" ht="18" customHeight="1" x14ac:dyDescent="0.15">
      <c r="A227" s="20"/>
      <c r="B227" s="2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8"/>
    </row>
    <row r="228" spans="1:29" ht="18" customHeight="1" x14ac:dyDescent="0.15">
      <c r="A228" s="20"/>
      <c r="B228" s="2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8"/>
    </row>
    <row r="229" spans="1:29" ht="18" customHeight="1" x14ac:dyDescent="0.15">
      <c r="A229" s="20"/>
      <c r="B229" s="2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8"/>
    </row>
    <row r="230" spans="1:29" ht="18" customHeight="1" x14ac:dyDescent="0.15">
      <c r="A230" s="20"/>
      <c r="B230" s="2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8"/>
    </row>
    <row r="231" spans="1:29" ht="18" customHeight="1" x14ac:dyDescent="0.15">
      <c r="A231" s="20"/>
      <c r="B231" s="2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8"/>
    </row>
    <row r="232" spans="1:29" ht="18" customHeight="1" x14ac:dyDescent="0.15">
      <c r="A232" s="20"/>
      <c r="B232" s="2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8"/>
    </row>
    <row r="233" spans="1:29" ht="18" customHeight="1" x14ac:dyDescent="0.15">
      <c r="A233" s="20"/>
      <c r="B233" s="2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8"/>
    </row>
    <row r="234" spans="1:29" ht="18" customHeight="1" x14ac:dyDescent="0.15">
      <c r="A234" s="20"/>
      <c r="B234" s="2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8"/>
    </row>
    <row r="235" spans="1:29" ht="18" customHeight="1" x14ac:dyDescent="0.15">
      <c r="A235" s="20"/>
      <c r="B235" s="2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8"/>
    </row>
    <row r="236" spans="1:29" ht="18" customHeight="1" x14ac:dyDescent="0.15">
      <c r="A236" s="20"/>
      <c r="B236" s="2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8"/>
    </row>
    <row r="237" spans="1:29" ht="18" customHeight="1" x14ac:dyDescent="0.15">
      <c r="A237" s="20"/>
      <c r="B237" s="2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8"/>
    </row>
    <row r="238" spans="1:29" ht="18" customHeight="1" x14ac:dyDescent="0.15">
      <c r="A238" s="20"/>
      <c r="B238" s="2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8"/>
    </row>
    <row r="239" spans="1:29" ht="18" customHeight="1" x14ac:dyDescent="0.15">
      <c r="A239" s="20"/>
      <c r="B239" s="2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8"/>
    </row>
    <row r="240" spans="1:29" ht="18" customHeight="1" x14ac:dyDescent="0.15">
      <c r="A240" s="20"/>
      <c r="B240" s="2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8"/>
    </row>
    <row r="241" spans="1:29" ht="18" customHeight="1" x14ac:dyDescent="0.15">
      <c r="A241" s="20"/>
      <c r="B241" s="2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8"/>
    </row>
    <row r="242" spans="1:29" ht="18" customHeight="1" x14ac:dyDescent="0.15">
      <c r="A242" s="20"/>
      <c r="B242" s="2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8"/>
    </row>
    <row r="243" spans="1:29" ht="18" customHeight="1" x14ac:dyDescent="0.15">
      <c r="A243" s="20"/>
      <c r="B243" s="2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8"/>
    </row>
    <row r="244" spans="1:29" ht="18" customHeight="1" x14ac:dyDescent="0.15">
      <c r="A244" s="20"/>
      <c r="B244" s="2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8"/>
    </row>
    <row r="245" spans="1:29" ht="18" customHeight="1" x14ac:dyDescent="0.15">
      <c r="A245" s="20"/>
      <c r="B245" s="2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8"/>
    </row>
    <row r="246" spans="1:29" ht="18" customHeight="1" x14ac:dyDescent="0.15">
      <c r="A246" s="20"/>
      <c r="B246" s="2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8"/>
    </row>
    <row r="247" spans="1:29" ht="18" customHeight="1" x14ac:dyDescent="0.15">
      <c r="A247" s="20"/>
      <c r="B247" s="2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8"/>
    </row>
    <row r="248" spans="1:29" ht="18" customHeight="1" x14ac:dyDescent="0.15">
      <c r="A248" s="20"/>
      <c r="B248" s="2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8"/>
    </row>
    <row r="249" spans="1:29" ht="18" customHeight="1" x14ac:dyDescent="0.15">
      <c r="A249" s="20"/>
      <c r="B249" s="2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8"/>
    </row>
    <row r="250" spans="1:29" ht="18" customHeight="1" x14ac:dyDescent="0.15">
      <c r="A250" s="20"/>
      <c r="B250" s="2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8"/>
    </row>
    <row r="251" spans="1:29" ht="18" customHeight="1" x14ac:dyDescent="0.15">
      <c r="A251" s="20"/>
      <c r="B251" s="2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8"/>
    </row>
    <row r="252" spans="1:29" ht="18" customHeight="1" x14ac:dyDescent="0.15">
      <c r="A252" s="20"/>
      <c r="B252" s="2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8"/>
    </row>
    <row r="253" spans="1:29" ht="18" customHeight="1" x14ac:dyDescent="0.15">
      <c r="A253" s="20"/>
      <c r="B253" s="2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8"/>
    </row>
    <row r="254" spans="1:29" ht="18" customHeight="1" x14ac:dyDescent="0.15">
      <c r="A254" s="20"/>
      <c r="B254" s="2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8"/>
    </row>
    <row r="255" spans="1:29" ht="18" customHeight="1" x14ac:dyDescent="0.15">
      <c r="A255" s="20"/>
      <c r="B255" s="2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8"/>
    </row>
    <row r="256" spans="1:29" ht="18" customHeight="1" x14ac:dyDescent="0.15">
      <c r="A256" s="20"/>
      <c r="B256" s="2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8"/>
    </row>
    <row r="257" spans="1:29" ht="18" customHeight="1" x14ac:dyDescent="0.15">
      <c r="A257" s="20"/>
      <c r="B257" s="2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8"/>
    </row>
    <row r="258" spans="1:29" ht="18" customHeight="1" x14ac:dyDescent="0.15">
      <c r="A258" s="20"/>
      <c r="B258" s="2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8"/>
    </row>
    <row r="259" spans="1:29" ht="18" customHeight="1" x14ac:dyDescent="0.15">
      <c r="A259" s="20"/>
      <c r="B259" s="2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8"/>
    </row>
    <row r="260" spans="1:29" ht="18" customHeight="1" x14ac:dyDescent="0.15">
      <c r="A260" s="20"/>
      <c r="B260" s="2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8"/>
    </row>
    <row r="261" spans="1:29" ht="18" customHeight="1" x14ac:dyDescent="0.15">
      <c r="A261" s="20"/>
      <c r="B261" s="2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8"/>
    </row>
    <row r="262" spans="1:29" ht="18" customHeight="1" x14ac:dyDescent="0.15">
      <c r="A262" s="20"/>
      <c r="B262" s="2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8"/>
    </row>
    <row r="263" spans="1:29" ht="18" customHeight="1" x14ac:dyDescent="0.15">
      <c r="A263" s="20"/>
      <c r="B263" s="2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8"/>
    </row>
    <row r="264" spans="1:29" ht="18" customHeight="1" x14ac:dyDescent="0.15">
      <c r="A264" s="20"/>
      <c r="B264" s="2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8"/>
    </row>
    <row r="265" spans="1:29" ht="18" customHeight="1" x14ac:dyDescent="0.15">
      <c r="A265" s="20"/>
      <c r="B265" s="2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8"/>
    </row>
    <row r="266" spans="1:29" ht="18" customHeight="1" x14ac:dyDescent="0.15">
      <c r="A266" s="20"/>
      <c r="B266" s="2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8"/>
    </row>
    <row r="267" spans="1:29" ht="18" customHeight="1" x14ac:dyDescent="0.15">
      <c r="A267" s="20"/>
      <c r="B267" s="2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8"/>
    </row>
    <row r="268" spans="1:29" ht="18" customHeight="1" x14ac:dyDescent="0.15">
      <c r="A268" s="20"/>
      <c r="B268" s="2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8"/>
    </row>
    <row r="269" spans="1:29" ht="18" customHeight="1" x14ac:dyDescent="0.15">
      <c r="A269" s="20"/>
      <c r="B269" s="2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8"/>
    </row>
    <row r="270" spans="1:29" ht="18" customHeight="1" x14ac:dyDescent="0.15">
      <c r="A270" s="20"/>
      <c r="B270" s="2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8"/>
    </row>
    <row r="271" spans="1:29" ht="18" customHeight="1" x14ac:dyDescent="0.15">
      <c r="A271" s="20"/>
      <c r="B271" s="2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8"/>
    </row>
    <row r="272" spans="1:29" ht="18" customHeight="1" x14ac:dyDescent="0.15">
      <c r="A272" s="20"/>
      <c r="B272" s="2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8"/>
    </row>
    <row r="273" spans="1:29" ht="18" customHeight="1" x14ac:dyDescent="0.15">
      <c r="A273" s="20"/>
      <c r="B273" s="2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8"/>
    </row>
    <row r="274" spans="1:29" ht="18" customHeight="1" x14ac:dyDescent="0.15">
      <c r="A274" s="20"/>
      <c r="B274" s="2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8"/>
    </row>
    <row r="275" spans="1:29" ht="18" customHeight="1" x14ac:dyDescent="0.15">
      <c r="A275" s="20"/>
      <c r="B275" s="2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8"/>
    </row>
    <row r="276" spans="1:29" ht="18" customHeight="1" x14ac:dyDescent="0.15">
      <c r="A276" s="20"/>
      <c r="B276" s="2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8"/>
    </row>
    <row r="277" spans="1:29" ht="18" customHeight="1" x14ac:dyDescent="0.15">
      <c r="A277" s="20"/>
      <c r="B277" s="2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8"/>
    </row>
    <row r="278" spans="1:29" ht="18" customHeight="1" x14ac:dyDescent="0.15">
      <c r="A278" s="20"/>
      <c r="B278" s="2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8"/>
    </row>
    <row r="279" spans="1:29" ht="18" customHeight="1" x14ac:dyDescent="0.15">
      <c r="A279" s="20"/>
      <c r="B279" s="2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8"/>
    </row>
    <row r="280" spans="1:29" ht="18" customHeight="1" x14ac:dyDescent="0.15">
      <c r="A280" s="20"/>
      <c r="B280" s="2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8"/>
    </row>
    <row r="281" spans="1:29" ht="18" customHeight="1" x14ac:dyDescent="0.15">
      <c r="A281" s="20"/>
      <c r="B281" s="2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8"/>
    </row>
    <row r="282" spans="1:29" ht="18" customHeight="1" x14ac:dyDescent="0.15">
      <c r="A282" s="20"/>
      <c r="B282" s="2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8"/>
    </row>
    <row r="283" spans="1:29" ht="18" customHeight="1" x14ac:dyDescent="0.15">
      <c r="A283" s="20"/>
      <c r="B283" s="2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8"/>
    </row>
    <row r="284" spans="1:29" ht="18" customHeight="1" x14ac:dyDescent="0.15">
      <c r="A284" s="20"/>
      <c r="B284" s="2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8"/>
    </row>
    <row r="285" spans="1:29" ht="18" customHeight="1" x14ac:dyDescent="0.15">
      <c r="A285" s="20"/>
      <c r="B285" s="2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8"/>
    </row>
    <row r="286" spans="1:29" ht="18" customHeight="1" x14ac:dyDescent="0.15">
      <c r="A286" s="20"/>
      <c r="B286" s="2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8"/>
    </row>
    <row r="287" spans="1:29" ht="18" customHeight="1" x14ac:dyDescent="0.15">
      <c r="A287" s="20"/>
      <c r="B287" s="2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8"/>
    </row>
    <row r="288" spans="1:29" ht="18" customHeight="1" x14ac:dyDescent="0.15">
      <c r="A288" s="20"/>
      <c r="B288" s="2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8"/>
    </row>
    <row r="289" spans="1:29" ht="18" customHeight="1" x14ac:dyDescent="0.15">
      <c r="A289" s="20"/>
      <c r="B289" s="2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8"/>
    </row>
    <row r="290" spans="1:29" ht="18" customHeight="1" x14ac:dyDescent="0.15">
      <c r="A290" s="20"/>
      <c r="B290" s="2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8"/>
    </row>
    <row r="291" spans="1:29" ht="18" customHeight="1" x14ac:dyDescent="0.15">
      <c r="A291" s="20"/>
      <c r="B291" s="2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8"/>
    </row>
    <row r="292" spans="1:29" ht="18" customHeight="1" x14ac:dyDescent="0.15">
      <c r="A292" s="20"/>
      <c r="B292" s="2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8"/>
    </row>
    <row r="293" spans="1:29" ht="18" customHeight="1" x14ac:dyDescent="0.15">
      <c r="A293" s="20"/>
      <c r="B293" s="2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8"/>
    </row>
    <row r="294" spans="1:29" ht="18" customHeight="1" x14ac:dyDescent="0.15">
      <c r="A294" s="20"/>
      <c r="B294" s="2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8"/>
    </row>
    <row r="295" spans="1:29" ht="18" customHeight="1" x14ac:dyDescent="0.15">
      <c r="A295" s="20"/>
      <c r="B295" s="2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8"/>
    </row>
    <row r="296" spans="1:29" ht="18" customHeight="1" x14ac:dyDescent="0.15">
      <c r="A296" s="20"/>
      <c r="B296" s="2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8"/>
    </row>
    <row r="297" spans="1:29" ht="18" customHeight="1" x14ac:dyDescent="0.15">
      <c r="A297" s="20"/>
      <c r="B297" s="2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8"/>
    </row>
    <row r="298" spans="1:29" ht="18" customHeight="1" x14ac:dyDescent="0.15">
      <c r="A298" s="20"/>
      <c r="B298" s="2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8"/>
    </row>
    <row r="299" spans="1:29" ht="18" customHeight="1" x14ac:dyDescent="0.15">
      <c r="A299" s="20"/>
      <c r="B299" s="2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8"/>
    </row>
    <row r="300" spans="1:29" ht="18" customHeight="1" x14ac:dyDescent="0.15">
      <c r="A300" s="20"/>
      <c r="B300" s="2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8"/>
    </row>
    <row r="301" spans="1:29" ht="18" customHeight="1" x14ac:dyDescent="0.15">
      <c r="A301" s="20"/>
      <c r="B301" s="21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8"/>
    </row>
    <row r="302" spans="1:29" ht="18" customHeight="1" x14ac:dyDescent="0.15">
      <c r="A302" s="20"/>
      <c r="B302" s="21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8"/>
    </row>
    <row r="303" spans="1:29" ht="18" customHeight="1" x14ac:dyDescent="0.15">
      <c r="A303" s="20"/>
      <c r="B303" s="21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8"/>
    </row>
    <row r="304" spans="1:29" ht="18" customHeight="1" x14ac:dyDescent="0.15">
      <c r="A304" s="20"/>
      <c r="B304" s="2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8"/>
    </row>
    <row r="305" spans="1:29" ht="18" customHeight="1" x14ac:dyDescent="0.15">
      <c r="A305" s="20"/>
      <c r="B305" s="21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8"/>
    </row>
    <row r="306" spans="1:29" ht="18" customHeight="1" x14ac:dyDescent="0.15">
      <c r="A306" s="20"/>
      <c r="B306" s="2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8"/>
    </row>
    <row r="307" spans="1:29" ht="18" customHeight="1" x14ac:dyDescent="0.15">
      <c r="A307" s="20"/>
      <c r="B307" s="2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8"/>
    </row>
    <row r="308" spans="1:29" ht="18" customHeight="1" x14ac:dyDescent="0.15">
      <c r="A308" s="20"/>
      <c r="B308" s="2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8"/>
    </row>
    <row r="309" spans="1:29" ht="18" customHeight="1" x14ac:dyDescent="0.15">
      <c r="A309" s="20"/>
      <c r="B309" s="21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8"/>
    </row>
    <row r="310" spans="1:29" ht="18" customHeight="1" x14ac:dyDescent="0.15">
      <c r="A310" s="20"/>
      <c r="B310" s="2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8"/>
    </row>
    <row r="311" spans="1:29" ht="18" customHeight="1" x14ac:dyDescent="0.15">
      <c r="A311" s="20"/>
      <c r="B311" s="2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8"/>
    </row>
    <row r="312" spans="1:29" ht="18" customHeight="1" x14ac:dyDescent="0.15">
      <c r="A312" s="20"/>
      <c r="B312" s="2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8"/>
    </row>
    <row r="313" spans="1:29" ht="18" customHeight="1" x14ac:dyDescent="0.15">
      <c r="A313" s="20"/>
      <c r="B313" s="21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8"/>
    </row>
    <row r="314" spans="1:29" ht="18" customHeight="1" x14ac:dyDescent="0.15">
      <c r="A314" s="20"/>
      <c r="B314" s="2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8"/>
    </row>
    <row r="315" spans="1:29" ht="18" customHeight="1" x14ac:dyDescent="0.15">
      <c r="A315" s="20"/>
      <c r="B315" s="21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8"/>
    </row>
    <row r="316" spans="1:29" ht="18" customHeight="1" x14ac:dyDescent="0.15">
      <c r="A316" s="20"/>
      <c r="B316" s="2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8"/>
    </row>
    <row r="317" spans="1:29" ht="18" customHeight="1" x14ac:dyDescent="0.15">
      <c r="A317" s="20"/>
      <c r="B317" s="21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8"/>
    </row>
    <row r="318" spans="1:29" ht="18" customHeight="1" x14ac:dyDescent="0.15">
      <c r="A318" s="20"/>
      <c r="B318" s="2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8"/>
    </row>
    <row r="319" spans="1:29" ht="18" customHeight="1" x14ac:dyDescent="0.15">
      <c r="A319" s="20"/>
      <c r="B319" s="2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8"/>
    </row>
    <row r="320" spans="1:29" ht="18" customHeight="1" x14ac:dyDescent="0.15">
      <c r="A320" s="20"/>
      <c r="B320" s="2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8"/>
    </row>
    <row r="321" spans="1:29" ht="18" customHeight="1" x14ac:dyDescent="0.15">
      <c r="A321" s="20"/>
      <c r="B321" s="2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8"/>
    </row>
    <row r="322" spans="1:29" ht="18" customHeight="1" x14ac:dyDescent="0.15">
      <c r="A322" s="20"/>
      <c r="B322" s="2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8"/>
    </row>
    <row r="323" spans="1:29" ht="18" customHeight="1" x14ac:dyDescent="0.15">
      <c r="A323" s="20"/>
      <c r="B323" s="21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8"/>
    </row>
    <row r="324" spans="1:29" ht="18" customHeight="1" x14ac:dyDescent="0.15">
      <c r="A324" s="20"/>
      <c r="B324" s="2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8"/>
    </row>
    <row r="325" spans="1:29" ht="18" customHeight="1" x14ac:dyDescent="0.15">
      <c r="A325" s="20"/>
      <c r="B325" s="2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8"/>
    </row>
    <row r="326" spans="1:29" ht="18" customHeight="1" x14ac:dyDescent="0.15">
      <c r="A326" s="20"/>
      <c r="B326" s="2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8"/>
    </row>
    <row r="327" spans="1:29" ht="18" customHeight="1" x14ac:dyDescent="0.15">
      <c r="A327" s="20"/>
      <c r="B327" s="2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8"/>
    </row>
    <row r="328" spans="1:29" ht="18" customHeight="1" x14ac:dyDescent="0.15">
      <c r="A328" s="20"/>
      <c r="B328" s="2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8"/>
    </row>
    <row r="329" spans="1:29" ht="18" customHeight="1" x14ac:dyDescent="0.15">
      <c r="A329" s="20"/>
      <c r="B329" s="21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8"/>
    </row>
    <row r="330" spans="1:29" ht="18" customHeight="1" x14ac:dyDescent="0.15">
      <c r="A330" s="20"/>
      <c r="B330" s="2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8"/>
    </row>
    <row r="331" spans="1:29" ht="18" customHeight="1" x14ac:dyDescent="0.15">
      <c r="A331" s="20"/>
      <c r="B331" s="2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8"/>
    </row>
    <row r="332" spans="1:29" ht="18" customHeight="1" x14ac:dyDescent="0.15">
      <c r="A332" s="20"/>
      <c r="B332" s="2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8"/>
    </row>
    <row r="333" spans="1:29" ht="18" customHeight="1" x14ac:dyDescent="0.15">
      <c r="A333" s="20"/>
      <c r="B333" s="2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8"/>
    </row>
    <row r="334" spans="1:29" ht="18" customHeight="1" x14ac:dyDescent="0.15">
      <c r="A334" s="20"/>
      <c r="B334" s="2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8"/>
    </row>
    <row r="335" spans="1:29" ht="18" customHeight="1" x14ac:dyDescent="0.15">
      <c r="A335" s="20"/>
      <c r="B335" s="2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8"/>
    </row>
    <row r="336" spans="1:29" ht="18" customHeight="1" x14ac:dyDescent="0.15">
      <c r="A336" s="20"/>
      <c r="B336" s="2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8"/>
    </row>
    <row r="337" spans="1:29" ht="18" customHeight="1" x14ac:dyDescent="0.15">
      <c r="A337" s="20"/>
      <c r="B337" s="21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8"/>
    </row>
    <row r="338" spans="1:29" ht="18" customHeight="1" x14ac:dyDescent="0.15">
      <c r="A338" s="20"/>
      <c r="B338" s="2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8"/>
    </row>
    <row r="339" spans="1:29" ht="18" customHeight="1" x14ac:dyDescent="0.15">
      <c r="A339" s="20"/>
      <c r="B339" s="21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8"/>
    </row>
    <row r="340" spans="1:29" ht="18" customHeight="1" x14ac:dyDescent="0.15">
      <c r="A340" s="20"/>
      <c r="B340" s="2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8"/>
    </row>
    <row r="341" spans="1:29" ht="18" customHeight="1" x14ac:dyDescent="0.15">
      <c r="A341" s="20"/>
      <c r="B341" s="2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8"/>
    </row>
    <row r="342" spans="1:29" ht="18" customHeight="1" x14ac:dyDescent="0.15">
      <c r="A342" s="20"/>
      <c r="B342" s="2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8"/>
    </row>
    <row r="343" spans="1:29" ht="18" customHeight="1" x14ac:dyDescent="0.15">
      <c r="A343" s="20"/>
      <c r="B343" s="2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8"/>
    </row>
    <row r="344" spans="1:29" ht="18" customHeight="1" x14ac:dyDescent="0.15">
      <c r="A344" s="20"/>
      <c r="B344" s="2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8"/>
    </row>
    <row r="345" spans="1:29" ht="18" customHeight="1" x14ac:dyDescent="0.15">
      <c r="A345" s="20"/>
      <c r="B345" s="21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8"/>
    </row>
    <row r="346" spans="1:29" ht="18" customHeight="1" x14ac:dyDescent="0.15">
      <c r="A346" s="20"/>
      <c r="B346" s="2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8"/>
    </row>
    <row r="347" spans="1:29" ht="18" customHeight="1" x14ac:dyDescent="0.15">
      <c r="A347" s="20"/>
      <c r="B347" s="2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8"/>
    </row>
    <row r="348" spans="1:29" ht="18" customHeight="1" x14ac:dyDescent="0.15">
      <c r="A348" s="20"/>
      <c r="B348" s="2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8"/>
    </row>
    <row r="349" spans="1:29" ht="18" customHeight="1" x14ac:dyDescent="0.15">
      <c r="A349" s="20"/>
      <c r="B349" s="2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8"/>
    </row>
    <row r="350" spans="1:29" ht="18" customHeight="1" x14ac:dyDescent="0.15">
      <c r="A350" s="20"/>
      <c r="B350" s="2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8"/>
    </row>
    <row r="351" spans="1:29" ht="18" customHeight="1" x14ac:dyDescent="0.15">
      <c r="A351" s="20"/>
      <c r="B351" s="2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8"/>
    </row>
    <row r="352" spans="1:29" ht="18" customHeight="1" x14ac:dyDescent="0.15">
      <c r="A352" s="20"/>
      <c r="B352" s="2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8"/>
    </row>
    <row r="353" spans="1:29" ht="18" customHeight="1" x14ac:dyDescent="0.15">
      <c r="A353" s="20"/>
      <c r="B353" s="2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8"/>
    </row>
    <row r="354" spans="1:29" ht="18" customHeight="1" x14ac:dyDescent="0.15">
      <c r="A354" s="20"/>
      <c r="B354" s="2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8"/>
    </row>
    <row r="355" spans="1:29" ht="18" customHeight="1" x14ac:dyDescent="0.15">
      <c r="A355" s="20"/>
      <c r="B355" s="2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8"/>
    </row>
    <row r="356" spans="1:29" ht="18" customHeight="1" x14ac:dyDescent="0.15">
      <c r="A356" s="20"/>
      <c r="B356" s="2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8"/>
    </row>
    <row r="357" spans="1:29" ht="18" customHeight="1" x14ac:dyDescent="0.15">
      <c r="A357" s="20"/>
      <c r="B357" s="2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8"/>
    </row>
    <row r="358" spans="1:29" ht="18" customHeight="1" x14ac:dyDescent="0.15">
      <c r="A358" s="20"/>
      <c r="B358" s="2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8"/>
    </row>
    <row r="359" spans="1:29" ht="18" customHeight="1" x14ac:dyDescent="0.15">
      <c r="A359" s="20"/>
      <c r="B359" s="2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8"/>
    </row>
    <row r="360" spans="1:29" ht="18" customHeight="1" x14ac:dyDescent="0.15">
      <c r="A360" s="20"/>
      <c r="B360" s="2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8"/>
    </row>
    <row r="361" spans="1:29" ht="18" customHeight="1" x14ac:dyDescent="0.15">
      <c r="A361" s="20"/>
      <c r="B361" s="2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8"/>
    </row>
    <row r="362" spans="1:29" ht="18" customHeight="1" x14ac:dyDescent="0.15">
      <c r="A362" s="20"/>
      <c r="B362" s="2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8"/>
    </row>
    <row r="363" spans="1:29" ht="18" customHeight="1" x14ac:dyDescent="0.15">
      <c r="A363" s="20"/>
      <c r="B363" s="2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8"/>
    </row>
    <row r="364" spans="1:29" ht="18" customHeight="1" x14ac:dyDescent="0.15">
      <c r="A364" s="20"/>
      <c r="B364" s="2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8"/>
    </row>
    <row r="365" spans="1:29" ht="18" customHeight="1" x14ac:dyDescent="0.15">
      <c r="A365" s="20"/>
      <c r="B365" s="2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8"/>
    </row>
    <row r="366" spans="1:29" ht="18" customHeight="1" x14ac:dyDescent="0.15">
      <c r="A366" s="20"/>
      <c r="B366" s="2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8"/>
    </row>
    <row r="367" spans="1:29" ht="18" customHeight="1" x14ac:dyDescent="0.15">
      <c r="A367" s="20"/>
      <c r="B367" s="2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8"/>
    </row>
    <row r="368" spans="1:29" ht="18" customHeight="1" x14ac:dyDescent="0.15">
      <c r="A368" s="20"/>
      <c r="B368" s="2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8"/>
    </row>
    <row r="369" spans="1:29" ht="18" customHeight="1" x14ac:dyDescent="0.15">
      <c r="A369" s="20"/>
      <c r="B369" s="2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8"/>
    </row>
    <row r="370" spans="1:29" ht="18" customHeight="1" x14ac:dyDescent="0.15">
      <c r="A370" s="20"/>
      <c r="B370" s="2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8"/>
    </row>
    <row r="371" spans="1:29" ht="18" customHeight="1" x14ac:dyDescent="0.15">
      <c r="A371" s="20"/>
      <c r="B371" s="2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8"/>
    </row>
    <row r="372" spans="1:29" ht="18" customHeight="1" x14ac:dyDescent="0.15">
      <c r="A372" s="20"/>
      <c r="B372" s="2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8"/>
    </row>
    <row r="373" spans="1:29" ht="18" customHeight="1" x14ac:dyDescent="0.15">
      <c r="A373" s="20"/>
      <c r="B373" s="21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8"/>
    </row>
    <row r="374" spans="1:29" ht="18" customHeight="1" x14ac:dyDescent="0.15">
      <c r="A374" s="20"/>
      <c r="B374" s="2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8"/>
    </row>
    <row r="375" spans="1:29" ht="18" customHeight="1" x14ac:dyDescent="0.15">
      <c r="A375" s="20"/>
      <c r="B375" s="21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8"/>
    </row>
    <row r="376" spans="1:29" ht="18" customHeight="1" x14ac:dyDescent="0.15">
      <c r="A376" s="20"/>
      <c r="B376" s="2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8"/>
    </row>
    <row r="377" spans="1:29" ht="18" customHeight="1" x14ac:dyDescent="0.15">
      <c r="A377" s="20"/>
      <c r="B377" s="21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8"/>
    </row>
    <row r="378" spans="1:29" ht="18" customHeight="1" x14ac:dyDescent="0.15">
      <c r="A378" s="20"/>
      <c r="B378" s="2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8"/>
    </row>
    <row r="379" spans="1:29" ht="18" customHeight="1" x14ac:dyDescent="0.15">
      <c r="A379" s="20"/>
      <c r="B379" s="21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8"/>
    </row>
    <row r="380" spans="1:29" ht="18" customHeight="1" x14ac:dyDescent="0.15">
      <c r="A380" s="20"/>
      <c r="B380" s="2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8"/>
    </row>
    <row r="381" spans="1:29" ht="18" customHeight="1" x14ac:dyDescent="0.15">
      <c r="A381" s="20"/>
      <c r="B381" s="2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8"/>
    </row>
    <row r="382" spans="1:29" ht="18" customHeight="1" x14ac:dyDescent="0.15">
      <c r="A382" s="20"/>
      <c r="B382" s="2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8"/>
    </row>
    <row r="383" spans="1:29" ht="18" customHeight="1" x14ac:dyDescent="0.15">
      <c r="A383" s="20"/>
      <c r="B383" s="2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8"/>
    </row>
    <row r="384" spans="1:29" ht="18" customHeight="1" x14ac:dyDescent="0.15">
      <c r="A384" s="20"/>
      <c r="B384" s="2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8"/>
    </row>
    <row r="385" spans="1:29" ht="18" customHeight="1" x14ac:dyDescent="0.15">
      <c r="A385" s="20"/>
      <c r="B385" s="2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8"/>
    </row>
    <row r="386" spans="1:29" ht="18" customHeight="1" x14ac:dyDescent="0.15">
      <c r="A386" s="20"/>
      <c r="B386" s="2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8"/>
    </row>
    <row r="387" spans="1:29" ht="18" customHeight="1" x14ac:dyDescent="0.15">
      <c r="A387" s="20"/>
      <c r="B387" s="2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8"/>
    </row>
    <row r="388" spans="1:29" ht="18" customHeight="1" x14ac:dyDescent="0.15">
      <c r="A388" s="20"/>
      <c r="B388" s="2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8"/>
    </row>
    <row r="389" spans="1:29" ht="18" customHeight="1" x14ac:dyDescent="0.15">
      <c r="A389" s="20"/>
      <c r="B389" s="2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8"/>
    </row>
    <row r="390" spans="1:29" ht="18" customHeight="1" x14ac:dyDescent="0.15">
      <c r="A390" s="20"/>
      <c r="B390" s="2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8"/>
    </row>
    <row r="391" spans="1:29" ht="18" customHeight="1" x14ac:dyDescent="0.15">
      <c r="A391" s="20"/>
      <c r="B391" s="2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8"/>
    </row>
    <row r="392" spans="1:29" ht="18" customHeight="1" x14ac:dyDescent="0.15">
      <c r="A392" s="20"/>
      <c r="B392" s="2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8"/>
    </row>
    <row r="393" spans="1:29" ht="18" customHeight="1" x14ac:dyDescent="0.15">
      <c r="A393" s="20"/>
      <c r="B393" s="2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8"/>
    </row>
    <row r="394" spans="1:29" ht="18" customHeight="1" x14ac:dyDescent="0.15">
      <c r="A394" s="20"/>
      <c r="B394" s="2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8"/>
    </row>
    <row r="395" spans="1:29" ht="18" customHeight="1" x14ac:dyDescent="0.15">
      <c r="A395" s="20"/>
      <c r="B395" s="21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8"/>
    </row>
    <row r="396" spans="1:29" ht="18" customHeight="1" x14ac:dyDescent="0.15">
      <c r="A396" s="20"/>
      <c r="B396" s="2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8"/>
    </row>
    <row r="397" spans="1:29" ht="18" customHeight="1" x14ac:dyDescent="0.15">
      <c r="A397" s="20"/>
      <c r="B397" s="21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8"/>
    </row>
    <row r="398" spans="1:29" ht="18" customHeight="1" x14ac:dyDescent="0.15">
      <c r="A398" s="20"/>
      <c r="B398" s="2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8"/>
    </row>
    <row r="399" spans="1:29" ht="18" customHeight="1" x14ac:dyDescent="0.15">
      <c r="A399" s="20"/>
      <c r="B399" s="21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8"/>
    </row>
    <row r="400" spans="1:29" ht="18" customHeight="1" x14ac:dyDescent="0.15">
      <c r="A400" s="20"/>
      <c r="B400" s="2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8"/>
    </row>
    <row r="401" spans="1:29" ht="18" customHeight="1" x14ac:dyDescent="0.15">
      <c r="A401" s="20"/>
      <c r="B401" s="2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8"/>
    </row>
    <row r="402" spans="1:29" ht="18" customHeight="1" x14ac:dyDescent="0.15">
      <c r="A402" s="20"/>
      <c r="B402" s="2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8"/>
    </row>
    <row r="403" spans="1:29" ht="18" customHeight="1" x14ac:dyDescent="0.15">
      <c r="A403" s="20"/>
      <c r="B403" s="2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8"/>
    </row>
    <row r="404" spans="1:29" ht="18" customHeight="1" x14ac:dyDescent="0.15">
      <c r="A404" s="20"/>
      <c r="B404" s="2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8"/>
    </row>
    <row r="405" spans="1:29" ht="18" customHeight="1" x14ac:dyDescent="0.15">
      <c r="A405" s="20"/>
      <c r="B405" s="2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8"/>
    </row>
    <row r="406" spans="1:29" ht="18" customHeight="1" x14ac:dyDescent="0.15">
      <c r="A406" s="20"/>
      <c r="B406" s="2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8"/>
    </row>
    <row r="407" spans="1:29" ht="18" customHeight="1" x14ac:dyDescent="0.15">
      <c r="A407" s="20"/>
      <c r="B407" s="2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8"/>
    </row>
    <row r="408" spans="1:29" ht="18" customHeight="1" x14ac:dyDescent="0.15">
      <c r="A408" s="20"/>
      <c r="B408" s="2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8"/>
    </row>
    <row r="409" spans="1:29" ht="18" customHeight="1" x14ac:dyDescent="0.15">
      <c r="A409" s="20"/>
      <c r="B409" s="2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8"/>
    </row>
    <row r="410" spans="1:29" ht="18" customHeight="1" x14ac:dyDescent="0.15">
      <c r="A410" s="20"/>
      <c r="B410" s="2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8"/>
    </row>
    <row r="411" spans="1:29" ht="18" customHeight="1" x14ac:dyDescent="0.15">
      <c r="A411" s="20"/>
      <c r="B411" s="2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8"/>
    </row>
    <row r="412" spans="1:29" ht="18" customHeight="1" x14ac:dyDescent="0.15">
      <c r="A412" s="20"/>
      <c r="B412" s="2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8"/>
    </row>
    <row r="413" spans="1:29" ht="18" customHeight="1" x14ac:dyDescent="0.15">
      <c r="A413" s="20"/>
      <c r="B413" s="2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8"/>
    </row>
    <row r="414" spans="1:29" ht="18" customHeight="1" x14ac:dyDescent="0.15">
      <c r="A414" s="20"/>
      <c r="B414" s="2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8"/>
    </row>
    <row r="415" spans="1:29" ht="18" customHeight="1" x14ac:dyDescent="0.15">
      <c r="A415" s="20"/>
      <c r="B415" s="2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8"/>
    </row>
    <row r="416" spans="1:29" ht="18" customHeight="1" x14ac:dyDescent="0.15">
      <c r="A416" s="20"/>
      <c r="B416" s="2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8"/>
    </row>
    <row r="417" spans="1:29" ht="18" customHeight="1" x14ac:dyDescent="0.15">
      <c r="A417" s="20"/>
      <c r="B417" s="2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8"/>
    </row>
    <row r="418" spans="1:29" ht="18" customHeight="1" x14ac:dyDescent="0.15">
      <c r="A418" s="20"/>
      <c r="B418" s="2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8"/>
    </row>
    <row r="419" spans="1:29" ht="18" customHeight="1" x14ac:dyDescent="0.15">
      <c r="A419" s="20"/>
      <c r="B419" s="2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8"/>
    </row>
    <row r="420" spans="1:29" ht="18" customHeight="1" x14ac:dyDescent="0.15">
      <c r="A420" s="20"/>
      <c r="B420" s="2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8"/>
    </row>
    <row r="421" spans="1:29" ht="18" customHeight="1" x14ac:dyDescent="0.15">
      <c r="A421" s="20"/>
      <c r="B421" s="2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8"/>
    </row>
    <row r="422" spans="1:29" ht="18" customHeight="1" x14ac:dyDescent="0.15">
      <c r="A422" s="20"/>
      <c r="B422" s="2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8"/>
    </row>
    <row r="423" spans="1:29" ht="18" customHeight="1" x14ac:dyDescent="0.15">
      <c r="A423" s="20"/>
      <c r="B423" s="2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8"/>
    </row>
    <row r="424" spans="1:29" ht="18" customHeight="1" x14ac:dyDescent="0.15">
      <c r="A424" s="20"/>
      <c r="B424" s="2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8"/>
    </row>
    <row r="425" spans="1:29" ht="18" customHeight="1" x14ac:dyDescent="0.15">
      <c r="A425" s="20"/>
      <c r="B425" s="2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8"/>
    </row>
    <row r="426" spans="1:29" ht="18" customHeight="1" x14ac:dyDescent="0.15">
      <c r="A426" s="20"/>
      <c r="B426" s="2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8"/>
    </row>
    <row r="427" spans="1:29" ht="18" customHeight="1" x14ac:dyDescent="0.15">
      <c r="A427" s="20"/>
      <c r="B427" s="2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8"/>
    </row>
    <row r="428" spans="1:29" ht="18" customHeight="1" x14ac:dyDescent="0.15">
      <c r="A428" s="20"/>
      <c r="B428" s="2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8"/>
    </row>
    <row r="429" spans="1:29" ht="18" customHeight="1" x14ac:dyDescent="0.15">
      <c r="A429" s="20"/>
      <c r="B429" s="2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8"/>
    </row>
    <row r="430" spans="1:29" ht="18" customHeight="1" x14ac:dyDescent="0.15">
      <c r="A430" s="20"/>
      <c r="B430" s="2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8"/>
    </row>
    <row r="431" spans="1:29" ht="18" customHeight="1" x14ac:dyDescent="0.15">
      <c r="A431" s="20"/>
      <c r="B431" s="2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8"/>
    </row>
    <row r="432" spans="1:29" ht="18" customHeight="1" x14ac:dyDescent="0.15">
      <c r="A432" s="20"/>
      <c r="B432" s="2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8"/>
    </row>
    <row r="433" spans="1:29" ht="18" customHeight="1" x14ac:dyDescent="0.15">
      <c r="A433" s="20"/>
      <c r="B433" s="2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8"/>
    </row>
    <row r="434" spans="1:29" ht="18" customHeight="1" x14ac:dyDescent="0.15">
      <c r="A434" s="20"/>
      <c r="B434" s="2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8"/>
    </row>
    <row r="435" spans="1:29" ht="18" customHeight="1" x14ac:dyDescent="0.15">
      <c r="A435" s="20"/>
      <c r="B435" s="2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8"/>
    </row>
    <row r="436" spans="1:29" ht="18" customHeight="1" x14ac:dyDescent="0.15">
      <c r="A436" s="20"/>
      <c r="B436" s="2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8"/>
    </row>
    <row r="437" spans="1:29" ht="18" customHeight="1" x14ac:dyDescent="0.15">
      <c r="A437" s="20"/>
      <c r="B437" s="2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8"/>
    </row>
    <row r="438" spans="1:29" ht="18" customHeight="1" x14ac:dyDescent="0.15">
      <c r="A438" s="20"/>
      <c r="B438" s="2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8"/>
    </row>
    <row r="439" spans="1:29" ht="18" customHeight="1" x14ac:dyDescent="0.15">
      <c r="A439" s="20"/>
      <c r="B439" s="2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8"/>
    </row>
    <row r="440" spans="1:29" ht="18" customHeight="1" x14ac:dyDescent="0.15">
      <c r="A440" s="20"/>
      <c r="B440" s="2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8"/>
    </row>
    <row r="441" spans="1:29" ht="18" customHeight="1" x14ac:dyDescent="0.15">
      <c r="A441" s="20"/>
      <c r="B441" s="2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8"/>
    </row>
    <row r="442" spans="1:29" ht="18" customHeight="1" x14ac:dyDescent="0.15">
      <c r="A442" s="20"/>
      <c r="B442" s="2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8"/>
    </row>
    <row r="443" spans="1:29" ht="18" customHeight="1" x14ac:dyDescent="0.15">
      <c r="A443" s="20"/>
      <c r="B443" s="2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8"/>
    </row>
    <row r="444" spans="1:29" ht="18" customHeight="1" x14ac:dyDescent="0.15">
      <c r="A444" s="20"/>
      <c r="B444" s="2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8"/>
    </row>
    <row r="445" spans="1:29" ht="18" customHeight="1" x14ac:dyDescent="0.15">
      <c r="A445" s="20"/>
      <c r="B445" s="2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8"/>
    </row>
    <row r="446" spans="1:29" ht="18" customHeight="1" x14ac:dyDescent="0.15">
      <c r="A446" s="20"/>
      <c r="B446" s="2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8"/>
    </row>
    <row r="447" spans="1:29" ht="18" customHeight="1" x14ac:dyDescent="0.15">
      <c r="A447" s="20"/>
      <c r="B447" s="2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8"/>
    </row>
    <row r="448" spans="1:29" ht="18" customHeight="1" x14ac:dyDescent="0.15">
      <c r="A448" s="20"/>
      <c r="B448" s="2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8"/>
    </row>
    <row r="449" spans="1:29" ht="18" customHeight="1" x14ac:dyDescent="0.15">
      <c r="A449" s="20"/>
      <c r="B449" s="2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8"/>
    </row>
    <row r="450" spans="1:29" ht="18" customHeight="1" x14ac:dyDescent="0.15">
      <c r="A450" s="20"/>
      <c r="B450" s="2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8"/>
    </row>
    <row r="451" spans="1:29" ht="18" customHeight="1" x14ac:dyDescent="0.15">
      <c r="A451" s="20"/>
      <c r="B451" s="2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8"/>
    </row>
    <row r="452" spans="1:29" ht="18" customHeight="1" x14ac:dyDescent="0.15">
      <c r="A452" s="20"/>
      <c r="B452" s="2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8"/>
    </row>
    <row r="453" spans="1:29" ht="18" customHeight="1" x14ac:dyDescent="0.15">
      <c r="A453" s="20"/>
      <c r="B453" s="2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8"/>
    </row>
    <row r="454" spans="1:29" ht="18" customHeight="1" x14ac:dyDescent="0.15">
      <c r="A454" s="20"/>
      <c r="B454" s="2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8"/>
    </row>
    <row r="455" spans="1:29" ht="18" customHeight="1" x14ac:dyDescent="0.15">
      <c r="A455" s="20"/>
      <c r="B455" s="2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8"/>
    </row>
    <row r="456" spans="1:29" ht="18" customHeight="1" x14ac:dyDescent="0.15">
      <c r="A456" s="20"/>
      <c r="B456" s="2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8"/>
    </row>
    <row r="457" spans="1:29" ht="18" customHeight="1" x14ac:dyDescent="0.15">
      <c r="A457" s="20"/>
      <c r="B457" s="2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8"/>
    </row>
    <row r="458" spans="1:29" ht="18" customHeight="1" x14ac:dyDescent="0.15">
      <c r="A458" s="20"/>
      <c r="B458" s="2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8"/>
    </row>
    <row r="459" spans="1:29" ht="18" customHeight="1" x14ac:dyDescent="0.15">
      <c r="A459" s="20"/>
      <c r="B459" s="2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8"/>
    </row>
    <row r="460" spans="1:29" ht="18" customHeight="1" x14ac:dyDescent="0.15">
      <c r="A460" s="20"/>
      <c r="B460" s="2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8"/>
    </row>
    <row r="461" spans="1:29" ht="18" customHeight="1" x14ac:dyDescent="0.15">
      <c r="A461" s="20"/>
      <c r="B461" s="2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8"/>
    </row>
    <row r="462" spans="1:29" ht="18" customHeight="1" x14ac:dyDescent="0.15">
      <c r="A462" s="20"/>
      <c r="B462" s="2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8"/>
    </row>
    <row r="463" spans="1:29" ht="18" customHeight="1" x14ac:dyDescent="0.15">
      <c r="A463" s="20"/>
      <c r="B463" s="2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8"/>
    </row>
    <row r="464" spans="1:29" ht="18" customHeight="1" x14ac:dyDescent="0.15">
      <c r="A464" s="20"/>
      <c r="B464" s="2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8"/>
    </row>
    <row r="465" spans="1:29" ht="18" customHeight="1" x14ac:dyDescent="0.15">
      <c r="A465" s="20"/>
      <c r="B465" s="2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8"/>
    </row>
    <row r="466" spans="1:29" ht="18" customHeight="1" x14ac:dyDescent="0.15">
      <c r="A466" s="20"/>
      <c r="B466" s="2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8"/>
    </row>
    <row r="467" spans="1:29" ht="18" customHeight="1" x14ac:dyDescent="0.15">
      <c r="A467" s="20"/>
      <c r="B467" s="2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8"/>
    </row>
    <row r="468" spans="1:29" ht="18" customHeight="1" x14ac:dyDescent="0.15">
      <c r="A468" s="20"/>
      <c r="B468" s="2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8"/>
    </row>
    <row r="469" spans="1:29" ht="18" customHeight="1" x14ac:dyDescent="0.15">
      <c r="A469" s="20"/>
      <c r="B469" s="2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8"/>
    </row>
    <row r="470" spans="1:29" ht="18" customHeight="1" x14ac:dyDescent="0.15">
      <c r="A470" s="20"/>
      <c r="B470" s="2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8"/>
    </row>
    <row r="471" spans="1:29" ht="18" customHeight="1" x14ac:dyDescent="0.15">
      <c r="A471" s="20"/>
      <c r="B471" s="2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8"/>
    </row>
    <row r="472" spans="1:29" ht="18" customHeight="1" x14ac:dyDescent="0.15">
      <c r="A472" s="20"/>
      <c r="B472" s="2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8"/>
    </row>
    <row r="473" spans="1:29" ht="18" customHeight="1" x14ac:dyDescent="0.15">
      <c r="A473" s="20"/>
      <c r="B473" s="2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8"/>
    </row>
    <row r="474" spans="1:29" ht="18" customHeight="1" x14ac:dyDescent="0.15">
      <c r="A474" s="20"/>
      <c r="B474" s="2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8"/>
    </row>
    <row r="475" spans="1:29" ht="18" customHeight="1" x14ac:dyDescent="0.15">
      <c r="A475" s="20"/>
      <c r="B475" s="2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8"/>
    </row>
    <row r="476" spans="1:29" ht="18" customHeight="1" x14ac:dyDescent="0.15">
      <c r="A476" s="20"/>
      <c r="B476" s="2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8"/>
    </row>
    <row r="477" spans="1:29" ht="18" customHeight="1" x14ac:dyDescent="0.15">
      <c r="A477" s="20"/>
      <c r="B477" s="2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8"/>
    </row>
    <row r="478" spans="1:29" ht="18" customHeight="1" x14ac:dyDescent="0.15">
      <c r="A478" s="20"/>
      <c r="B478" s="2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8"/>
    </row>
    <row r="479" spans="1:29" ht="18" customHeight="1" x14ac:dyDescent="0.15">
      <c r="A479" s="20"/>
      <c r="B479" s="2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8"/>
    </row>
    <row r="480" spans="1:29" ht="18" customHeight="1" x14ac:dyDescent="0.15">
      <c r="A480" s="20"/>
      <c r="B480" s="2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8"/>
    </row>
    <row r="481" spans="1:29" ht="18" customHeight="1" x14ac:dyDescent="0.15">
      <c r="A481" s="20"/>
      <c r="B481" s="2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8"/>
    </row>
    <row r="482" spans="1:29" ht="18" customHeight="1" x14ac:dyDescent="0.15">
      <c r="A482" s="20"/>
      <c r="B482" s="2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8"/>
    </row>
    <row r="483" spans="1:29" ht="18" customHeight="1" x14ac:dyDescent="0.15">
      <c r="A483" s="20"/>
      <c r="B483" s="2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8"/>
    </row>
    <row r="484" spans="1:29" ht="18" customHeight="1" x14ac:dyDescent="0.15">
      <c r="A484" s="20"/>
      <c r="B484" s="2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8"/>
    </row>
    <row r="485" spans="1:29" ht="18" customHeight="1" x14ac:dyDescent="0.15">
      <c r="A485" s="20"/>
      <c r="B485" s="2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8"/>
    </row>
    <row r="486" spans="1:29" ht="18" customHeight="1" x14ac:dyDescent="0.15">
      <c r="A486" s="20"/>
      <c r="B486" s="2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8"/>
    </row>
    <row r="487" spans="1:29" ht="18" customHeight="1" x14ac:dyDescent="0.15">
      <c r="A487" s="20"/>
      <c r="B487" s="2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8"/>
    </row>
    <row r="488" spans="1:29" ht="18" customHeight="1" x14ac:dyDescent="0.15">
      <c r="A488" s="20"/>
      <c r="B488" s="2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8"/>
    </row>
    <row r="489" spans="1:29" ht="18" customHeight="1" x14ac:dyDescent="0.15">
      <c r="A489" s="20"/>
      <c r="B489" s="2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8"/>
    </row>
    <row r="490" spans="1:29" ht="18" customHeight="1" x14ac:dyDescent="0.15">
      <c r="A490" s="20"/>
      <c r="B490" s="2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8"/>
    </row>
    <row r="491" spans="1:29" ht="18" customHeight="1" x14ac:dyDescent="0.15">
      <c r="A491" s="20"/>
      <c r="B491" s="2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8"/>
    </row>
    <row r="492" spans="1:29" ht="18" customHeight="1" x14ac:dyDescent="0.15">
      <c r="A492" s="20"/>
      <c r="B492" s="2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8"/>
    </row>
    <row r="493" spans="1:29" ht="18" customHeight="1" x14ac:dyDescent="0.15">
      <c r="A493" s="20"/>
      <c r="B493" s="2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8"/>
    </row>
    <row r="494" spans="1:29" ht="18" customHeight="1" x14ac:dyDescent="0.15">
      <c r="A494" s="20"/>
      <c r="B494" s="2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8"/>
    </row>
    <row r="495" spans="1:29" ht="18" customHeight="1" x14ac:dyDescent="0.15">
      <c r="A495" s="20"/>
      <c r="B495" s="2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8"/>
    </row>
    <row r="496" spans="1:29" ht="18" customHeight="1" x14ac:dyDescent="0.15">
      <c r="A496" s="20"/>
      <c r="B496" s="2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8"/>
    </row>
    <row r="497" spans="1:29" ht="18" customHeight="1" x14ac:dyDescent="0.15">
      <c r="A497" s="20"/>
      <c r="B497" s="2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8"/>
    </row>
    <row r="498" spans="1:29" ht="18" customHeight="1" x14ac:dyDescent="0.15">
      <c r="A498" s="20"/>
      <c r="B498" s="2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8"/>
    </row>
    <row r="499" spans="1:29" ht="18" customHeight="1" x14ac:dyDescent="0.15">
      <c r="A499" s="20"/>
      <c r="B499" s="2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8"/>
    </row>
    <row r="500" spans="1:29" ht="18" customHeight="1" x14ac:dyDescent="0.15">
      <c r="A500" s="20"/>
      <c r="B500" s="2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8"/>
    </row>
    <row r="501" spans="1:29" ht="18" customHeight="1" x14ac:dyDescent="0.15">
      <c r="A501" s="20"/>
      <c r="B501" s="2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8"/>
    </row>
    <row r="502" spans="1:29" ht="18" customHeight="1" x14ac:dyDescent="0.15">
      <c r="A502" s="20"/>
      <c r="B502" s="2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8"/>
    </row>
    <row r="503" spans="1:29" ht="18" customHeight="1" x14ac:dyDescent="0.15">
      <c r="A503" s="20"/>
      <c r="B503" s="2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8"/>
    </row>
    <row r="504" spans="1:29" ht="18" customHeight="1" x14ac:dyDescent="0.15">
      <c r="A504" s="20"/>
      <c r="B504" s="2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8"/>
    </row>
    <row r="505" spans="1:29" ht="18" customHeight="1" x14ac:dyDescent="0.15">
      <c r="A505" s="20"/>
      <c r="B505" s="2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8"/>
    </row>
    <row r="506" spans="1:29" ht="18" customHeight="1" x14ac:dyDescent="0.15">
      <c r="A506" s="20"/>
      <c r="B506" s="2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8"/>
    </row>
    <row r="507" spans="1:29" ht="18" customHeight="1" x14ac:dyDescent="0.15">
      <c r="A507" s="20"/>
      <c r="B507" s="2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8"/>
    </row>
    <row r="508" spans="1:29" ht="18" customHeight="1" x14ac:dyDescent="0.15">
      <c r="A508" s="20"/>
      <c r="B508" s="2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8"/>
    </row>
    <row r="509" spans="1:29" ht="18" customHeight="1" x14ac:dyDescent="0.15">
      <c r="A509" s="20"/>
      <c r="B509" s="2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8"/>
    </row>
    <row r="510" spans="1:29" ht="18" customHeight="1" x14ac:dyDescent="0.15">
      <c r="A510" s="20"/>
      <c r="B510" s="2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8"/>
    </row>
    <row r="511" spans="1:29" ht="18" customHeight="1" x14ac:dyDescent="0.15">
      <c r="A511" s="20"/>
      <c r="B511" s="2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8"/>
    </row>
    <row r="512" spans="1:29" ht="18" customHeight="1" x14ac:dyDescent="0.15">
      <c r="A512" s="20"/>
      <c r="B512" s="2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8"/>
    </row>
    <row r="513" spans="1:29" ht="18" customHeight="1" x14ac:dyDescent="0.15">
      <c r="A513" s="20"/>
      <c r="B513" s="2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8"/>
    </row>
    <row r="514" spans="1:29" ht="18" customHeight="1" x14ac:dyDescent="0.15">
      <c r="A514" s="20"/>
      <c r="B514" s="2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8"/>
    </row>
    <row r="515" spans="1:29" ht="18" customHeight="1" x14ac:dyDescent="0.15">
      <c r="A515" s="20"/>
      <c r="B515" s="2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8"/>
    </row>
    <row r="516" spans="1:29" ht="18" customHeight="1" x14ac:dyDescent="0.15">
      <c r="A516" s="20"/>
      <c r="B516" s="2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8"/>
    </row>
    <row r="517" spans="1:29" ht="18" customHeight="1" x14ac:dyDescent="0.15">
      <c r="A517" s="20"/>
      <c r="B517" s="2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8"/>
    </row>
    <row r="518" spans="1:29" ht="18" customHeight="1" x14ac:dyDescent="0.15">
      <c r="A518" s="20"/>
      <c r="B518" s="2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8"/>
    </row>
    <row r="519" spans="1:29" ht="18" customHeight="1" x14ac:dyDescent="0.15">
      <c r="A519" s="20"/>
      <c r="B519" s="2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8"/>
    </row>
    <row r="520" spans="1:29" ht="18" customHeight="1" x14ac:dyDescent="0.15">
      <c r="A520" s="20"/>
      <c r="B520" s="2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8"/>
    </row>
    <row r="521" spans="1:29" ht="18" customHeight="1" x14ac:dyDescent="0.15">
      <c r="A521" s="20"/>
      <c r="B521" s="2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8"/>
    </row>
    <row r="522" spans="1:29" ht="18" customHeight="1" x14ac:dyDescent="0.15">
      <c r="A522" s="20"/>
      <c r="B522" s="2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8"/>
    </row>
    <row r="523" spans="1:29" ht="18" customHeight="1" x14ac:dyDescent="0.15">
      <c r="A523" s="20"/>
      <c r="B523" s="2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8"/>
    </row>
    <row r="524" spans="1:29" ht="18" customHeight="1" x14ac:dyDescent="0.15">
      <c r="A524" s="20"/>
      <c r="B524" s="2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8"/>
    </row>
    <row r="525" spans="1:29" ht="18" customHeight="1" x14ac:dyDescent="0.15">
      <c r="A525" s="20"/>
      <c r="B525" s="2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8"/>
    </row>
    <row r="526" spans="1:29" ht="18" customHeight="1" x14ac:dyDescent="0.15">
      <c r="A526" s="20"/>
      <c r="B526" s="2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8"/>
    </row>
    <row r="527" spans="1:29" ht="18" customHeight="1" x14ac:dyDescent="0.15">
      <c r="A527" s="20"/>
      <c r="B527" s="2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8"/>
    </row>
    <row r="528" spans="1:29" ht="18" customHeight="1" x14ac:dyDescent="0.15">
      <c r="A528" s="20"/>
      <c r="B528" s="2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8"/>
    </row>
    <row r="529" spans="1:29" ht="18" customHeight="1" x14ac:dyDescent="0.15">
      <c r="A529" s="20"/>
      <c r="B529" s="2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8"/>
    </row>
    <row r="530" spans="1:29" ht="18" customHeight="1" x14ac:dyDescent="0.15">
      <c r="A530" s="20"/>
      <c r="B530" s="2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8"/>
    </row>
    <row r="531" spans="1:29" ht="18" customHeight="1" x14ac:dyDescent="0.15">
      <c r="A531" s="20"/>
      <c r="B531" s="2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8"/>
    </row>
    <row r="532" spans="1:29" ht="18" customHeight="1" x14ac:dyDescent="0.15">
      <c r="A532" s="20"/>
      <c r="B532" s="2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8"/>
    </row>
    <row r="533" spans="1:29" ht="18" customHeight="1" x14ac:dyDescent="0.15">
      <c r="A533" s="20"/>
      <c r="B533" s="2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8"/>
    </row>
    <row r="534" spans="1:29" ht="18" customHeight="1" x14ac:dyDescent="0.15">
      <c r="A534" s="20"/>
      <c r="B534" s="2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8"/>
    </row>
    <row r="535" spans="1:29" ht="18" customHeight="1" x14ac:dyDescent="0.15">
      <c r="A535" s="20"/>
      <c r="B535" s="2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8"/>
    </row>
    <row r="536" spans="1:29" ht="18" customHeight="1" x14ac:dyDescent="0.15">
      <c r="A536" s="20"/>
      <c r="B536" s="2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8"/>
    </row>
    <row r="537" spans="1:29" ht="18" customHeight="1" x14ac:dyDescent="0.15">
      <c r="A537" s="20"/>
      <c r="B537" s="2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8"/>
    </row>
    <row r="538" spans="1:29" ht="18" customHeight="1" x14ac:dyDescent="0.15">
      <c r="A538" s="20"/>
      <c r="B538" s="2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8"/>
    </row>
    <row r="539" spans="1:29" ht="18" customHeight="1" x14ac:dyDescent="0.15">
      <c r="A539" s="20"/>
      <c r="B539" s="2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8"/>
    </row>
    <row r="540" spans="1:29" ht="18" customHeight="1" x14ac:dyDescent="0.15">
      <c r="A540" s="20"/>
      <c r="B540" s="2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8"/>
    </row>
    <row r="541" spans="1:29" ht="18" customHeight="1" x14ac:dyDescent="0.15">
      <c r="A541" s="20"/>
      <c r="B541" s="2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8"/>
    </row>
    <row r="542" spans="1:29" ht="18" customHeight="1" x14ac:dyDescent="0.15">
      <c r="A542" s="20"/>
      <c r="B542" s="2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8"/>
    </row>
    <row r="543" spans="1:29" ht="18" customHeight="1" x14ac:dyDescent="0.15">
      <c r="A543" s="20"/>
      <c r="B543" s="2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8"/>
    </row>
    <row r="544" spans="1:29" ht="18" customHeight="1" x14ac:dyDescent="0.15">
      <c r="A544" s="20"/>
      <c r="B544" s="2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8"/>
    </row>
    <row r="545" spans="1:29" ht="18" customHeight="1" x14ac:dyDescent="0.15">
      <c r="A545" s="20"/>
      <c r="B545" s="2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8"/>
    </row>
    <row r="546" spans="1:29" ht="18" customHeight="1" x14ac:dyDescent="0.15">
      <c r="A546" s="20"/>
      <c r="B546" s="2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8"/>
    </row>
    <row r="547" spans="1:29" ht="18" customHeight="1" x14ac:dyDescent="0.15">
      <c r="A547" s="20"/>
      <c r="B547" s="2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8"/>
    </row>
    <row r="548" spans="1:29" ht="18" customHeight="1" x14ac:dyDescent="0.15">
      <c r="A548" s="20"/>
      <c r="B548" s="2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8"/>
    </row>
    <row r="549" spans="1:29" ht="18" customHeight="1" x14ac:dyDescent="0.15">
      <c r="A549" s="20"/>
      <c r="B549" s="2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8"/>
    </row>
    <row r="550" spans="1:29" ht="18" customHeight="1" x14ac:dyDescent="0.15">
      <c r="A550" s="20"/>
      <c r="B550" s="2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8"/>
    </row>
    <row r="551" spans="1:29" ht="18" customHeight="1" x14ac:dyDescent="0.15">
      <c r="A551" s="20"/>
      <c r="B551" s="2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8"/>
    </row>
    <row r="552" spans="1:29" ht="18" customHeight="1" x14ac:dyDescent="0.15">
      <c r="A552" s="20"/>
      <c r="B552" s="2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8"/>
    </row>
    <row r="553" spans="1:29" ht="18" customHeight="1" x14ac:dyDescent="0.15">
      <c r="A553" s="20"/>
      <c r="B553" s="2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8"/>
    </row>
    <row r="554" spans="1:29" ht="18" customHeight="1" x14ac:dyDescent="0.15">
      <c r="A554" s="20"/>
      <c r="B554" s="2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8"/>
    </row>
    <row r="555" spans="1:29" ht="18" customHeight="1" x14ac:dyDescent="0.15">
      <c r="A555" s="20"/>
      <c r="B555" s="2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8"/>
    </row>
    <row r="556" spans="1:29" ht="18" customHeight="1" x14ac:dyDescent="0.15">
      <c r="A556" s="20"/>
      <c r="B556" s="2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8"/>
    </row>
    <row r="557" spans="1:29" ht="18" customHeight="1" x14ac:dyDescent="0.15">
      <c r="A557" s="20"/>
      <c r="B557" s="2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8"/>
    </row>
    <row r="558" spans="1:29" ht="18" customHeight="1" x14ac:dyDescent="0.15">
      <c r="A558" s="20"/>
      <c r="B558" s="2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8"/>
    </row>
    <row r="559" spans="1:29" ht="18" customHeight="1" x14ac:dyDescent="0.15">
      <c r="A559" s="20"/>
      <c r="B559" s="2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8"/>
    </row>
    <row r="560" spans="1:29" ht="18" customHeight="1" x14ac:dyDescent="0.15">
      <c r="A560" s="20"/>
      <c r="B560" s="2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8"/>
    </row>
    <row r="561" spans="1:29" ht="18" customHeight="1" x14ac:dyDescent="0.15">
      <c r="A561" s="20"/>
      <c r="B561" s="2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8"/>
    </row>
    <row r="562" spans="1:29" ht="18" customHeight="1" x14ac:dyDescent="0.15">
      <c r="A562" s="20"/>
      <c r="B562" s="2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8"/>
    </row>
    <row r="563" spans="1:29" ht="18" customHeight="1" x14ac:dyDescent="0.15">
      <c r="A563" s="20"/>
      <c r="B563" s="2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8"/>
    </row>
    <row r="564" spans="1:29" ht="18" customHeight="1" x14ac:dyDescent="0.15">
      <c r="A564" s="20"/>
      <c r="B564" s="2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8"/>
    </row>
    <row r="565" spans="1:29" ht="18" customHeight="1" x14ac:dyDescent="0.15">
      <c r="A565" s="20"/>
      <c r="B565" s="2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8"/>
    </row>
    <row r="566" spans="1:29" ht="18" customHeight="1" x14ac:dyDescent="0.15">
      <c r="A566" s="20"/>
      <c r="B566" s="2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8"/>
    </row>
    <row r="567" spans="1:29" ht="18" customHeight="1" x14ac:dyDescent="0.15">
      <c r="A567" s="20"/>
      <c r="B567" s="2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8"/>
    </row>
    <row r="568" spans="1:29" ht="18" customHeight="1" x14ac:dyDescent="0.15">
      <c r="A568" s="20"/>
      <c r="B568" s="2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8"/>
    </row>
    <row r="569" spans="1:29" ht="18" customHeight="1" x14ac:dyDescent="0.15">
      <c r="A569" s="20"/>
      <c r="B569" s="2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8"/>
    </row>
    <row r="570" spans="1:29" ht="18" customHeight="1" x14ac:dyDescent="0.15">
      <c r="A570" s="20"/>
      <c r="B570" s="2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8"/>
    </row>
    <row r="571" spans="1:29" ht="18" customHeight="1" x14ac:dyDescent="0.15">
      <c r="A571" s="20"/>
      <c r="B571" s="2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8"/>
    </row>
    <row r="572" spans="1:29" ht="18" customHeight="1" x14ac:dyDescent="0.15">
      <c r="A572" s="20"/>
      <c r="B572" s="2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8"/>
    </row>
    <row r="573" spans="1:29" ht="18" customHeight="1" x14ac:dyDescent="0.15">
      <c r="A573" s="20"/>
      <c r="B573" s="2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8"/>
    </row>
    <row r="574" spans="1:29" ht="18" customHeight="1" x14ac:dyDescent="0.15">
      <c r="A574" s="20"/>
      <c r="B574" s="2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8"/>
    </row>
    <row r="575" spans="1:29" ht="18" customHeight="1" x14ac:dyDescent="0.15">
      <c r="A575" s="20"/>
      <c r="B575" s="2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8"/>
    </row>
    <row r="576" spans="1:29" ht="18" customHeight="1" x14ac:dyDescent="0.15">
      <c r="A576" s="20"/>
      <c r="B576" s="2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8"/>
    </row>
    <row r="577" spans="1:29" ht="18" customHeight="1" x14ac:dyDescent="0.15">
      <c r="A577" s="20"/>
      <c r="B577" s="2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8"/>
    </row>
    <row r="578" spans="1:29" ht="18" customHeight="1" x14ac:dyDescent="0.15">
      <c r="A578" s="20"/>
      <c r="B578" s="2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8"/>
    </row>
    <row r="579" spans="1:29" ht="18" customHeight="1" x14ac:dyDescent="0.15">
      <c r="A579" s="20"/>
      <c r="B579" s="2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8"/>
    </row>
    <row r="580" spans="1:29" ht="18" customHeight="1" x14ac:dyDescent="0.15">
      <c r="A580" s="20"/>
      <c r="B580" s="2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8"/>
    </row>
    <row r="581" spans="1:29" ht="18" customHeight="1" x14ac:dyDescent="0.15">
      <c r="A581" s="20"/>
      <c r="B581" s="2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8"/>
    </row>
    <row r="582" spans="1:29" ht="18" customHeight="1" x14ac:dyDescent="0.15">
      <c r="A582" s="20"/>
      <c r="B582" s="2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8"/>
    </row>
    <row r="583" spans="1:29" ht="18" customHeight="1" x14ac:dyDescent="0.15">
      <c r="A583" s="20"/>
      <c r="B583" s="2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8"/>
    </row>
    <row r="584" spans="1:29" ht="18" customHeight="1" x14ac:dyDescent="0.15">
      <c r="A584" s="20"/>
      <c r="B584" s="2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8"/>
    </row>
    <row r="585" spans="1:29" ht="18" customHeight="1" x14ac:dyDescent="0.15">
      <c r="A585" s="20"/>
      <c r="B585" s="2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8"/>
    </row>
    <row r="586" spans="1:29" ht="18" customHeight="1" x14ac:dyDescent="0.15">
      <c r="A586" s="20"/>
      <c r="B586" s="2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8"/>
    </row>
    <row r="587" spans="1:29" ht="18" customHeight="1" x14ac:dyDescent="0.15">
      <c r="A587" s="20"/>
      <c r="B587" s="2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8"/>
    </row>
    <row r="588" spans="1:29" ht="18" customHeight="1" x14ac:dyDescent="0.15">
      <c r="A588" s="20"/>
      <c r="B588" s="2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8"/>
    </row>
    <row r="589" spans="1:29" ht="18" customHeight="1" x14ac:dyDescent="0.15">
      <c r="A589" s="20"/>
      <c r="B589" s="2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8"/>
    </row>
    <row r="590" spans="1:29" ht="18" customHeight="1" x14ac:dyDescent="0.15">
      <c r="A590" s="20"/>
      <c r="B590" s="2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8"/>
    </row>
    <row r="591" spans="1:29" ht="18" customHeight="1" x14ac:dyDescent="0.15">
      <c r="A591" s="20"/>
      <c r="B591" s="2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8"/>
    </row>
    <row r="592" spans="1:29" ht="18" customHeight="1" x14ac:dyDescent="0.15">
      <c r="A592" s="20"/>
      <c r="B592" s="2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8"/>
    </row>
    <row r="593" spans="1:29" ht="18" customHeight="1" x14ac:dyDescent="0.15">
      <c r="A593" s="20"/>
      <c r="B593" s="2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8"/>
    </row>
    <row r="594" spans="1:29" ht="18" customHeight="1" x14ac:dyDescent="0.15">
      <c r="A594" s="20"/>
      <c r="B594" s="2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8"/>
    </row>
    <row r="595" spans="1:29" ht="18" customHeight="1" x14ac:dyDescent="0.15">
      <c r="A595" s="20"/>
      <c r="B595" s="2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8"/>
    </row>
    <row r="596" spans="1:29" ht="18" customHeight="1" x14ac:dyDescent="0.15">
      <c r="A596" s="20"/>
      <c r="B596" s="2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8"/>
    </row>
    <row r="597" spans="1:29" ht="18" customHeight="1" x14ac:dyDescent="0.15">
      <c r="A597" s="20"/>
      <c r="B597" s="2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8"/>
    </row>
    <row r="598" spans="1:29" ht="18" customHeight="1" x14ac:dyDescent="0.15">
      <c r="A598" s="20"/>
      <c r="B598" s="2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8"/>
    </row>
    <row r="599" spans="1:29" ht="18" customHeight="1" x14ac:dyDescent="0.15">
      <c r="A599" s="20"/>
      <c r="B599" s="2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8"/>
    </row>
    <row r="600" spans="1:29" ht="18" customHeight="1" x14ac:dyDescent="0.15">
      <c r="A600" s="20"/>
      <c r="B600" s="2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8"/>
    </row>
    <row r="601" spans="1:29" ht="18" customHeight="1" x14ac:dyDescent="0.15">
      <c r="A601" s="20"/>
      <c r="B601" s="2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8"/>
    </row>
    <row r="602" spans="1:29" ht="18" customHeight="1" x14ac:dyDescent="0.15">
      <c r="A602" s="20"/>
      <c r="B602" s="2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8"/>
    </row>
    <row r="603" spans="1:29" ht="18" customHeight="1" x14ac:dyDescent="0.15">
      <c r="A603" s="20"/>
      <c r="B603" s="21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8"/>
    </row>
    <row r="604" spans="1:29" ht="18" customHeight="1" x14ac:dyDescent="0.15">
      <c r="A604" s="20"/>
      <c r="B604" s="2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8"/>
    </row>
    <row r="605" spans="1:29" ht="18" customHeight="1" x14ac:dyDescent="0.15">
      <c r="A605" s="20"/>
      <c r="B605" s="21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8"/>
    </row>
    <row r="606" spans="1:29" ht="18" customHeight="1" x14ac:dyDescent="0.15">
      <c r="A606" s="20"/>
      <c r="B606" s="2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8"/>
    </row>
    <row r="607" spans="1:29" ht="18" customHeight="1" x14ac:dyDescent="0.15">
      <c r="A607" s="20"/>
      <c r="B607" s="21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8"/>
    </row>
    <row r="608" spans="1:29" ht="18" customHeight="1" x14ac:dyDescent="0.15">
      <c r="A608" s="20"/>
      <c r="B608" s="2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8"/>
    </row>
    <row r="609" spans="1:29" ht="18" customHeight="1" x14ac:dyDescent="0.15">
      <c r="A609" s="20"/>
      <c r="B609" s="2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8"/>
    </row>
    <row r="610" spans="1:29" ht="18" customHeight="1" x14ac:dyDescent="0.15">
      <c r="A610" s="20"/>
      <c r="B610" s="2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8"/>
    </row>
    <row r="611" spans="1:29" ht="18" customHeight="1" x14ac:dyDescent="0.15">
      <c r="A611" s="20"/>
      <c r="B611" s="2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8"/>
    </row>
    <row r="612" spans="1:29" ht="18" customHeight="1" x14ac:dyDescent="0.15">
      <c r="A612" s="20"/>
      <c r="B612" s="2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8"/>
    </row>
    <row r="613" spans="1:29" ht="18" customHeight="1" x14ac:dyDescent="0.15">
      <c r="A613" s="20"/>
      <c r="B613" s="21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8"/>
    </row>
    <row r="614" spans="1:29" ht="18" customHeight="1" x14ac:dyDescent="0.15">
      <c r="A614" s="20"/>
      <c r="B614" s="2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8"/>
    </row>
    <row r="615" spans="1:29" ht="18" customHeight="1" x14ac:dyDescent="0.15">
      <c r="A615" s="20"/>
      <c r="B615" s="21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8"/>
    </row>
    <row r="616" spans="1:29" ht="18" customHeight="1" x14ac:dyDescent="0.15">
      <c r="A616" s="20"/>
      <c r="B616" s="2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8"/>
    </row>
    <row r="617" spans="1:29" ht="18" customHeight="1" x14ac:dyDescent="0.15">
      <c r="A617" s="20"/>
      <c r="B617" s="21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8"/>
    </row>
    <row r="618" spans="1:29" ht="18" customHeight="1" x14ac:dyDescent="0.15">
      <c r="A618" s="20"/>
      <c r="B618" s="2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8"/>
    </row>
    <row r="619" spans="1:29" ht="18" customHeight="1" x14ac:dyDescent="0.15">
      <c r="A619" s="20"/>
      <c r="B619" s="21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8"/>
    </row>
    <row r="620" spans="1:29" ht="18" customHeight="1" x14ac:dyDescent="0.15">
      <c r="A620" s="20"/>
      <c r="B620" s="2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8"/>
    </row>
    <row r="621" spans="1:29" ht="18" customHeight="1" x14ac:dyDescent="0.15">
      <c r="A621" s="20"/>
      <c r="B621" s="2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8"/>
    </row>
    <row r="622" spans="1:29" ht="18" customHeight="1" x14ac:dyDescent="0.15">
      <c r="A622" s="20"/>
      <c r="B622" s="2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8"/>
    </row>
    <row r="623" spans="1:29" ht="18" customHeight="1" x14ac:dyDescent="0.15">
      <c r="A623" s="20"/>
      <c r="B623" s="2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8"/>
    </row>
    <row r="624" spans="1:29" ht="18" customHeight="1" x14ac:dyDescent="0.15">
      <c r="A624" s="20"/>
      <c r="B624" s="2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8"/>
    </row>
    <row r="625" spans="1:29" ht="18" customHeight="1" x14ac:dyDescent="0.15">
      <c r="A625" s="20"/>
      <c r="B625" s="2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8"/>
    </row>
    <row r="626" spans="1:29" ht="18" customHeight="1" x14ac:dyDescent="0.15">
      <c r="A626" s="20"/>
      <c r="B626" s="2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8"/>
    </row>
    <row r="627" spans="1:29" ht="18" customHeight="1" x14ac:dyDescent="0.15">
      <c r="A627" s="20"/>
      <c r="B627" s="2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8"/>
    </row>
    <row r="628" spans="1:29" ht="18" customHeight="1" x14ac:dyDescent="0.15">
      <c r="A628" s="20"/>
      <c r="B628" s="2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8"/>
    </row>
    <row r="629" spans="1:29" ht="18" customHeight="1" x14ac:dyDescent="0.15">
      <c r="A629" s="20"/>
      <c r="B629" s="21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8"/>
    </row>
    <row r="630" spans="1:29" ht="18" customHeight="1" x14ac:dyDescent="0.15">
      <c r="A630" s="20"/>
      <c r="B630" s="2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8"/>
    </row>
    <row r="631" spans="1:29" ht="18" customHeight="1" x14ac:dyDescent="0.15">
      <c r="A631" s="20"/>
      <c r="B631" s="2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8"/>
    </row>
    <row r="632" spans="1:29" ht="18" customHeight="1" x14ac:dyDescent="0.15">
      <c r="A632" s="20"/>
      <c r="B632" s="2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8"/>
    </row>
    <row r="633" spans="1:29" ht="18" customHeight="1" x14ac:dyDescent="0.15">
      <c r="A633" s="20"/>
      <c r="B633" s="21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8"/>
    </row>
    <row r="634" spans="1:29" ht="18" customHeight="1" x14ac:dyDescent="0.15">
      <c r="A634" s="20"/>
      <c r="B634" s="2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8"/>
    </row>
    <row r="635" spans="1:29" ht="18" customHeight="1" x14ac:dyDescent="0.15">
      <c r="A635" s="20"/>
      <c r="B635" s="21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8"/>
    </row>
    <row r="636" spans="1:29" ht="18" customHeight="1" x14ac:dyDescent="0.15">
      <c r="A636" s="20"/>
      <c r="B636" s="2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8"/>
    </row>
    <row r="637" spans="1:29" ht="18" customHeight="1" x14ac:dyDescent="0.15">
      <c r="A637" s="20"/>
      <c r="B637" s="21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8"/>
    </row>
    <row r="638" spans="1:29" ht="18" customHeight="1" x14ac:dyDescent="0.15">
      <c r="A638" s="20"/>
      <c r="B638" s="2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8"/>
    </row>
    <row r="639" spans="1:29" ht="18" customHeight="1" x14ac:dyDescent="0.15">
      <c r="A639" s="20"/>
      <c r="B639" s="21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8"/>
    </row>
    <row r="640" spans="1:29" ht="18" customHeight="1" x14ac:dyDescent="0.15">
      <c r="A640" s="20"/>
      <c r="B640" s="2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8"/>
    </row>
    <row r="641" spans="1:29" ht="18" customHeight="1" x14ac:dyDescent="0.15">
      <c r="A641" s="20"/>
      <c r="B641" s="2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8"/>
    </row>
    <row r="642" spans="1:29" ht="18" customHeight="1" x14ac:dyDescent="0.15">
      <c r="A642" s="20"/>
      <c r="B642" s="2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8"/>
    </row>
    <row r="643" spans="1:29" ht="18" customHeight="1" x14ac:dyDescent="0.15">
      <c r="A643" s="20"/>
      <c r="B643" s="2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8"/>
    </row>
    <row r="644" spans="1:29" ht="18" customHeight="1" x14ac:dyDescent="0.15">
      <c r="A644" s="20"/>
      <c r="B644" s="2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8"/>
    </row>
    <row r="645" spans="1:29" ht="18" customHeight="1" x14ac:dyDescent="0.15">
      <c r="A645" s="20"/>
      <c r="B645" s="21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8"/>
    </row>
    <row r="646" spans="1:29" ht="18" customHeight="1" x14ac:dyDescent="0.15">
      <c r="A646" s="20"/>
      <c r="B646" s="2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8"/>
    </row>
    <row r="647" spans="1:29" ht="18" customHeight="1" x14ac:dyDescent="0.15">
      <c r="A647" s="20"/>
      <c r="B647" s="21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8"/>
    </row>
    <row r="648" spans="1:29" ht="18" customHeight="1" x14ac:dyDescent="0.15">
      <c r="A648" s="20"/>
      <c r="B648" s="2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8"/>
    </row>
    <row r="649" spans="1:29" ht="18" customHeight="1" x14ac:dyDescent="0.15">
      <c r="A649" s="20"/>
      <c r="B649" s="21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8"/>
    </row>
    <row r="650" spans="1:29" ht="18" customHeight="1" x14ac:dyDescent="0.15">
      <c r="A650" s="20"/>
      <c r="B650" s="2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8"/>
    </row>
    <row r="651" spans="1:29" ht="18" customHeight="1" x14ac:dyDescent="0.15">
      <c r="A651" s="20"/>
      <c r="B651" s="2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8"/>
    </row>
    <row r="652" spans="1:29" ht="18" customHeight="1" x14ac:dyDescent="0.15">
      <c r="A652" s="20"/>
      <c r="B652" s="2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8"/>
    </row>
    <row r="653" spans="1:29" ht="18" customHeight="1" x14ac:dyDescent="0.15">
      <c r="A653" s="20"/>
      <c r="B653" s="21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8"/>
    </row>
    <row r="654" spans="1:29" ht="18" customHeight="1" x14ac:dyDescent="0.15">
      <c r="A654" s="20"/>
      <c r="B654" s="2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8"/>
    </row>
    <row r="655" spans="1:29" ht="18" customHeight="1" x14ac:dyDescent="0.15">
      <c r="A655" s="20"/>
      <c r="B655" s="21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8"/>
    </row>
    <row r="656" spans="1:29" ht="18" customHeight="1" x14ac:dyDescent="0.15">
      <c r="A656" s="20"/>
      <c r="B656" s="2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8"/>
    </row>
    <row r="657" spans="1:29" ht="18" customHeight="1" x14ac:dyDescent="0.15">
      <c r="A657" s="20"/>
      <c r="B657" s="2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8"/>
    </row>
    <row r="658" spans="1:29" ht="18" customHeight="1" x14ac:dyDescent="0.15">
      <c r="A658" s="20"/>
      <c r="B658" s="2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8"/>
    </row>
    <row r="659" spans="1:29" ht="18" customHeight="1" x14ac:dyDescent="0.15">
      <c r="A659" s="20"/>
      <c r="B659" s="2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8"/>
    </row>
    <row r="660" spans="1:29" ht="18" customHeight="1" x14ac:dyDescent="0.15">
      <c r="A660" s="20"/>
      <c r="B660" s="2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8"/>
    </row>
    <row r="661" spans="1:29" ht="18" customHeight="1" x14ac:dyDescent="0.15">
      <c r="A661" s="20"/>
      <c r="B661" s="2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8"/>
    </row>
    <row r="662" spans="1:29" ht="18" customHeight="1" x14ac:dyDescent="0.15">
      <c r="A662" s="20"/>
      <c r="B662" s="2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8"/>
    </row>
    <row r="663" spans="1:29" ht="18" customHeight="1" x14ac:dyDescent="0.15">
      <c r="A663" s="20"/>
      <c r="B663" s="21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8"/>
    </row>
    <row r="664" spans="1:29" ht="18" customHeight="1" x14ac:dyDescent="0.15">
      <c r="A664" s="20"/>
      <c r="B664" s="2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8"/>
    </row>
    <row r="665" spans="1:29" ht="18" customHeight="1" x14ac:dyDescent="0.15">
      <c r="A665" s="20"/>
      <c r="B665" s="21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8"/>
    </row>
    <row r="666" spans="1:29" ht="18" customHeight="1" x14ac:dyDescent="0.15">
      <c r="A666" s="20"/>
      <c r="B666" s="2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8"/>
    </row>
    <row r="667" spans="1:29" ht="18" customHeight="1" x14ac:dyDescent="0.15">
      <c r="A667" s="20"/>
      <c r="B667" s="21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8"/>
    </row>
    <row r="668" spans="1:29" ht="18" customHeight="1" x14ac:dyDescent="0.15">
      <c r="A668" s="20"/>
      <c r="B668" s="2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8"/>
    </row>
    <row r="669" spans="1:29" ht="18" customHeight="1" x14ac:dyDescent="0.15">
      <c r="A669" s="20"/>
      <c r="B669" s="21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8"/>
    </row>
    <row r="670" spans="1:29" ht="18" customHeight="1" x14ac:dyDescent="0.15">
      <c r="A670" s="20"/>
      <c r="B670" s="2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8"/>
    </row>
    <row r="671" spans="1:29" ht="18" customHeight="1" x14ac:dyDescent="0.15">
      <c r="A671" s="20"/>
      <c r="B671" s="2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8"/>
    </row>
    <row r="672" spans="1:29" ht="18" customHeight="1" x14ac:dyDescent="0.15">
      <c r="A672" s="20"/>
      <c r="B672" s="2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8"/>
    </row>
    <row r="673" spans="1:29" ht="18" customHeight="1" x14ac:dyDescent="0.15">
      <c r="A673" s="20"/>
      <c r="B673" s="21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8"/>
    </row>
    <row r="674" spans="1:29" ht="18" customHeight="1" x14ac:dyDescent="0.15">
      <c r="A674" s="20"/>
      <c r="B674" s="2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8"/>
    </row>
    <row r="675" spans="1:29" ht="18" customHeight="1" x14ac:dyDescent="0.15">
      <c r="A675" s="20"/>
      <c r="B675" s="21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8"/>
    </row>
    <row r="676" spans="1:29" ht="18" customHeight="1" x14ac:dyDescent="0.15">
      <c r="A676" s="20"/>
      <c r="B676" s="2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8"/>
    </row>
    <row r="677" spans="1:29" ht="18" customHeight="1" x14ac:dyDescent="0.15">
      <c r="A677" s="20"/>
      <c r="B677" s="21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8"/>
    </row>
    <row r="678" spans="1:29" ht="18" customHeight="1" x14ac:dyDescent="0.15">
      <c r="A678" s="20"/>
      <c r="B678" s="2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8"/>
    </row>
    <row r="679" spans="1:29" ht="18" customHeight="1" x14ac:dyDescent="0.15">
      <c r="A679" s="20"/>
      <c r="B679" s="21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8"/>
    </row>
    <row r="680" spans="1:29" ht="18" customHeight="1" x14ac:dyDescent="0.15">
      <c r="A680" s="20"/>
      <c r="B680" s="2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8"/>
    </row>
    <row r="681" spans="1:29" ht="18" customHeight="1" x14ac:dyDescent="0.15">
      <c r="A681" s="20"/>
      <c r="B681" s="2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8"/>
    </row>
    <row r="682" spans="1:29" ht="18" customHeight="1" x14ac:dyDescent="0.15">
      <c r="A682" s="20"/>
      <c r="B682" s="2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8"/>
    </row>
    <row r="683" spans="1:29" ht="18" customHeight="1" x14ac:dyDescent="0.15">
      <c r="A683" s="20"/>
      <c r="B683" s="2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8"/>
    </row>
    <row r="684" spans="1:29" ht="18" customHeight="1" x14ac:dyDescent="0.15">
      <c r="A684" s="20"/>
      <c r="B684" s="2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8"/>
    </row>
    <row r="685" spans="1:29" ht="18" customHeight="1" x14ac:dyDescent="0.15">
      <c r="A685" s="20"/>
      <c r="B685" s="2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8"/>
    </row>
    <row r="686" spans="1:29" ht="18" customHeight="1" x14ac:dyDescent="0.15">
      <c r="A686" s="20"/>
      <c r="B686" s="2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8"/>
    </row>
    <row r="687" spans="1:29" ht="18" customHeight="1" x14ac:dyDescent="0.15">
      <c r="A687" s="20"/>
      <c r="B687" s="2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8"/>
    </row>
    <row r="688" spans="1:29" ht="18" customHeight="1" x14ac:dyDescent="0.15">
      <c r="A688" s="20"/>
      <c r="B688" s="2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8"/>
    </row>
    <row r="689" spans="1:29" ht="18" customHeight="1" x14ac:dyDescent="0.15">
      <c r="A689" s="20"/>
      <c r="B689" s="2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8"/>
    </row>
    <row r="690" spans="1:29" ht="18" customHeight="1" x14ac:dyDescent="0.15">
      <c r="A690" s="20"/>
      <c r="B690" s="2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8"/>
    </row>
    <row r="691" spans="1:29" ht="18" customHeight="1" x14ac:dyDescent="0.15">
      <c r="A691" s="20"/>
      <c r="B691" s="2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8"/>
    </row>
    <row r="692" spans="1:29" ht="18" customHeight="1" x14ac:dyDescent="0.15">
      <c r="A692" s="20"/>
      <c r="B692" s="2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8"/>
    </row>
    <row r="693" spans="1:29" ht="18" customHeight="1" x14ac:dyDescent="0.15">
      <c r="A693" s="20"/>
      <c r="B693" s="2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8"/>
    </row>
    <row r="694" spans="1:29" ht="18" customHeight="1" x14ac:dyDescent="0.15">
      <c r="A694" s="20"/>
      <c r="B694" s="2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8"/>
    </row>
    <row r="695" spans="1:29" ht="18" customHeight="1" x14ac:dyDescent="0.15">
      <c r="A695" s="20"/>
      <c r="B695" s="2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8"/>
    </row>
    <row r="696" spans="1:29" ht="18" customHeight="1" x14ac:dyDescent="0.15">
      <c r="A696" s="20"/>
      <c r="B696" s="2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8"/>
    </row>
    <row r="697" spans="1:29" ht="18" customHeight="1" x14ac:dyDescent="0.15">
      <c r="A697" s="20"/>
      <c r="B697" s="2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8"/>
    </row>
    <row r="698" spans="1:29" ht="18" customHeight="1" x14ac:dyDescent="0.15">
      <c r="A698" s="20"/>
      <c r="B698" s="2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8"/>
    </row>
    <row r="699" spans="1:29" ht="18" customHeight="1" x14ac:dyDescent="0.15">
      <c r="A699" s="20"/>
      <c r="B699" s="21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8"/>
    </row>
    <row r="700" spans="1:29" ht="18" customHeight="1" x14ac:dyDescent="0.15">
      <c r="A700" s="20"/>
      <c r="B700" s="2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8"/>
    </row>
    <row r="701" spans="1:29" ht="18" customHeight="1" x14ac:dyDescent="0.15">
      <c r="A701" s="20"/>
      <c r="B701" s="2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8"/>
    </row>
    <row r="702" spans="1:29" ht="18" customHeight="1" x14ac:dyDescent="0.15">
      <c r="A702" s="20"/>
      <c r="B702" s="2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8"/>
    </row>
    <row r="703" spans="1:29" ht="18" customHeight="1" x14ac:dyDescent="0.15">
      <c r="A703" s="20"/>
      <c r="B703" s="21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8"/>
    </row>
    <row r="704" spans="1:29" ht="18" customHeight="1" x14ac:dyDescent="0.15">
      <c r="A704" s="20"/>
      <c r="B704" s="2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8"/>
    </row>
    <row r="705" spans="1:29" ht="18" customHeight="1" x14ac:dyDescent="0.15">
      <c r="A705" s="20"/>
      <c r="B705" s="21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8"/>
    </row>
    <row r="706" spans="1:29" ht="18" customHeight="1" x14ac:dyDescent="0.15">
      <c r="A706" s="20"/>
      <c r="B706" s="2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8"/>
    </row>
    <row r="707" spans="1:29" ht="18" customHeight="1" x14ac:dyDescent="0.15">
      <c r="A707" s="20"/>
      <c r="B707" s="21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8"/>
    </row>
    <row r="708" spans="1:29" ht="18" customHeight="1" x14ac:dyDescent="0.15">
      <c r="A708" s="20"/>
      <c r="B708" s="2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8"/>
    </row>
    <row r="709" spans="1:29" ht="18" customHeight="1" x14ac:dyDescent="0.15">
      <c r="A709" s="20"/>
      <c r="B709" s="2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8"/>
    </row>
    <row r="710" spans="1:29" ht="18" customHeight="1" x14ac:dyDescent="0.15">
      <c r="A710" s="20"/>
      <c r="B710" s="2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8"/>
    </row>
    <row r="711" spans="1:29" ht="18" customHeight="1" x14ac:dyDescent="0.15">
      <c r="A711" s="20"/>
      <c r="B711" s="2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8"/>
    </row>
    <row r="712" spans="1:29" ht="18" customHeight="1" x14ac:dyDescent="0.15">
      <c r="A712" s="20"/>
      <c r="B712" s="2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8"/>
    </row>
    <row r="713" spans="1:29" ht="18" customHeight="1" x14ac:dyDescent="0.15">
      <c r="A713" s="20"/>
      <c r="B713" s="21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8"/>
    </row>
    <row r="714" spans="1:29" ht="18" customHeight="1" x14ac:dyDescent="0.15">
      <c r="A714" s="20"/>
      <c r="B714" s="2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8"/>
    </row>
    <row r="715" spans="1:29" ht="18" customHeight="1" x14ac:dyDescent="0.15">
      <c r="A715" s="20"/>
      <c r="B715" s="21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8"/>
    </row>
    <row r="716" spans="1:29" ht="18" customHeight="1" x14ac:dyDescent="0.15">
      <c r="A716" s="20"/>
      <c r="B716" s="2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8"/>
    </row>
    <row r="717" spans="1:29" ht="18" customHeight="1" x14ac:dyDescent="0.15">
      <c r="A717" s="20"/>
      <c r="B717" s="21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8"/>
    </row>
    <row r="718" spans="1:29" ht="18" customHeight="1" x14ac:dyDescent="0.15">
      <c r="A718" s="20"/>
      <c r="B718" s="2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8"/>
    </row>
    <row r="719" spans="1:29" ht="18" customHeight="1" x14ac:dyDescent="0.15">
      <c r="A719" s="20"/>
      <c r="B719" s="21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8"/>
    </row>
    <row r="720" spans="1:29" ht="18" customHeight="1" x14ac:dyDescent="0.15">
      <c r="A720" s="20"/>
      <c r="B720" s="2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8"/>
    </row>
    <row r="721" spans="1:29" ht="18" customHeight="1" x14ac:dyDescent="0.15">
      <c r="A721" s="20"/>
      <c r="B721" s="2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8"/>
    </row>
    <row r="722" spans="1:29" ht="18" customHeight="1" x14ac:dyDescent="0.15">
      <c r="A722" s="20"/>
      <c r="B722" s="2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8"/>
    </row>
    <row r="723" spans="1:29" ht="18" customHeight="1" x14ac:dyDescent="0.15">
      <c r="A723" s="20"/>
      <c r="B723" s="21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8"/>
    </row>
    <row r="724" spans="1:29" ht="18" customHeight="1" x14ac:dyDescent="0.15">
      <c r="A724" s="20"/>
      <c r="B724" s="2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8"/>
    </row>
    <row r="725" spans="1:29" ht="18" customHeight="1" x14ac:dyDescent="0.15">
      <c r="A725" s="20"/>
      <c r="B725" s="2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8"/>
    </row>
    <row r="726" spans="1:29" ht="18" customHeight="1" x14ac:dyDescent="0.15">
      <c r="A726" s="20"/>
      <c r="B726" s="2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8"/>
    </row>
    <row r="727" spans="1:29" ht="18" customHeight="1" x14ac:dyDescent="0.15">
      <c r="A727" s="20"/>
      <c r="B727" s="21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8"/>
    </row>
    <row r="728" spans="1:29" ht="18" customHeight="1" x14ac:dyDescent="0.15">
      <c r="A728" s="20"/>
      <c r="B728" s="2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8"/>
    </row>
    <row r="729" spans="1:29" ht="18" customHeight="1" x14ac:dyDescent="0.15">
      <c r="A729" s="20"/>
      <c r="B729" s="21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8"/>
    </row>
    <row r="730" spans="1:29" ht="18" customHeight="1" x14ac:dyDescent="0.15">
      <c r="A730" s="20"/>
      <c r="B730" s="2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8"/>
    </row>
    <row r="731" spans="1:29" ht="18" customHeight="1" x14ac:dyDescent="0.15">
      <c r="A731" s="20"/>
      <c r="B731" s="2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8"/>
    </row>
    <row r="732" spans="1:29" ht="18" customHeight="1" x14ac:dyDescent="0.15">
      <c r="A732" s="20"/>
      <c r="B732" s="2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8"/>
    </row>
    <row r="733" spans="1:29" ht="18" customHeight="1" x14ac:dyDescent="0.15">
      <c r="A733" s="20"/>
      <c r="B733" s="2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8"/>
    </row>
    <row r="734" spans="1:29" ht="18" customHeight="1" x14ac:dyDescent="0.15">
      <c r="A734" s="20"/>
      <c r="B734" s="2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8"/>
    </row>
    <row r="735" spans="1:29" ht="18" customHeight="1" x14ac:dyDescent="0.15">
      <c r="A735" s="20"/>
      <c r="B735" s="2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8"/>
    </row>
    <row r="736" spans="1:29" ht="18" customHeight="1" x14ac:dyDescent="0.15">
      <c r="A736" s="20"/>
      <c r="B736" s="2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8"/>
    </row>
    <row r="737" spans="1:29" ht="18" customHeight="1" x14ac:dyDescent="0.15">
      <c r="A737" s="20"/>
      <c r="B737" s="2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8"/>
    </row>
    <row r="738" spans="1:29" ht="18" customHeight="1" x14ac:dyDescent="0.15">
      <c r="A738" s="20"/>
      <c r="B738" s="2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8"/>
    </row>
    <row r="739" spans="1:29" ht="18" customHeight="1" x14ac:dyDescent="0.15">
      <c r="A739" s="20"/>
      <c r="B739" s="2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8"/>
    </row>
    <row r="740" spans="1:29" ht="18" customHeight="1" x14ac:dyDescent="0.15">
      <c r="A740" s="20"/>
      <c r="B740" s="2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8"/>
    </row>
    <row r="741" spans="1:29" ht="18" customHeight="1" x14ac:dyDescent="0.15">
      <c r="A741" s="20"/>
      <c r="B741" s="2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8"/>
    </row>
    <row r="742" spans="1:29" ht="18" customHeight="1" x14ac:dyDescent="0.15">
      <c r="A742" s="20"/>
      <c r="B742" s="2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8"/>
    </row>
    <row r="743" spans="1:29" ht="18" customHeight="1" x14ac:dyDescent="0.15">
      <c r="A743" s="20"/>
      <c r="B743" s="2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8"/>
    </row>
    <row r="744" spans="1:29" ht="18" customHeight="1" x14ac:dyDescent="0.15">
      <c r="A744" s="20"/>
      <c r="B744" s="2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8"/>
    </row>
    <row r="745" spans="1:29" ht="18" customHeight="1" x14ac:dyDescent="0.15">
      <c r="A745" s="20"/>
      <c r="B745" s="2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8"/>
    </row>
    <row r="746" spans="1:29" ht="18" customHeight="1" x14ac:dyDescent="0.15">
      <c r="A746" s="20"/>
      <c r="B746" s="2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8"/>
    </row>
    <row r="747" spans="1:29" ht="18" customHeight="1" x14ac:dyDescent="0.15">
      <c r="A747" s="20"/>
      <c r="B747" s="2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8"/>
    </row>
    <row r="748" spans="1:29" ht="18" customHeight="1" x14ac:dyDescent="0.15">
      <c r="A748" s="20"/>
      <c r="B748" s="2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8"/>
    </row>
    <row r="749" spans="1:29" ht="18" customHeight="1" x14ac:dyDescent="0.15">
      <c r="A749" s="20"/>
      <c r="B749" s="2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8"/>
    </row>
    <row r="750" spans="1:29" ht="18" customHeight="1" x14ac:dyDescent="0.15">
      <c r="A750" s="20"/>
      <c r="B750" s="2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8"/>
    </row>
    <row r="751" spans="1:29" ht="18" customHeight="1" x14ac:dyDescent="0.15">
      <c r="A751" s="20"/>
      <c r="B751" s="2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8"/>
    </row>
    <row r="752" spans="1:29" ht="18" customHeight="1" x14ac:dyDescent="0.15">
      <c r="A752" s="20"/>
      <c r="B752" s="2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8"/>
    </row>
    <row r="753" spans="1:29" ht="18" customHeight="1" x14ac:dyDescent="0.15">
      <c r="A753" s="20"/>
      <c r="B753" s="21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8"/>
    </row>
    <row r="754" spans="1:29" ht="18" customHeight="1" x14ac:dyDescent="0.15">
      <c r="A754" s="20"/>
      <c r="B754" s="2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8"/>
    </row>
    <row r="755" spans="1:29" ht="18" customHeight="1" x14ac:dyDescent="0.15">
      <c r="A755" s="20"/>
      <c r="B755" s="2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8"/>
    </row>
    <row r="756" spans="1:29" ht="18" customHeight="1" x14ac:dyDescent="0.15">
      <c r="A756" s="20"/>
      <c r="B756" s="2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8"/>
    </row>
    <row r="757" spans="1:29" ht="18" customHeight="1" x14ac:dyDescent="0.15">
      <c r="A757" s="20"/>
      <c r="B757" s="21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8"/>
    </row>
    <row r="758" spans="1:29" ht="18" customHeight="1" x14ac:dyDescent="0.15">
      <c r="A758" s="20"/>
      <c r="B758" s="2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8"/>
    </row>
    <row r="759" spans="1:29" ht="18" customHeight="1" x14ac:dyDescent="0.15">
      <c r="A759" s="20"/>
      <c r="B759" s="21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8"/>
    </row>
    <row r="760" spans="1:29" ht="18" customHeight="1" x14ac:dyDescent="0.15">
      <c r="A760" s="20"/>
      <c r="B760" s="2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8"/>
    </row>
    <row r="761" spans="1:29" ht="18" customHeight="1" x14ac:dyDescent="0.15">
      <c r="A761" s="20"/>
      <c r="B761" s="2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8"/>
    </row>
    <row r="762" spans="1:29" ht="18" customHeight="1" x14ac:dyDescent="0.15">
      <c r="A762" s="20"/>
      <c r="B762" s="2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8"/>
    </row>
    <row r="763" spans="1:29" ht="18" customHeight="1" x14ac:dyDescent="0.15">
      <c r="A763" s="20"/>
      <c r="B763" s="21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8"/>
    </row>
    <row r="764" spans="1:29" ht="18" customHeight="1" x14ac:dyDescent="0.15">
      <c r="A764" s="20"/>
      <c r="B764" s="2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8"/>
    </row>
    <row r="765" spans="1:29" ht="18" customHeight="1" x14ac:dyDescent="0.15">
      <c r="A765" s="20"/>
      <c r="B765" s="2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8"/>
    </row>
    <row r="766" spans="1:29" ht="18" customHeight="1" x14ac:dyDescent="0.15">
      <c r="A766" s="20"/>
      <c r="B766" s="2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8"/>
    </row>
    <row r="767" spans="1:29" ht="18" customHeight="1" x14ac:dyDescent="0.15">
      <c r="A767" s="20"/>
      <c r="B767" s="21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8"/>
    </row>
    <row r="768" spans="1:29" ht="18" customHeight="1" x14ac:dyDescent="0.15">
      <c r="A768" s="20"/>
      <c r="B768" s="2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8"/>
    </row>
    <row r="769" spans="1:29" ht="18" customHeight="1" x14ac:dyDescent="0.15">
      <c r="A769" s="20"/>
      <c r="B769" s="21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8"/>
    </row>
    <row r="770" spans="1:29" ht="18" customHeight="1" x14ac:dyDescent="0.15">
      <c r="A770" s="20"/>
      <c r="B770" s="2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8"/>
    </row>
    <row r="771" spans="1:29" ht="18" customHeight="1" x14ac:dyDescent="0.15">
      <c r="A771" s="20"/>
      <c r="B771" s="2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8"/>
    </row>
    <row r="772" spans="1:29" ht="18" customHeight="1" x14ac:dyDescent="0.15">
      <c r="A772" s="20"/>
      <c r="B772" s="2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8"/>
    </row>
    <row r="773" spans="1:29" ht="18" customHeight="1" x14ac:dyDescent="0.15">
      <c r="A773" s="20"/>
      <c r="B773" s="21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8"/>
    </row>
    <row r="774" spans="1:29" ht="18" customHeight="1" x14ac:dyDescent="0.15">
      <c r="A774" s="20"/>
      <c r="B774" s="2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8"/>
    </row>
    <row r="775" spans="1:29" ht="18" customHeight="1" x14ac:dyDescent="0.15">
      <c r="A775" s="20"/>
      <c r="B775" s="21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8"/>
    </row>
    <row r="776" spans="1:29" ht="18" customHeight="1" x14ac:dyDescent="0.15">
      <c r="A776" s="20"/>
      <c r="B776" s="2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8"/>
    </row>
    <row r="777" spans="1:29" ht="18" customHeight="1" x14ac:dyDescent="0.15">
      <c r="A777" s="20"/>
      <c r="B777" s="21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8"/>
    </row>
    <row r="778" spans="1:29" ht="18" customHeight="1" x14ac:dyDescent="0.15">
      <c r="A778" s="20"/>
      <c r="B778" s="2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8"/>
    </row>
    <row r="779" spans="1:29" ht="18" customHeight="1" x14ac:dyDescent="0.15">
      <c r="A779" s="20"/>
      <c r="B779" s="21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8"/>
    </row>
    <row r="780" spans="1:29" ht="18" customHeight="1" x14ac:dyDescent="0.15">
      <c r="A780" s="20"/>
      <c r="B780" s="2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8"/>
    </row>
    <row r="781" spans="1:29" ht="18" customHeight="1" x14ac:dyDescent="0.15">
      <c r="A781" s="20"/>
      <c r="B781" s="2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8"/>
    </row>
    <row r="782" spans="1:29" ht="18" customHeight="1" x14ac:dyDescent="0.15">
      <c r="A782" s="20"/>
      <c r="B782" s="2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8"/>
    </row>
    <row r="783" spans="1:29" ht="18" customHeight="1" x14ac:dyDescent="0.15">
      <c r="A783" s="20"/>
      <c r="B783" s="21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8"/>
    </row>
    <row r="784" spans="1:29" ht="18" customHeight="1" x14ac:dyDescent="0.15">
      <c r="A784" s="20"/>
      <c r="B784" s="2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8"/>
    </row>
    <row r="785" spans="1:29" ht="18" customHeight="1" x14ac:dyDescent="0.15">
      <c r="A785" s="20"/>
      <c r="B785" s="21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8"/>
    </row>
    <row r="786" spans="1:29" ht="18" customHeight="1" x14ac:dyDescent="0.15">
      <c r="A786" s="20"/>
      <c r="B786" s="2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8"/>
    </row>
    <row r="787" spans="1:29" ht="18" customHeight="1" x14ac:dyDescent="0.15">
      <c r="A787" s="20"/>
      <c r="B787" s="21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8"/>
    </row>
    <row r="788" spans="1:29" ht="18" customHeight="1" x14ac:dyDescent="0.15">
      <c r="A788" s="20"/>
      <c r="B788" s="2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8"/>
    </row>
    <row r="789" spans="1:29" ht="18" customHeight="1" x14ac:dyDescent="0.15">
      <c r="A789" s="20"/>
      <c r="B789" s="21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8"/>
    </row>
    <row r="790" spans="1:29" ht="18" customHeight="1" x14ac:dyDescent="0.15">
      <c r="A790" s="20"/>
      <c r="B790" s="2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8"/>
    </row>
    <row r="791" spans="1:29" ht="18" customHeight="1" x14ac:dyDescent="0.15">
      <c r="A791" s="20"/>
      <c r="B791" s="2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8"/>
    </row>
    <row r="792" spans="1:29" ht="18" customHeight="1" x14ac:dyDescent="0.15">
      <c r="A792" s="20"/>
      <c r="B792" s="2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8"/>
    </row>
    <row r="793" spans="1:29" ht="18" customHeight="1" x14ac:dyDescent="0.15">
      <c r="A793" s="20"/>
      <c r="B793" s="21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8"/>
    </row>
    <row r="794" spans="1:29" ht="18" customHeight="1" x14ac:dyDescent="0.15">
      <c r="A794" s="20"/>
      <c r="B794" s="2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8"/>
    </row>
    <row r="795" spans="1:29" ht="18" customHeight="1" x14ac:dyDescent="0.15">
      <c r="A795" s="20"/>
      <c r="B795" s="21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8"/>
    </row>
    <row r="796" spans="1:29" ht="18" customHeight="1" x14ac:dyDescent="0.15">
      <c r="A796" s="20"/>
      <c r="B796" s="2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8"/>
    </row>
    <row r="797" spans="1:29" ht="18" customHeight="1" x14ac:dyDescent="0.15">
      <c r="A797" s="20"/>
      <c r="B797" s="21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8"/>
    </row>
    <row r="798" spans="1:29" ht="18" customHeight="1" x14ac:dyDescent="0.15">
      <c r="A798" s="20"/>
      <c r="B798" s="2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8"/>
    </row>
    <row r="799" spans="1:29" ht="18" customHeight="1" x14ac:dyDescent="0.15">
      <c r="A799" s="20"/>
      <c r="B799" s="21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8"/>
    </row>
    <row r="800" spans="1:29" ht="18" customHeight="1" x14ac:dyDescent="0.15">
      <c r="A800" s="20"/>
      <c r="B800" s="2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8"/>
    </row>
    <row r="801" spans="1:29" ht="18" customHeight="1" x14ac:dyDescent="0.15">
      <c r="A801" s="20"/>
      <c r="B801" s="2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8"/>
    </row>
    <row r="802" spans="1:29" ht="18" customHeight="1" x14ac:dyDescent="0.15">
      <c r="A802" s="20"/>
      <c r="B802" s="2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8"/>
    </row>
    <row r="803" spans="1:29" ht="18" customHeight="1" x14ac:dyDescent="0.15">
      <c r="A803" s="20"/>
      <c r="B803" s="21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8"/>
    </row>
    <row r="804" spans="1:29" ht="18" customHeight="1" x14ac:dyDescent="0.15">
      <c r="A804" s="20"/>
      <c r="B804" s="2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8"/>
    </row>
    <row r="805" spans="1:29" ht="18" customHeight="1" x14ac:dyDescent="0.15">
      <c r="A805" s="20"/>
      <c r="B805" s="21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8"/>
    </row>
    <row r="806" spans="1:29" ht="18" customHeight="1" x14ac:dyDescent="0.15">
      <c r="A806" s="20"/>
      <c r="B806" s="2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8"/>
    </row>
    <row r="807" spans="1:29" ht="18" customHeight="1" x14ac:dyDescent="0.15">
      <c r="A807" s="20"/>
      <c r="B807" s="21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8"/>
    </row>
    <row r="808" spans="1:29" ht="18" customHeight="1" x14ac:dyDescent="0.15">
      <c r="A808" s="20"/>
      <c r="B808" s="2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8"/>
    </row>
    <row r="809" spans="1:29" ht="18" customHeight="1" x14ac:dyDescent="0.15">
      <c r="A809" s="20"/>
      <c r="B809" s="21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8"/>
    </row>
    <row r="810" spans="1:29" ht="18" customHeight="1" x14ac:dyDescent="0.15">
      <c r="A810" s="20"/>
      <c r="B810" s="2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8"/>
    </row>
    <row r="811" spans="1:29" ht="18" customHeight="1" x14ac:dyDescent="0.15">
      <c r="A811" s="20"/>
      <c r="B811" s="2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8"/>
    </row>
    <row r="812" spans="1:29" ht="18" customHeight="1" x14ac:dyDescent="0.15">
      <c r="A812" s="20"/>
      <c r="B812" s="2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8"/>
    </row>
    <row r="813" spans="1:29" ht="18" customHeight="1" x14ac:dyDescent="0.15">
      <c r="A813" s="20"/>
      <c r="B813" s="21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8"/>
    </row>
    <row r="814" spans="1:29" ht="18" customHeight="1" x14ac:dyDescent="0.15">
      <c r="A814" s="20"/>
      <c r="B814" s="2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8"/>
    </row>
    <row r="815" spans="1:29" ht="18" customHeight="1" x14ac:dyDescent="0.15">
      <c r="A815" s="20"/>
      <c r="B815" s="2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8"/>
    </row>
    <row r="816" spans="1:29" ht="18" customHeight="1" x14ac:dyDescent="0.15">
      <c r="A816" s="20"/>
      <c r="B816" s="2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8"/>
    </row>
    <row r="817" spans="1:29" ht="18" customHeight="1" x14ac:dyDescent="0.15">
      <c r="A817" s="20"/>
      <c r="B817" s="21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8"/>
    </row>
    <row r="818" spans="1:29" ht="18" customHeight="1" x14ac:dyDescent="0.15">
      <c r="A818" s="20"/>
      <c r="B818" s="2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8"/>
    </row>
    <row r="819" spans="1:29" ht="18" customHeight="1" x14ac:dyDescent="0.15">
      <c r="A819" s="20"/>
      <c r="B819" s="21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8"/>
    </row>
    <row r="820" spans="1:29" ht="18" customHeight="1" x14ac:dyDescent="0.15">
      <c r="A820" s="20"/>
      <c r="B820" s="2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8"/>
    </row>
    <row r="821" spans="1:29" ht="18" customHeight="1" x14ac:dyDescent="0.15">
      <c r="A821" s="20"/>
      <c r="B821" s="2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8"/>
    </row>
    <row r="822" spans="1:29" ht="18" customHeight="1" x14ac:dyDescent="0.15">
      <c r="A822" s="20"/>
      <c r="B822" s="2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8"/>
    </row>
    <row r="823" spans="1:29" ht="18" customHeight="1" x14ac:dyDescent="0.15">
      <c r="A823" s="20"/>
      <c r="B823" s="21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8"/>
    </row>
    <row r="824" spans="1:29" ht="18" customHeight="1" x14ac:dyDescent="0.15">
      <c r="A824" s="20"/>
      <c r="B824" s="2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8"/>
    </row>
    <row r="825" spans="1:29" ht="18" customHeight="1" x14ac:dyDescent="0.15">
      <c r="A825" s="20"/>
      <c r="B825" s="21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8"/>
    </row>
    <row r="826" spans="1:29" ht="18" customHeight="1" x14ac:dyDescent="0.15">
      <c r="A826" s="20"/>
      <c r="B826" s="2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8"/>
    </row>
    <row r="827" spans="1:29" ht="18" customHeight="1" x14ac:dyDescent="0.15">
      <c r="A827" s="20"/>
      <c r="B827" s="21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8"/>
    </row>
    <row r="828" spans="1:29" ht="18" customHeight="1" x14ac:dyDescent="0.15">
      <c r="A828" s="20"/>
      <c r="B828" s="2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8"/>
    </row>
    <row r="829" spans="1:29" ht="18" customHeight="1" x14ac:dyDescent="0.15">
      <c r="A829" s="20"/>
      <c r="B829" s="21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8"/>
    </row>
    <row r="830" spans="1:29" ht="18" customHeight="1" x14ac:dyDescent="0.15">
      <c r="A830" s="20"/>
      <c r="B830" s="2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8"/>
    </row>
    <row r="831" spans="1:29" ht="18" customHeight="1" x14ac:dyDescent="0.15">
      <c r="A831" s="20"/>
      <c r="B831" s="2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8"/>
    </row>
    <row r="832" spans="1:29" ht="18" customHeight="1" x14ac:dyDescent="0.15">
      <c r="A832" s="20"/>
      <c r="B832" s="2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8"/>
    </row>
    <row r="833" spans="1:29" ht="18" customHeight="1" x14ac:dyDescent="0.15">
      <c r="A833" s="20"/>
      <c r="B833" s="21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8"/>
    </row>
    <row r="834" spans="1:29" ht="18" customHeight="1" x14ac:dyDescent="0.15">
      <c r="A834" s="20"/>
      <c r="B834" s="2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8"/>
    </row>
    <row r="835" spans="1:29" ht="18" customHeight="1" x14ac:dyDescent="0.15">
      <c r="A835" s="20"/>
      <c r="B835" s="21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8"/>
    </row>
    <row r="836" spans="1:29" ht="18" customHeight="1" x14ac:dyDescent="0.15">
      <c r="A836" s="20"/>
      <c r="B836" s="2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8"/>
    </row>
    <row r="837" spans="1:29" ht="18" customHeight="1" x14ac:dyDescent="0.15">
      <c r="A837" s="20"/>
      <c r="B837" s="21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8"/>
    </row>
    <row r="838" spans="1:29" ht="18" customHeight="1" x14ac:dyDescent="0.15">
      <c r="A838" s="20"/>
      <c r="B838" s="2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8"/>
    </row>
    <row r="839" spans="1:29" ht="18" customHeight="1" x14ac:dyDescent="0.15">
      <c r="A839" s="20"/>
      <c r="B839" s="21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8"/>
    </row>
    <row r="840" spans="1:29" ht="18" customHeight="1" x14ac:dyDescent="0.15">
      <c r="A840" s="20"/>
      <c r="B840" s="2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8"/>
    </row>
    <row r="841" spans="1:29" ht="18" customHeight="1" x14ac:dyDescent="0.15">
      <c r="A841" s="20"/>
      <c r="B841" s="2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8"/>
    </row>
    <row r="842" spans="1:29" ht="18" customHeight="1" x14ac:dyDescent="0.15">
      <c r="A842" s="20"/>
      <c r="B842" s="2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8"/>
    </row>
    <row r="843" spans="1:29" ht="18" customHeight="1" x14ac:dyDescent="0.15">
      <c r="A843" s="20"/>
      <c r="B843" s="21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8"/>
    </row>
    <row r="844" spans="1:29" ht="18" customHeight="1" x14ac:dyDescent="0.15">
      <c r="A844" s="20"/>
      <c r="B844" s="2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8"/>
    </row>
    <row r="845" spans="1:29" ht="18" customHeight="1" x14ac:dyDescent="0.15">
      <c r="A845" s="20"/>
      <c r="B845" s="21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8"/>
    </row>
    <row r="846" spans="1:29" ht="18" customHeight="1" x14ac:dyDescent="0.15">
      <c r="A846" s="20"/>
      <c r="B846" s="2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8"/>
    </row>
    <row r="847" spans="1:29" ht="18" customHeight="1" x14ac:dyDescent="0.15">
      <c r="A847" s="20"/>
      <c r="B847" s="21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8"/>
    </row>
    <row r="848" spans="1:29" ht="18" customHeight="1" x14ac:dyDescent="0.15">
      <c r="A848" s="20"/>
      <c r="B848" s="2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8"/>
    </row>
    <row r="849" spans="1:29" ht="18" customHeight="1" x14ac:dyDescent="0.15">
      <c r="A849" s="20"/>
      <c r="B849" s="21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8"/>
    </row>
    <row r="850" spans="1:29" ht="18" customHeight="1" x14ac:dyDescent="0.15">
      <c r="A850" s="20"/>
      <c r="B850" s="2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8"/>
    </row>
    <row r="851" spans="1:29" ht="18" customHeight="1" x14ac:dyDescent="0.15">
      <c r="A851" s="20"/>
      <c r="B851" s="2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8"/>
    </row>
    <row r="852" spans="1:29" ht="18" customHeight="1" x14ac:dyDescent="0.15">
      <c r="A852" s="20"/>
      <c r="B852" s="2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8"/>
    </row>
    <row r="853" spans="1:29" ht="18" customHeight="1" x14ac:dyDescent="0.15">
      <c r="A853" s="20"/>
      <c r="B853" s="21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8"/>
    </row>
    <row r="854" spans="1:29" ht="18" customHeight="1" x14ac:dyDescent="0.15">
      <c r="A854" s="20"/>
      <c r="B854" s="2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8"/>
    </row>
    <row r="855" spans="1:29" ht="18" customHeight="1" x14ac:dyDescent="0.15">
      <c r="A855" s="20"/>
      <c r="B855" s="21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8"/>
    </row>
    <row r="856" spans="1:29" ht="18" customHeight="1" x14ac:dyDescent="0.15">
      <c r="A856" s="20"/>
      <c r="B856" s="2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8"/>
    </row>
    <row r="857" spans="1:29" ht="18" customHeight="1" x14ac:dyDescent="0.15">
      <c r="A857" s="20"/>
      <c r="B857" s="21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8"/>
    </row>
    <row r="858" spans="1:29" ht="18" customHeight="1" x14ac:dyDescent="0.15">
      <c r="A858" s="20"/>
      <c r="B858" s="2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8"/>
    </row>
    <row r="859" spans="1:29" ht="18" customHeight="1" x14ac:dyDescent="0.15">
      <c r="A859" s="20"/>
      <c r="B859" s="21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8"/>
    </row>
    <row r="860" spans="1:29" ht="18" customHeight="1" x14ac:dyDescent="0.15">
      <c r="A860" s="20"/>
      <c r="B860" s="2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8"/>
    </row>
    <row r="861" spans="1:29" ht="18" customHeight="1" x14ac:dyDescent="0.15">
      <c r="A861" s="20"/>
      <c r="B861" s="2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8"/>
    </row>
    <row r="862" spans="1:29" ht="18" customHeight="1" x14ac:dyDescent="0.15">
      <c r="A862" s="20"/>
      <c r="B862" s="2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8"/>
    </row>
    <row r="863" spans="1:29" ht="18" customHeight="1" x14ac:dyDescent="0.15">
      <c r="A863" s="20"/>
      <c r="B863" s="21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8"/>
    </row>
    <row r="864" spans="1:29" ht="18" customHeight="1" x14ac:dyDescent="0.15">
      <c r="A864" s="20"/>
      <c r="B864" s="2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8"/>
    </row>
    <row r="865" spans="1:29" ht="18" customHeight="1" x14ac:dyDescent="0.15">
      <c r="A865" s="20"/>
      <c r="B865" s="21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8"/>
    </row>
    <row r="866" spans="1:29" ht="18" customHeight="1" x14ac:dyDescent="0.15">
      <c r="A866" s="20"/>
      <c r="B866" s="2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8"/>
    </row>
    <row r="867" spans="1:29" ht="18" customHeight="1" x14ac:dyDescent="0.15">
      <c r="A867" s="20"/>
      <c r="B867" s="21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8"/>
    </row>
    <row r="868" spans="1:29" ht="18" customHeight="1" x14ac:dyDescent="0.15">
      <c r="A868" s="20"/>
      <c r="B868" s="2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8"/>
    </row>
    <row r="869" spans="1:29" ht="18" customHeight="1" x14ac:dyDescent="0.15">
      <c r="A869" s="20"/>
      <c r="B869" s="21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8"/>
    </row>
    <row r="870" spans="1:29" ht="18" customHeight="1" x14ac:dyDescent="0.15">
      <c r="A870" s="20"/>
      <c r="B870" s="2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8"/>
    </row>
    <row r="871" spans="1:29" ht="18" customHeight="1" x14ac:dyDescent="0.15">
      <c r="A871" s="20"/>
      <c r="B871" s="2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8"/>
    </row>
    <row r="872" spans="1:29" ht="18" customHeight="1" x14ac:dyDescent="0.15">
      <c r="A872" s="20"/>
      <c r="B872" s="2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8"/>
    </row>
    <row r="873" spans="1:29" ht="18" customHeight="1" x14ac:dyDescent="0.15">
      <c r="A873" s="20"/>
      <c r="B873" s="21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8"/>
    </row>
    <row r="874" spans="1:29" ht="18" customHeight="1" x14ac:dyDescent="0.15">
      <c r="A874" s="20"/>
      <c r="B874" s="2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8"/>
    </row>
    <row r="875" spans="1:29" ht="18" customHeight="1" x14ac:dyDescent="0.15">
      <c r="A875" s="20"/>
      <c r="B875" s="21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8"/>
    </row>
    <row r="876" spans="1:29" ht="18" customHeight="1" x14ac:dyDescent="0.15">
      <c r="A876" s="20"/>
      <c r="B876" s="2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8"/>
    </row>
    <row r="877" spans="1:29" ht="18" customHeight="1" x14ac:dyDescent="0.15">
      <c r="A877" s="20"/>
      <c r="B877" s="21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8"/>
    </row>
    <row r="878" spans="1:29" ht="18" customHeight="1" x14ac:dyDescent="0.15">
      <c r="A878" s="20"/>
      <c r="B878" s="2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8"/>
    </row>
    <row r="879" spans="1:29" ht="18" customHeight="1" x14ac:dyDescent="0.15">
      <c r="A879" s="20"/>
      <c r="B879" s="21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8"/>
    </row>
    <row r="880" spans="1:29" ht="18" customHeight="1" x14ac:dyDescent="0.15">
      <c r="A880" s="20"/>
      <c r="B880" s="2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8"/>
    </row>
    <row r="881" spans="1:29" ht="18" customHeight="1" x14ac:dyDescent="0.15">
      <c r="A881" s="20"/>
      <c r="B881" s="2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8"/>
    </row>
    <row r="882" spans="1:29" ht="18" customHeight="1" x14ac:dyDescent="0.15">
      <c r="A882" s="20"/>
      <c r="B882" s="2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8"/>
    </row>
    <row r="883" spans="1:29" ht="18" customHeight="1" x14ac:dyDescent="0.15">
      <c r="A883" s="20"/>
      <c r="B883" s="21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8"/>
    </row>
    <row r="884" spans="1:29" ht="18" customHeight="1" x14ac:dyDescent="0.15">
      <c r="A884" s="20"/>
      <c r="B884" s="2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8"/>
    </row>
    <row r="885" spans="1:29" ht="18" customHeight="1" x14ac:dyDescent="0.15">
      <c r="A885" s="20"/>
      <c r="B885" s="21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8"/>
    </row>
    <row r="886" spans="1:29" ht="18" customHeight="1" x14ac:dyDescent="0.15">
      <c r="A886" s="20"/>
      <c r="B886" s="2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8"/>
    </row>
    <row r="887" spans="1:29" ht="18" customHeight="1" x14ac:dyDescent="0.15">
      <c r="A887" s="20"/>
      <c r="B887" s="21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8"/>
    </row>
    <row r="888" spans="1:29" ht="18" customHeight="1" x14ac:dyDescent="0.15">
      <c r="A888" s="20"/>
      <c r="B888" s="2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8"/>
    </row>
    <row r="889" spans="1:29" ht="18" customHeight="1" x14ac:dyDescent="0.15">
      <c r="A889" s="20"/>
      <c r="B889" s="21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8"/>
    </row>
    <row r="890" spans="1:29" ht="18" customHeight="1" x14ac:dyDescent="0.15">
      <c r="A890" s="20"/>
      <c r="B890" s="2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8"/>
    </row>
    <row r="891" spans="1:29" ht="18" customHeight="1" x14ac:dyDescent="0.15">
      <c r="A891" s="20"/>
      <c r="B891" s="2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8"/>
    </row>
    <row r="892" spans="1:29" ht="18" customHeight="1" x14ac:dyDescent="0.15">
      <c r="A892" s="20"/>
      <c r="B892" s="2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8"/>
    </row>
    <row r="893" spans="1:29" ht="18" customHeight="1" x14ac:dyDescent="0.15">
      <c r="A893" s="20"/>
      <c r="B893" s="21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8"/>
    </row>
    <row r="894" spans="1:29" ht="18" customHeight="1" x14ac:dyDescent="0.15">
      <c r="A894" s="20"/>
      <c r="B894" s="2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8"/>
    </row>
    <row r="895" spans="1:29" ht="18" customHeight="1" x14ac:dyDescent="0.15">
      <c r="A895" s="20"/>
      <c r="B895" s="21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8"/>
    </row>
    <row r="896" spans="1:29" ht="18" customHeight="1" x14ac:dyDescent="0.15">
      <c r="A896" s="20"/>
      <c r="B896" s="2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8"/>
    </row>
    <row r="897" spans="1:29" ht="18" customHeight="1" x14ac:dyDescent="0.15">
      <c r="A897" s="20"/>
      <c r="B897" s="21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8"/>
    </row>
    <row r="898" spans="1:29" ht="18" customHeight="1" x14ac:dyDescent="0.15">
      <c r="A898" s="20"/>
      <c r="B898" s="2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8"/>
    </row>
    <row r="899" spans="1:29" ht="18" customHeight="1" x14ac:dyDescent="0.15">
      <c r="A899" s="20"/>
      <c r="B899" s="21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8"/>
    </row>
    <row r="900" spans="1:29" ht="18" customHeight="1" x14ac:dyDescent="0.15">
      <c r="A900" s="20"/>
      <c r="B900" s="2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8"/>
    </row>
    <row r="901" spans="1:29" ht="18" customHeight="1" x14ac:dyDescent="0.15">
      <c r="A901" s="20"/>
      <c r="B901" s="2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8"/>
    </row>
    <row r="902" spans="1:29" ht="18" customHeight="1" x14ac:dyDescent="0.15">
      <c r="A902" s="20"/>
      <c r="B902" s="2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8"/>
    </row>
    <row r="903" spans="1:29" ht="18" customHeight="1" x14ac:dyDescent="0.15">
      <c r="A903" s="20"/>
      <c r="B903" s="21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8"/>
    </row>
    <row r="904" spans="1:29" ht="18" customHeight="1" x14ac:dyDescent="0.15">
      <c r="A904" s="20"/>
      <c r="B904" s="2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8"/>
    </row>
    <row r="905" spans="1:29" ht="18" customHeight="1" x14ac:dyDescent="0.15">
      <c r="A905" s="20"/>
      <c r="B905" s="2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8"/>
    </row>
    <row r="906" spans="1:29" ht="18" customHeight="1" x14ac:dyDescent="0.15">
      <c r="A906" s="20"/>
      <c r="B906" s="2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8"/>
    </row>
    <row r="907" spans="1:29" ht="18" customHeight="1" x14ac:dyDescent="0.15">
      <c r="A907" s="20"/>
      <c r="B907" s="2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8"/>
    </row>
    <row r="908" spans="1:29" ht="18" customHeight="1" x14ac:dyDescent="0.15">
      <c r="A908" s="20"/>
      <c r="B908" s="2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8"/>
    </row>
    <row r="909" spans="1:29" ht="18" customHeight="1" x14ac:dyDescent="0.15">
      <c r="A909" s="20"/>
      <c r="B909" s="2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8"/>
    </row>
    <row r="910" spans="1:29" ht="18" customHeight="1" x14ac:dyDescent="0.15">
      <c r="A910" s="20"/>
      <c r="B910" s="2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8"/>
    </row>
    <row r="911" spans="1:29" ht="18" customHeight="1" x14ac:dyDescent="0.15">
      <c r="A911" s="20"/>
      <c r="B911" s="2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8"/>
    </row>
    <row r="912" spans="1:29" ht="18" customHeight="1" x14ac:dyDescent="0.15">
      <c r="A912" s="20"/>
      <c r="B912" s="2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8"/>
    </row>
    <row r="913" spans="1:29" ht="18" customHeight="1" x14ac:dyDescent="0.15">
      <c r="A913" s="20"/>
      <c r="B913" s="2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8"/>
    </row>
    <row r="914" spans="1:29" ht="18" customHeight="1" x14ac:dyDescent="0.15">
      <c r="A914" s="20"/>
      <c r="B914" s="2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8"/>
    </row>
    <row r="915" spans="1:29" ht="18" customHeight="1" x14ac:dyDescent="0.15">
      <c r="A915" s="20"/>
      <c r="B915" s="2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8"/>
    </row>
    <row r="916" spans="1:29" ht="18" customHeight="1" x14ac:dyDescent="0.15">
      <c r="A916" s="20"/>
      <c r="B916" s="2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8"/>
    </row>
    <row r="917" spans="1:29" ht="18" customHeight="1" x14ac:dyDescent="0.15">
      <c r="A917" s="20"/>
      <c r="B917" s="2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8"/>
    </row>
    <row r="918" spans="1:29" ht="18" customHeight="1" x14ac:dyDescent="0.15">
      <c r="A918" s="20"/>
      <c r="B918" s="2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8"/>
    </row>
    <row r="919" spans="1:29" ht="18" customHeight="1" x14ac:dyDescent="0.15">
      <c r="A919" s="20"/>
      <c r="B919" s="2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8"/>
    </row>
    <row r="920" spans="1:29" ht="18" customHeight="1" x14ac:dyDescent="0.15">
      <c r="A920" s="20"/>
      <c r="B920" s="2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8"/>
    </row>
    <row r="921" spans="1:29" ht="18" customHeight="1" x14ac:dyDescent="0.15">
      <c r="A921" s="20"/>
      <c r="B921" s="2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8"/>
    </row>
    <row r="922" spans="1:29" ht="18" customHeight="1" x14ac:dyDescent="0.15">
      <c r="A922" s="20"/>
      <c r="B922" s="2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8"/>
    </row>
    <row r="923" spans="1:29" ht="18" customHeight="1" x14ac:dyDescent="0.15">
      <c r="A923" s="20"/>
      <c r="B923" s="2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8"/>
    </row>
    <row r="924" spans="1:29" ht="18" customHeight="1" x14ac:dyDescent="0.15">
      <c r="A924" s="20"/>
      <c r="B924" s="2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8"/>
    </row>
    <row r="925" spans="1:29" ht="18" customHeight="1" x14ac:dyDescent="0.15">
      <c r="A925" s="20"/>
      <c r="B925" s="2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8"/>
    </row>
    <row r="926" spans="1:29" ht="18" customHeight="1" x14ac:dyDescent="0.15">
      <c r="A926" s="20"/>
      <c r="B926" s="2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8"/>
    </row>
    <row r="927" spans="1:29" ht="18" customHeight="1" x14ac:dyDescent="0.15">
      <c r="A927" s="20"/>
      <c r="B927" s="2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8"/>
    </row>
    <row r="928" spans="1:29" ht="18" customHeight="1" x14ac:dyDescent="0.15">
      <c r="A928" s="20"/>
      <c r="B928" s="2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8"/>
    </row>
    <row r="929" spans="1:29" ht="18" customHeight="1" x14ac:dyDescent="0.15">
      <c r="A929" s="20"/>
      <c r="B929" s="2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8"/>
    </row>
    <row r="930" spans="1:29" ht="18" customHeight="1" x14ac:dyDescent="0.15">
      <c r="A930" s="20"/>
      <c r="B930" s="2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8"/>
    </row>
    <row r="931" spans="1:29" ht="18" customHeight="1" x14ac:dyDescent="0.15">
      <c r="A931" s="20"/>
      <c r="B931" s="2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8"/>
    </row>
    <row r="932" spans="1:29" ht="18" customHeight="1" x14ac:dyDescent="0.15">
      <c r="A932" s="20"/>
      <c r="B932" s="2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8"/>
    </row>
    <row r="933" spans="1:29" ht="18" customHeight="1" x14ac:dyDescent="0.15">
      <c r="A933" s="20"/>
      <c r="B933" s="2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8"/>
    </row>
    <row r="934" spans="1:29" ht="18" customHeight="1" x14ac:dyDescent="0.15">
      <c r="A934" s="20"/>
      <c r="B934" s="2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8"/>
    </row>
    <row r="935" spans="1:29" ht="18" customHeight="1" x14ac:dyDescent="0.15">
      <c r="A935" s="20"/>
      <c r="B935" s="2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8"/>
    </row>
    <row r="936" spans="1:29" ht="18" customHeight="1" x14ac:dyDescent="0.15">
      <c r="A936" s="20"/>
      <c r="B936" s="2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8"/>
    </row>
    <row r="937" spans="1:29" ht="18" customHeight="1" x14ac:dyDescent="0.15">
      <c r="A937" s="20"/>
      <c r="B937" s="2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8"/>
    </row>
    <row r="938" spans="1:29" ht="18" customHeight="1" x14ac:dyDescent="0.15">
      <c r="A938" s="20"/>
      <c r="B938" s="2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8"/>
    </row>
    <row r="939" spans="1:29" ht="18" customHeight="1" x14ac:dyDescent="0.15">
      <c r="A939" s="20"/>
      <c r="B939" s="2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8"/>
    </row>
    <row r="940" spans="1:29" ht="18" customHeight="1" x14ac:dyDescent="0.15">
      <c r="A940" s="20"/>
      <c r="B940" s="2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8"/>
    </row>
    <row r="941" spans="1:29" ht="18" customHeight="1" x14ac:dyDescent="0.15">
      <c r="A941" s="20"/>
      <c r="B941" s="2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8"/>
    </row>
    <row r="942" spans="1:29" ht="18" customHeight="1" x14ac:dyDescent="0.15">
      <c r="A942" s="20"/>
      <c r="B942" s="2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8"/>
    </row>
    <row r="943" spans="1:29" ht="18" customHeight="1" x14ac:dyDescent="0.15">
      <c r="A943" s="20"/>
      <c r="B943" s="2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8"/>
    </row>
    <row r="944" spans="1:29" ht="18" customHeight="1" x14ac:dyDescent="0.15">
      <c r="A944" s="20"/>
      <c r="B944" s="2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8"/>
    </row>
    <row r="945" spans="1:29" ht="18" customHeight="1" x14ac:dyDescent="0.15">
      <c r="A945" s="20"/>
      <c r="B945" s="2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8"/>
    </row>
    <row r="946" spans="1:29" ht="18" customHeight="1" x14ac:dyDescent="0.15">
      <c r="A946" s="20"/>
      <c r="B946" s="2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8"/>
    </row>
    <row r="947" spans="1:29" ht="18" customHeight="1" x14ac:dyDescent="0.15">
      <c r="A947" s="20"/>
      <c r="B947" s="2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8"/>
    </row>
    <row r="948" spans="1:29" ht="18" customHeight="1" x14ac:dyDescent="0.15">
      <c r="A948" s="20"/>
      <c r="B948" s="2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8"/>
    </row>
    <row r="949" spans="1:29" ht="18" customHeight="1" x14ac:dyDescent="0.15">
      <c r="A949" s="20"/>
      <c r="B949" s="2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8"/>
    </row>
    <row r="950" spans="1:29" ht="18" customHeight="1" x14ac:dyDescent="0.15">
      <c r="A950" s="20"/>
      <c r="B950" s="2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8"/>
    </row>
    <row r="951" spans="1:29" ht="18" customHeight="1" x14ac:dyDescent="0.15">
      <c r="A951" s="20"/>
      <c r="B951" s="2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8"/>
    </row>
    <row r="952" spans="1:29" ht="18" customHeight="1" x14ac:dyDescent="0.15">
      <c r="A952" s="20"/>
      <c r="B952" s="2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8"/>
    </row>
    <row r="953" spans="1:29" ht="18" customHeight="1" x14ac:dyDescent="0.15">
      <c r="A953" s="20"/>
      <c r="B953" s="2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8"/>
    </row>
    <row r="954" spans="1:29" ht="18" customHeight="1" x14ac:dyDescent="0.15">
      <c r="A954" s="20"/>
      <c r="B954" s="2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8"/>
    </row>
    <row r="955" spans="1:29" ht="18" customHeight="1" x14ac:dyDescent="0.15">
      <c r="A955" s="20"/>
      <c r="B955" s="2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8"/>
    </row>
    <row r="956" spans="1:29" ht="18" customHeight="1" x14ac:dyDescent="0.15">
      <c r="A956" s="20"/>
      <c r="B956" s="2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8"/>
    </row>
    <row r="957" spans="1:29" ht="18" customHeight="1" x14ac:dyDescent="0.15">
      <c r="A957" s="20"/>
      <c r="B957" s="2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8"/>
    </row>
    <row r="958" spans="1:29" ht="18" customHeight="1" x14ac:dyDescent="0.15">
      <c r="A958" s="20"/>
      <c r="B958" s="2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8"/>
    </row>
    <row r="959" spans="1:29" ht="18" customHeight="1" x14ac:dyDescent="0.15">
      <c r="A959" s="20"/>
      <c r="B959" s="2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8"/>
    </row>
    <row r="960" spans="1:29" ht="18" customHeight="1" x14ac:dyDescent="0.15">
      <c r="A960" s="20"/>
      <c r="B960" s="2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8"/>
    </row>
    <row r="961" spans="1:29" ht="18" customHeight="1" x14ac:dyDescent="0.15">
      <c r="A961" s="20"/>
      <c r="B961" s="2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8"/>
    </row>
    <row r="962" spans="1:29" ht="18" customHeight="1" x14ac:dyDescent="0.15">
      <c r="A962" s="20"/>
      <c r="B962" s="2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8"/>
    </row>
    <row r="963" spans="1:29" ht="18" customHeight="1" x14ac:dyDescent="0.15">
      <c r="A963" s="20"/>
      <c r="B963" s="2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8"/>
    </row>
    <row r="964" spans="1:29" ht="18" customHeight="1" x14ac:dyDescent="0.15">
      <c r="A964" s="20"/>
      <c r="B964" s="2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8"/>
    </row>
    <row r="965" spans="1:29" ht="18" customHeight="1" x14ac:dyDescent="0.15">
      <c r="A965" s="20"/>
      <c r="B965" s="2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8"/>
    </row>
    <row r="966" spans="1:29" ht="18" customHeight="1" x14ac:dyDescent="0.15">
      <c r="A966" s="20"/>
      <c r="B966" s="2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8"/>
    </row>
    <row r="967" spans="1:29" ht="18" customHeight="1" x14ac:dyDescent="0.15">
      <c r="A967" s="20"/>
      <c r="B967" s="2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8"/>
    </row>
    <row r="968" spans="1:29" ht="18" customHeight="1" x14ac:dyDescent="0.15">
      <c r="A968" s="20"/>
      <c r="B968" s="2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8"/>
    </row>
    <row r="969" spans="1:29" ht="18" customHeight="1" x14ac:dyDescent="0.15">
      <c r="A969" s="20"/>
      <c r="B969" s="2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8"/>
    </row>
    <row r="970" spans="1:29" ht="18" customHeight="1" x14ac:dyDescent="0.15">
      <c r="A970" s="20"/>
      <c r="B970" s="2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8"/>
    </row>
    <row r="971" spans="1:29" ht="18" customHeight="1" x14ac:dyDescent="0.15">
      <c r="A971" s="20"/>
      <c r="B971" s="2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8"/>
    </row>
    <row r="972" spans="1:29" ht="18" customHeight="1" x14ac:dyDescent="0.15">
      <c r="A972" s="20"/>
      <c r="B972" s="2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8"/>
    </row>
    <row r="973" spans="1:29" ht="18" customHeight="1" x14ac:dyDescent="0.15">
      <c r="A973" s="20"/>
      <c r="B973" s="2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8"/>
    </row>
    <row r="974" spans="1:29" ht="18" customHeight="1" x14ac:dyDescent="0.15">
      <c r="A974" s="20"/>
      <c r="B974" s="2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8"/>
    </row>
    <row r="975" spans="1:29" ht="18" customHeight="1" x14ac:dyDescent="0.15">
      <c r="A975" s="20"/>
      <c r="B975" s="2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8"/>
    </row>
    <row r="976" spans="1:29" ht="18" customHeight="1" x14ac:dyDescent="0.15">
      <c r="A976" s="20"/>
      <c r="B976" s="2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8"/>
    </row>
    <row r="977" spans="1:29" ht="18" customHeight="1" x14ac:dyDescent="0.15">
      <c r="A977" s="20"/>
      <c r="B977" s="2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8"/>
    </row>
    <row r="978" spans="1:29" ht="18" customHeight="1" x14ac:dyDescent="0.15">
      <c r="A978" s="20"/>
      <c r="B978" s="2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8"/>
    </row>
    <row r="979" spans="1:29" ht="18" customHeight="1" x14ac:dyDescent="0.15">
      <c r="A979" s="20"/>
      <c r="B979" s="2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8"/>
    </row>
    <row r="980" spans="1:29" ht="18" customHeight="1" x14ac:dyDescent="0.15">
      <c r="A980" s="20"/>
      <c r="B980" s="2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8"/>
    </row>
    <row r="981" spans="1:29" ht="18" customHeight="1" x14ac:dyDescent="0.15">
      <c r="A981" s="20"/>
      <c r="B981" s="2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8"/>
    </row>
    <row r="982" spans="1:29" ht="18" customHeight="1" x14ac:dyDescent="0.15">
      <c r="A982" s="20"/>
      <c r="B982" s="2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8"/>
    </row>
    <row r="983" spans="1:29" ht="18" customHeight="1" x14ac:dyDescent="0.15">
      <c r="A983" s="20"/>
      <c r="B983" s="2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8"/>
    </row>
    <row r="984" spans="1:29" ht="18" customHeight="1" x14ac:dyDescent="0.15">
      <c r="A984" s="20"/>
      <c r="B984" s="2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8"/>
    </row>
    <row r="985" spans="1:29" ht="18" customHeight="1" x14ac:dyDescent="0.15">
      <c r="A985" s="20"/>
      <c r="B985" s="2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8"/>
    </row>
    <row r="986" spans="1:29" ht="18" customHeight="1" x14ac:dyDescent="0.15">
      <c r="A986" s="20"/>
      <c r="B986" s="2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8"/>
    </row>
    <row r="987" spans="1:29" ht="18" customHeight="1" x14ac:dyDescent="0.15">
      <c r="A987" s="20"/>
      <c r="B987" s="2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8"/>
    </row>
    <row r="988" spans="1:29" ht="18" customHeight="1" x14ac:dyDescent="0.15">
      <c r="A988" s="20"/>
      <c r="B988" s="2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8"/>
    </row>
    <row r="989" spans="1:29" ht="18" customHeight="1" x14ac:dyDescent="0.15">
      <c r="A989" s="20"/>
      <c r="B989" s="2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8"/>
    </row>
    <row r="990" spans="1:29" ht="18" customHeight="1" x14ac:dyDescent="0.15">
      <c r="A990" s="20"/>
      <c r="B990" s="2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8"/>
    </row>
    <row r="991" spans="1:29" ht="18" customHeight="1" x14ac:dyDescent="0.15">
      <c r="A991" s="20"/>
      <c r="B991" s="2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8"/>
    </row>
    <row r="992" spans="1:29" ht="18" customHeight="1" x14ac:dyDescent="0.15">
      <c r="A992" s="20"/>
      <c r="B992" s="2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8"/>
    </row>
    <row r="993" spans="1:29" ht="18" customHeight="1" x14ac:dyDescent="0.15">
      <c r="A993" s="20"/>
      <c r="B993" s="2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8"/>
    </row>
    <row r="994" spans="1:29" ht="18" customHeight="1" x14ac:dyDescent="0.15">
      <c r="A994" s="20"/>
      <c r="B994" s="21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8"/>
    </row>
    <row r="995" spans="1:29" ht="18" customHeight="1" x14ac:dyDescent="0.15">
      <c r="A995" s="20"/>
      <c r="B995" s="21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8"/>
    </row>
    <row r="996" spans="1:29" ht="18" customHeight="1" x14ac:dyDescent="0.15">
      <c r="A996" s="20"/>
      <c r="B996" s="21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8"/>
    </row>
    <row r="997" spans="1:29" ht="18" customHeight="1" x14ac:dyDescent="0.15">
      <c r="A997" s="20"/>
      <c r="B997" s="21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8"/>
    </row>
    <row r="998" spans="1:29" ht="18" customHeight="1" x14ac:dyDescent="0.15">
      <c r="A998" s="20"/>
      <c r="B998" s="21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8"/>
    </row>
    <row r="999" spans="1:29" ht="18" customHeight="1" x14ac:dyDescent="0.15">
      <c r="A999" s="20"/>
      <c r="B999" s="21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8"/>
    </row>
    <row r="1000" spans="1:29" ht="18" customHeight="1" x14ac:dyDescent="0.15">
      <c r="A1000" s="20"/>
      <c r="B1000" s="21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8"/>
    </row>
    <row r="1001" spans="1:29" ht="18" customHeight="1" x14ac:dyDescent="0.15">
      <c r="A1001" s="30"/>
      <c r="B1001" s="31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3"/>
    </row>
  </sheetData>
  <mergeCells count="3">
    <mergeCell ref="A1:A2"/>
    <mergeCell ref="C1:R1"/>
    <mergeCell ref="B1:B2"/>
  </mergeCells>
  <pageMargins left="1" right="1" top="1" bottom="1" header="0" footer="0"/>
  <pageSetup orientation="portrait"/>
  <headerFooter>
    <oddFooter>&amp;C&amp;"Helvetica Neue,Regular"&amp;10&amp;K000000000000&amp;P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E75D-F2D9-CB4A-BC61-48C2C7064730}">
  <sheetPr>
    <pageSetUpPr fitToPage="1"/>
  </sheetPr>
  <dimension ref="A1:AZ44"/>
  <sheetViews>
    <sheetView showGridLines="0" workbookViewId="0">
      <pane xSplit="1" topLeftCell="B1" activePane="topRight" state="frozen"/>
      <selection activeCell="C50" sqref="C50"/>
      <selection pane="topRight" activeCell="AH23" sqref="AH23"/>
    </sheetView>
  </sheetViews>
  <sheetFormatPr baseColWidth="10" defaultColWidth="14.5" defaultRowHeight="15" customHeight="1" x14ac:dyDescent="0.15"/>
  <cols>
    <col min="1" max="1" width="22.5" style="1" customWidth="1"/>
    <col min="2" max="31" width="6.5" style="1" customWidth="1"/>
    <col min="32" max="35" width="14" style="1" customWidth="1"/>
    <col min="36" max="36" width="17" style="1" customWidth="1"/>
    <col min="37" max="38" width="14" style="1" customWidth="1"/>
    <col min="39" max="39" width="16.83203125" style="1" customWidth="1"/>
    <col min="40" max="40" width="17.1640625" style="1" customWidth="1"/>
    <col min="41" max="42" width="16.6640625" style="1" customWidth="1"/>
    <col min="43" max="43" width="16.83203125" style="1" customWidth="1"/>
    <col min="44" max="45" width="16.6640625" style="1" customWidth="1"/>
    <col min="46" max="50" width="16.83203125" style="1" customWidth="1"/>
    <col min="51" max="52" width="16.33203125" style="1" customWidth="1"/>
    <col min="53" max="53" width="14.5" style="1" customWidth="1"/>
    <col min="54" max="16384" width="14.5" style="1"/>
  </cols>
  <sheetData>
    <row r="1" spans="1:52" ht="27.75" customHeight="1" x14ac:dyDescent="0.15">
      <c r="A1" s="69"/>
      <c r="B1" s="107" t="s">
        <v>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9"/>
      <c r="AM1" s="70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37.5" customHeight="1" x14ac:dyDescent="0.15">
      <c r="A2" s="71"/>
      <c r="B2" s="110" t="s">
        <v>9</v>
      </c>
      <c r="C2" s="111"/>
      <c r="D2" s="111"/>
      <c r="E2" s="111"/>
      <c r="F2" s="112"/>
      <c r="G2" s="110" t="s">
        <v>10</v>
      </c>
      <c r="H2" s="111"/>
      <c r="I2" s="111"/>
      <c r="J2" s="111"/>
      <c r="K2" s="112"/>
      <c r="L2" s="110" t="s">
        <v>11</v>
      </c>
      <c r="M2" s="111"/>
      <c r="N2" s="111"/>
      <c r="O2" s="111"/>
      <c r="P2" s="112"/>
      <c r="Q2" s="110" t="s">
        <v>12</v>
      </c>
      <c r="R2" s="111"/>
      <c r="S2" s="111"/>
      <c r="T2" s="111"/>
      <c r="U2" s="112"/>
      <c r="V2" s="110" t="s">
        <v>13</v>
      </c>
      <c r="W2" s="111"/>
      <c r="X2" s="111"/>
      <c r="Y2" s="111"/>
      <c r="Z2" s="112"/>
      <c r="AA2" s="110" t="s">
        <v>14</v>
      </c>
      <c r="AB2" s="111"/>
      <c r="AC2" s="111"/>
      <c r="AD2" s="111"/>
      <c r="AE2" s="112"/>
      <c r="AF2" s="34" t="s">
        <v>15</v>
      </c>
      <c r="AG2" s="34" t="s">
        <v>16</v>
      </c>
      <c r="AH2" s="34" t="s">
        <v>17</v>
      </c>
      <c r="AI2" s="34" t="s">
        <v>18</v>
      </c>
      <c r="AJ2" s="34" t="s">
        <v>19</v>
      </c>
      <c r="AK2" s="34" t="s">
        <v>20</v>
      </c>
      <c r="AL2" s="34" t="s">
        <v>21</v>
      </c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22.5" customHeight="1" x14ac:dyDescent="0.15">
      <c r="A3" s="71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22.5" customHeight="1" x14ac:dyDescent="0.15">
      <c r="A4" s="72"/>
      <c r="B4" s="37">
        <v>0</v>
      </c>
      <c r="C4" s="37">
        <v>1</v>
      </c>
      <c r="D4" s="37">
        <v>2</v>
      </c>
      <c r="E4" s="37">
        <v>3</v>
      </c>
      <c r="F4" s="5" t="s">
        <v>22</v>
      </c>
      <c r="G4" s="37">
        <v>0</v>
      </c>
      <c r="H4" s="37">
        <v>1</v>
      </c>
      <c r="I4" s="37">
        <v>2</v>
      </c>
      <c r="J4" s="37">
        <v>3</v>
      </c>
      <c r="K4" s="5" t="s">
        <v>22</v>
      </c>
      <c r="L4" s="37">
        <v>0</v>
      </c>
      <c r="M4" s="37">
        <v>1</v>
      </c>
      <c r="N4" s="37">
        <v>2</v>
      </c>
      <c r="O4" s="37">
        <v>3</v>
      </c>
      <c r="P4" s="5" t="s">
        <v>22</v>
      </c>
      <c r="Q4" s="37">
        <v>0</v>
      </c>
      <c r="R4" s="37">
        <v>1</v>
      </c>
      <c r="S4" s="37">
        <v>2</v>
      </c>
      <c r="T4" s="37">
        <v>3</v>
      </c>
      <c r="U4" s="5" t="s">
        <v>22</v>
      </c>
      <c r="V4" s="37">
        <v>0</v>
      </c>
      <c r="W4" s="37">
        <v>1</v>
      </c>
      <c r="X4" s="37">
        <v>2</v>
      </c>
      <c r="Y4" s="37">
        <v>3</v>
      </c>
      <c r="Z4" s="5" t="s">
        <v>22</v>
      </c>
      <c r="AA4" s="37">
        <v>0</v>
      </c>
      <c r="AB4" s="37">
        <v>1</v>
      </c>
      <c r="AC4" s="37">
        <v>2</v>
      </c>
      <c r="AD4" s="37">
        <v>3</v>
      </c>
      <c r="AE4" s="5" t="s">
        <v>22</v>
      </c>
      <c r="AF4" s="38"/>
      <c r="AG4" s="38"/>
      <c r="AH4" s="38"/>
      <c r="AI4" s="38"/>
      <c r="AJ4" s="38"/>
      <c r="AK4" s="38"/>
      <c r="AL4" s="38"/>
      <c r="AM4" s="6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22.5" customHeight="1" x14ac:dyDescent="0.15">
      <c r="A5" s="39" t="s">
        <v>101</v>
      </c>
      <c r="B5" s="40">
        <v>2</v>
      </c>
      <c r="C5" s="41">
        <v>2</v>
      </c>
      <c r="D5" s="41">
        <v>1</v>
      </c>
      <c r="E5" s="41">
        <v>1</v>
      </c>
      <c r="F5" s="86">
        <f t="shared" ref="F5:F19" si="0">(B5*B$4+C5*C$4+D5*D$4+E5*E$4)/(B5+C5+D5+E5)</f>
        <v>1.1666666666666667</v>
      </c>
      <c r="G5" s="44"/>
      <c r="H5" s="44"/>
      <c r="I5" s="41">
        <v>1</v>
      </c>
      <c r="J5" s="41">
        <v>5</v>
      </c>
      <c r="K5" s="85">
        <f t="shared" ref="K5:K19" si="1">(G5*G$4+H5*H$4+I5*I$4+J5*J$4)/(G5+H5+I5+J5)</f>
        <v>2.8333333333333335</v>
      </c>
      <c r="L5" s="44"/>
      <c r="M5" s="44">
        <v>1</v>
      </c>
      <c r="N5" s="44">
        <v>3</v>
      </c>
      <c r="O5" s="41"/>
      <c r="P5" s="83">
        <f>(L5*L$4+M5*M$4+N5*N$4+O5*O$4)/(L5+M5+N5+O5)</f>
        <v>1.75</v>
      </c>
      <c r="Q5" s="47">
        <v>5</v>
      </c>
      <c r="R5" s="47">
        <v>1</v>
      </c>
      <c r="S5" s="47"/>
      <c r="T5" s="47">
        <v>10</v>
      </c>
      <c r="U5" s="83">
        <f t="shared" ref="U5:U19" si="2">(T5*T$4+S5*S$4+R5*R$4+Q5*Q$4)/(Q5+R5+S5+T5)</f>
        <v>1.9375</v>
      </c>
      <c r="V5" s="45"/>
      <c r="W5" s="45"/>
      <c r="X5" s="45"/>
      <c r="Y5" s="45"/>
      <c r="Z5" s="45"/>
      <c r="AA5" s="45"/>
      <c r="AB5" s="45"/>
      <c r="AC5" s="45"/>
      <c r="AD5" s="45">
        <v>1</v>
      </c>
      <c r="AE5" s="85">
        <f t="shared" ref="AE5" si="3">(AD5*AD$4+AC5*AC$4+AB5*AB$4+AA5*AA$4)/(AA5+AB5+AC5+AD5)</f>
        <v>3</v>
      </c>
      <c r="AF5" s="44"/>
      <c r="AG5" s="41">
        <v>2</v>
      </c>
      <c r="AH5" s="44">
        <v>1</v>
      </c>
      <c r="AI5" s="45">
        <f t="shared" ref="AI5:AI19" si="4">SUM(B5:E5,G5:J5,L5:O5,Q5:T5,V5:Y5,AA5:AD5,AG5,AF5,AH5)</f>
        <v>36</v>
      </c>
      <c r="AJ5" s="87">
        <f t="shared" ref="AJ5:AJ19" si="5">AVERAGE(F5,P5,U5,K5,Z5,AE5)</f>
        <v>2.1375000000000002</v>
      </c>
      <c r="AK5" s="87">
        <f t="shared" ref="AK5:AK19" si="6">(AJ5*100)/3</f>
        <v>71.250000000000014</v>
      </c>
      <c r="AL5" s="44"/>
      <c r="AM5" s="6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22.5" customHeight="1" x14ac:dyDescent="0.15">
      <c r="A6" s="39" t="s">
        <v>102</v>
      </c>
      <c r="B6" s="50">
        <v>2</v>
      </c>
      <c r="C6" s="47">
        <v>1</v>
      </c>
      <c r="D6" s="47">
        <v>7</v>
      </c>
      <c r="E6" s="43"/>
      <c r="F6" s="83">
        <f t="shared" si="0"/>
        <v>1.5</v>
      </c>
      <c r="G6" s="43"/>
      <c r="H6" s="43"/>
      <c r="I6" s="43"/>
      <c r="J6" s="47">
        <v>2</v>
      </c>
      <c r="K6" s="85">
        <f t="shared" si="1"/>
        <v>3</v>
      </c>
      <c r="L6" s="43">
        <v>1</v>
      </c>
      <c r="M6" s="43">
        <v>2</v>
      </c>
      <c r="N6" s="43">
        <v>1</v>
      </c>
      <c r="O6" s="43"/>
      <c r="P6" s="86">
        <f>(L6*L$4+M6*M$4+N6*N$4+O6*O$4)/(L6+M6+N6+O6)</f>
        <v>1</v>
      </c>
      <c r="Q6" s="43">
        <v>2</v>
      </c>
      <c r="R6" s="43"/>
      <c r="S6" s="43">
        <v>2</v>
      </c>
      <c r="T6" s="47">
        <v>8</v>
      </c>
      <c r="U6" s="87">
        <f t="shared" si="2"/>
        <v>2.3333333333333335</v>
      </c>
      <c r="V6" s="42"/>
      <c r="W6" s="42">
        <v>1</v>
      </c>
      <c r="X6" s="42"/>
      <c r="Y6" s="42"/>
      <c r="Z6" s="86">
        <f t="shared" ref="Z6:Z13" si="7">(Y6*Y$4+X6*X$4+W6*W$4+V6*V$4)/(V6+W6+X6+Y6)</f>
        <v>1</v>
      </c>
      <c r="AA6" s="42"/>
      <c r="AB6" s="42"/>
      <c r="AC6" s="42"/>
      <c r="AD6" s="42"/>
      <c r="AE6" s="81"/>
      <c r="AF6" s="43">
        <v>1</v>
      </c>
      <c r="AG6" s="43">
        <v>1</v>
      </c>
      <c r="AH6" s="47">
        <v>1</v>
      </c>
      <c r="AI6" s="45">
        <f t="shared" si="4"/>
        <v>32</v>
      </c>
      <c r="AJ6" s="83">
        <f t="shared" si="5"/>
        <v>1.7666666666666668</v>
      </c>
      <c r="AK6" s="83">
        <f t="shared" si="6"/>
        <v>58.888888888888893</v>
      </c>
      <c r="AL6" s="43"/>
      <c r="AM6" s="6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22.5" customHeight="1" x14ac:dyDescent="0.15">
      <c r="A7" s="39" t="s">
        <v>103</v>
      </c>
      <c r="B7" s="40">
        <v>1</v>
      </c>
      <c r="C7" s="44"/>
      <c r="D7" s="41">
        <v>3</v>
      </c>
      <c r="E7" s="41">
        <v>2</v>
      </c>
      <c r="F7" s="87">
        <f t="shared" si="0"/>
        <v>2</v>
      </c>
      <c r="G7" s="44"/>
      <c r="H7" s="44">
        <v>1</v>
      </c>
      <c r="I7" s="44"/>
      <c r="J7" s="41">
        <v>1</v>
      </c>
      <c r="K7" s="87">
        <f t="shared" si="1"/>
        <v>2</v>
      </c>
      <c r="L7" s="41"/>
      <c r="M7" s="44"/>
      <c r="N7" s="41">
        <v>3</v>
      </c>
      <c r="O7" s="44">
        <v>1</v>
      </c>
      <c r="P7" s="87">
        <f>(L7*L$4+M7*M$4+N7*N$4+O7*O$4)/(L7+M7+N7+O7)</f>
        <v>2.25</v>
      </c>
      <c r="Q7" s="41">
        <v>2</v>
      </c>
      <c r="R7" s="44">
        <v>1</v>
      </c>
      <c r="S7" s="41">
        <v>1</v>
      </c>
      <c r="T7" s="44">
        <v>4</v>
      </c>
      <c r="U7" s="83">
        <f t="shared" si="2"/>
        <v>1.875</v>
      </c>
      <c r="V7" s="45"/>
      <c r="W7" s="45"/>
      <c r="X7" s="45"/>
      <c r="Y7" s="45"/>
      <c r="Z7" s="81"/>
      <c r="AA7" s="45"/>
      <c r="AB7" s="45"/>
      <c r="AC7" s="45"/>
      <c r="AD7" s="45"/>
      <c r="AE7" s="81"/>
      <c r="AF7" s="41"/>
      <c r="AG7" s="44">
        <v>2</v>
      </c>
      <c r="AH7" s="41">
        <v>1</v>
      </c>
      <c r="AI7" s="45">
        <f t="shared" si="4"/>
        <v>23</v>
      </c>
      <c r="AJ7" s="87">
        <f t="shared" si="5"/>
        <v>2.03125</v>
      </c>
      <c r="AK7" s="87">
        <f t="shared" si="6"/>
        <v>67.708333333333329</v>
      </c>
      <c r="AL7" s="44"/>
      <c r="AM7" s="6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22.5" customHeight="1" x14ac:dyDescent="0.15">
      <c r="A8" s="39" t="s">
        <v>113</v>
      </c>
      <c r="B8" s="50"/>
      <c r="C8" s="43">
        <v>1</v>
      </c>
      <c r="D8" s="47">
        <v>2</v>
      </c>
      <c r="E8" s="43"/>
      <c r="F8" s="83">
        <f>(B8*B$4+C8*C$4+D8*D$4+E8*E$4)/(B8+C8+D8+E8)</f>
        <v>1.6666666666666667</v>
      </c>
      <c r="G8" s="43"/>
      <c r="H8" s="43"/>
      <c r="I8" s="43"/>
      <c r="J8" s="47">
        <v>1</v>
      </c>
      <c r="K8" s="85">
        <f t="shared" si="1"/>
        <v>3</v>
      </c>
      <c r="L8" s="47">
        <v>1</v>
      </c>
      <c r="M8" s="43">
        <v>3</v>
      </c>
      <c r="N8" s="43">
        <v>2</v>
      </c>
      <c r="O8" s="47"/>
      <c r="P8" s="86">
        <f t="shared" ref="P8:P19" si="8">(O8*O$4+N8*N$4+M8*M$4+L8*L$4)/(L8+M8+N8+O8)</f>
        <v>1.1666666666666667</v>
      </c>
      <c r="Q8" s="47">
        <v>2</v>
      </c>
      <c r="R8" s="47"/>
      <c r="S8" s="43">
        <v>1</v>
      </c>
      <c r="T8" s="47"/>
      <c r="U8" s="82">
        <f t="shared" si="2"/>
        <v>0.66666666666666663</v>
      </c>
      <c r="V8" s="42"/>
      <c r="W8" s="42"/>
      <c r="X8" s="42"/>
      <c r="Y8" s="42"/>
      <c r="Z8" s="81"/>
      <c r="AA8" s="42"/>
      <c r="AB8" s="42"/>
      <c r="AC8" s="42"/>
      <c r="AD8" s="42"/>
      <c r="AE8" s="81"/>
      <c r="AF8" s="41"/>
      <c r="AG8" s="41"/>
      <c r="AH8" s="43">
        <v>1</v>
      </c>
      <c r="AI8" s="45">
        <f>SUM(B8:E8,G8:J8,L8:O8,Q8:T8,V8:Y8,AA8:AD8,AG8,AF8,AH8)</f>
        <v>14</v>
      </c>
      <c r="AJ8" s="83">
        <f t="shared" si="5"/>
        <v>1.625</v>
      </c>
      <c r="AK8" s="83">
        <f t="shared" si="6"/>
        <v>54.166666666666664</v>
      </c>
      <c r="AL8" s="43"/>
      <c r="AM8" s="6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22.5" customHeight="1" x14ac:dyDescent="0.15">
      <c r="A9" s="39" t="s">
        <v>104</v>
      </c>
      <c r="B9" s="40"/>
      <c r="C9" s="41">
        <v>1</v>
      </c>
      <c r="D9" s="41">
        <v>2</v>
      </c>
      <c r="E9" s="41"/>
      <c r="F9" s="83">
        <f>(B9*B$4+C9*C$4+D9*D$4+E9*E$4)/(B9+C9+D9+E9)</f>
        <v>1.6666666666666667</v>
      </c>
      <c r="G9" s="44">
        <v>1</v>
      </c>
      <c r="H9" s="44"/>
      <c r="I9" s="44">
        <v>1</v>
      </c>
      <c r="J9" s="41">
        <v>2</v>
      </c>
      <c r="K9" s="87">
        <f t="shared" si="1"/>
        <v>2</v>
      </c>
      <c r="L9" s="41">
        <v>1</v>
      </c>
      <c r="M9" s="44">
        <v>1</v>
      </c>
      <c r="N9" s="41"/>
      <c r="O9" s="44">
        <v>1</v>
      </c>
      <c r="P9" s="86">
        <f t="shared" si="8"/>
        <v>1.3333333333333333</v>
      </c>
      <c r="Q9" s="41">
        <v>4</v>
      </c>
      <c r="R9" s="44"/>
      <c r="S9" s="41"/>
      <c r="T9" s="41">
        <v>3</v>
      </c>
      <c r="U9" s="86">
        <f t="shared" si="2"/>
        <v>1.2857142857142858</v>
      </c>
      <c r="V9" s="45"/>
      <c r="W9" s="45"/>
      <c r="X9" s="45"/>
      <c r="Y9" s="45"/>
      <c r="Z9" s="81"/>
      <c r="AA9" s="45"/>
      <c r="AB9" s="45"/>
      <c r="AC9" s="45"/>
      <c r="AD9" s="45"/>
      <c r="AE9" s="81"/>
      <c r="AF9" s="44"/>
      <c r="AG9" s="44"/>
      <c r="AH9" s="41">
        <v>1</v>
      </c>
      <c r="AI9" s="45">
        <f>SUM(B9:E9,G9:J9,L9:O9,Q9:T9,V9:Y9,AA9:AD9,AG9,AF9,AH9)</f>
        <v>18</v>
      </c>
      <c r="AJ9" s="83">
        <f t="shared" si="5"/>
        <v>1.5714285714285714</v>
      </c>
      <c r="AK9" s="83">
        <f t="shared" si="6"/>
        <v>52.38095238095238</v>
      </c>
      <c r="AL9" s="44"/>
      <c r="AM9" s="6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22.5" customHeight="1" x14ac:dyDescent="0.15">
      <c r="A10" s="39" t="s">
        <v>105</v>
      </c>
      <c r="B10" s="50">
        <v>1</v>
      </c>
      <c r="C10" s="43"/>
      <c r="D10" s="47">
        <v>2</v>
      </c>
      <c r="E10" s="47"/>
      <c r="F10" s="86">
        <f t="shared" si="0"/>
        <v>1.3333333333333333</v>
      </c>
      <c r="G10" s="43"/>
      <c r="H10" s="43">
        <v>1</v>
      </c>
      <c r="I10" s="43"/>
      <c r="J10" s="47">
        <v>6</v>
      </c>
      <c r="K10" s="85">
        <f t="shared" si="1"/>
        <v>2.7142857142857144</v>
      </c>
      <c r="L10" s="43"/>
      <c r="M10" s="43">
        <v>5</v>
      </c>
      <c r="N10" s="47">
        <v>1</v>
      </c>
      <c r="O10" s="47"/>
      <c r="P10" s="86">
        <f t="shared" si="8"/>
        <v>1.1666666666666667</v>
      </c>
      <c r="Q10" s="47">
        <v>5</v>
      </c>
      <c r="R10" s="43"/>
      <c r="S10" s="43"/>
      <c r="T10" s="47">
        <v>9</v>
      </c>
      <c r="U10" s="83">
        <f t="shared" si="2"/>
        <v>1.9285714285714286</v>
      </c>
      <c r="V10" s="42"/>
      <c r="W10" s="42"/>
      <c r="X10" s="42"/>
      <c r="Y10" s="42"/>
      <c r="Z10" s="81"/>
      <c r="AA10" s="42"/>
      <c r="AB10" s="42"/>
      <c r="AC10" s="42"/>
      <c r="AD10" s="42"/>
      <c r="AE10" s="81"/>
      <c r="AF10" s="43">
        <v>1</v>
      </c>
      <c r="AG10" s="43">
        <v>3</v>
      </c>
      <c r="AH10" s="47">
        <v>2</v>
      </c>
      <c r="AI10" s="45">
        <f t="shared" si="4"/>
        <v>36</v>
      </c>
      <c r="AJ10" s="83">
        <f t="shared" si="5"/>
        <v>1.7857142857142858</v>
      </c>
      <c r="AK10" s="83">
        <f t="shared" si="6"/>
        <v>59.523809523809526</v>
      </c>
      <c r="AL10" s="43"/>
      <c r="AM10" s="6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22.5" customHeight="1" x14ac:dyDescent="0.15">
      <c r="A11" s="39" t="s">
        <v>106</v>
      </c>
      <c r="B11" s="51">
        <v>1</v>
      </c>
      <c r="C11" s="44">
        <v>1</v>
      </c>
      <c r="D11" s="41">
        <v>1</v>
      </c>
      <c r="E11" s="41"/>
      <c r="F11" s="86">
        <f t="shared" si="0"/>
        <v>1</v>
      </c>
      <c r="G11" s="44"/>
      <c r="H11" s="44"/>
      <c r="I11" s="44"/>
      <c r="J11" s="41">
        <v>1</v>
      </c>
      <c r="K11" s="85">
        <f t="shared" si="1"/>
        <v>3</v>
      </c>
      <c r="L11" s="41">
        <v>2</v>
      </c>
      <c r="M11" s="41">
        <v>4</v>
      </c>
      <c r="N11" s="41"/>
      <c r="O11" s="41"/>
      <c r="P11" s="82">
        <f t="shared" si="8"/>
        <v>0.66666666666666663</v>
      </c>
      <c r="Q11" s="41"/>
      <c r="R11" s="41"/>
      <c r="S11" s="44"/>
      <c r="T11" s="41">
        <v>5</v>
      </c>
      <c r="U11" s="85">
        <f t="shared" si="2"/>
        <v>3</v>
      </c>
      <c r="V11" s="45"/>
      <c r="W11" s="45"/>
      <c r="X11" s="45"/>
      <c r="Y11" s="45"/>
      <c r="Z11" s="81"/>
      <c r="AA11" s="45"/>
      <c r="AB11" s="45"/>
      <c r="AC11" s="45"/>
      <c r="AD11" s="45">
        <v>1</v>
      </c>
      <c r="AE11" s="85">
        <f t="shared" ref="AE11:AE13" si="9">(AD11*AD$4+AC11*AC$4+AB11*AB$4+AA11*AA$4)/(AA11+AB11+AC11+AD11)</f>
        <v>3</v>
      </c>
      <c r="AF11" s="44"/>
      <c r="AG11" s="41">
        <v>1</v>
      </c>
      <c r="AH11" s="44"/>
      <c r="AI11" s="45">
        <f t="shared" si="4"/>
        <v>17</v>
      </c>
      <c r="AJ11" s="87">
        <f t="shared" si="5"/>
        <v>2.1333333333333333</v>
      </c>
      <c r="AK11" s="87">
        <f t="shared" si="6"/>
        <v>71.111111111111114</v>
      </c>
      <c r="AL11" s="44"/>
      <c r="AM11" s="6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23.25" customHeight="1" x14ac:dyDescent="0.15">
      <c r="A12" s="39" t="s">
        <v>145</v>
      </c>
      <c r="B12" s="50">
        <v>1</v>
      </c>
      <c r="C12" s="47"/>
      <c r="D12" s="47">
        <v>7</v>
      </c>
      <c r="E12" s="47">
        <v>1</v>
      </c>
      <c r="F12" s="83">
        <f t="shared" si="0"/>
        <v>1.8888888888888888</v>
      </c>
      <c r="G12" s="43"/>
      <c r="H12" s="43"/>
      <c r="I12" s="43"/>
      <c r="J12" s="47">
        <v>6</v>
      </c>
      <c r="K12" s="85">
        <f t="shared" si="1"/>
        <v>3</v>
      </c>
      <c r="L12" s="47">
        <v>3</v>
      </c>
      <c r="M12" s="47">
        <v>3</v>
      </c>
      <c r="N12" s="43">
        <v>4</v>
      </c>
      <c r="O12" s="47"/>
      <c r="P12" s="86">
        <f t="shared" si="8"/>
        <v>1.1000000000000001</v>
      </c>
      <c r="Q12" s="43">
        <v>8</v>
      </c>
      <c r="R12" s="43"/>
      <c r="S12" s="43">
        <v>1</v>
      </c>
      <c r="T12" s="47">
        <v>7</v>
      </c>
      <c r="U12" s="86">
        <f t="shared" si="2"/>
        <v>1.4375</v>
      </c>
      <c r="V12" s="42"/>
      <c r="W12" s="42"/>
      <c r="X12" s="42"/>
      <c r="Y12" s="42"/>
      <c r="Z12" s="81"/>
      <c r="AA12" s="42"/>
      <c r="AB12" s="42"/>
      <c r="AC12" s="42"/>
      <c r="AD12" s="42"/>
      <c r="AE12" s="81"/>
      <c r="AF12" s="43">
        <v>1</v>
      </c>
      <c r="AG12" s="43"/>
      <c r="AH12" s="47">
        <v>1</v>
      </c>
      <c r="AI12" s="45">
        <f t="shared" si="4"/>
        <v>43</v>
      </c>
      <c r="AJ12" s="83">
        <f t="shared" si="5"/>
        <v>1.8565972222222222</v>
      </c>
      <c r="AK12" s="83">
        <f t="shared" si="6"/>
        <v>61.886574074074076</v>
      </c>
      <c r="AL12" s="43"/>
      <c r="AM12" s="6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22.5" customHeight="1" x14ac:dyDescent="0.15">
      <c r="A13" s="39" t="s">
        <v>107</v>
      </c>
      <c r="B13" s="51">
        <v>1</v>
      </c>
      <c r="C13" s="44"/>
      <c r="D13" s="41"/>
      <c r="E13" s="41"/>
      <c r="F13" s="82">
        <f t="shared" si="0"/>
        <v>0</v>
      </c>
      <c r="G13" s="41">
        <v>1</v>
      </c>
      <c r="H13" s="41">
        <v>3</v>
      </c>
      <c r="I13" s="41">
        <v>4</v>
      </c>
      <c r="J13" s="41">
        <v>18</v>
      </c>
      <c r="K13" s="85">
        <f t="shared" si="1"/>
        <v>2.5</v>
      </c>
      <c r="L13" s="44"/>
      <c r="M13" s="41">
        <v>1</v>
      </c>
      <c r="N13" s="44">
        <v>1</v>
      </c>
      <c r="O13" s="44"/>
      <c r="P13" s="83">
        <f t="shared" si="8"/>
        <v>1.5</v>
      </c>
      <c r="Q13" s="41">
        <v>1</v>
      </c>
      <c r="R13" s="44"/>
      <c r="S13" s="44"/>
      <c r="T13" s="41">
        <v>2</v>
      </c>
      <c r="U13" s="87">
        <f t="shared" si="2"/>
        <v>2</v>
      </c>
      <c r="V13" s="45">
        <v>3</v>
      </c>
      <c r="W13" s="45">
        <v>1</v>
      </c>
      <c r="X13" s="45">
        <v>2</v>
      </c>
      <c r="Y13" s="45">
        <v>1</v>
      </c>
      <c r="Z13" s="86">
        <f t="shared" si="7"/>
        <v>1.1428571428571428</v>
      </c>
      <c r="AA13" s="45">
        <v>1</v>
      </c>
      <c r="AB13" s="45">
        <v>1</v>
      </c>
      <c r="AC13" s="45">
        <v>1</v>
      </c>
      <c r="AD13" s="45">
        <v>1</v>
      </c>
      <c r="AE13" s="83">
        <f t="shared" si="9"/>
        <v>1.5</v>
      </c>
      <c r="AF13" s="41"/>
      <c r="AG13" s="44"/>
      <c r="AH13" s="44"/>
      <c r="AI13" s="45">
        <f t="shared" si="4"/>
        <v>43</v>
      </c>
      <c r="AJ13" s="86">
        <f t="shared" si="5"/>
        <v>1.4404761904761905</v>
      </c>
      <c r="AK13" s="86">
        <f t="shared" si="6"/>
        <v>48.015873015873012</v>
      </c>
      <c r="AL13" s="44"/>
      <c r="AM13" s="6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23.5" customHeight="1" x14ac:dyDescent="0.15">
      <c r="A14" s="39" t="s">
        <v>108</v>
      </c>
      <c r="B14" s="46">
        <v>1</v>
      </c>
      <c r="C14" s="47">
        <v>1</v>
      </c>
      <c r="D14" s="47">
        <v>4</v>
      </c>
      <c r="E14" s="47">
        <v>2</v>
      </c>
      <c r="F14" s="83">
        <f t="shared" si="0"/>
        <v>1.875</v>
      </c>
      <c r="G14" s="47"/>
      <c r="H14" s="43"/>
      <c r="I14" s="43">
        <v>2</v>
      </c>
      <c r="J14" s="47">
        <v>17</v>
      </c>
      <c r="K14" s="85">
        <f t="shared" si="1"/>
        <v>2.8947368421052633</v>
      </c>
      <c r="L14" s="43">
        <v>1</v>
      </c>
      <c r="M14" s="43">
        <v>5</v>
      </c>
      <c r="N14" s="47">
        <v>3</v>
      </c>
      <c r="O14" s="43"/>
      <c r="P14" s="86">
        <f t="shared" si="8"/>
        <v>1.2222222222222223</v>
      </c>
      <c r="Q14" s="47">
        <v>3</v>
      </c>
      <c r="R14" s="43"/>
      <c r="S14" s="43"/>
      <c r="T14" s="47">
        <v>1</v>
      </c>
      <c r="U14" s="82">
        <f t="shared" si="2"/>
        <v>0.75</v>
      </c>
      <c r="V14" s="42"/>
      <c r="W14" s="42">
        <v>1</v>
      </c>
      <c r="X14" s="42">
        <v>1</v>
      </c>
      <c r="Y14" s="42"/>
      <c r="Z14" s="87">
        <f>(Y14*Y$4+X14*X$4+W14*W$4+V14*V$4)/(V14+W14+X14+Y14)</f>
        <v>1.5</v>
      </c>
      <c r="AA14" s="42"/>
      <c r="AB14" s="42"/>
      <c r="AC14" s="42"/>
      <c r="AD14" s="42"/>
      <c r="AE14" s="10"/>
      <c r="AF14" s="47">
        <v>2</v>
      </c>
      <c r="AG14" s="43">
        <v>1</v>
      </c>
      <c r="AH14" s="47"/>
      <c r="AI14" s="45">
        <f t="shared" si="4"/>
        <v>45</v>
      </c>
      <c r="AJ14" s="83">
        <f t="shared" si="5"/>
        <v>1.6483918128654971</v>
      </c>
      <c r="AK14" s="83">
        <f t="shared" si="6"/>
        <v>54.946393762183241</v>
      </c>
      <c r="AL14" s="43"/>
      <c r="AM14" s="6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22.5" customHeight="1" x14ac:dyDescent="0.15">
      <c r="A15" s="39" t="s">
        <v>157</v>
      </c>
      <c r="B15" s="41">
        <v>1</v>
      </c>
      <c r="C15" s="41"/>
      <c r="D15" s="41">
        <v>1</v>
      </c>
      <c r="E15" s="41">
        <v>3</v>
      </c>
      <c r="F15" s="87">
        <f t="shared" si="0"/>
        <v>2.2000000000000002</v>
      </c>
      <c r="G15" s="41"/>
      <c r="H15" s="41"/>
      <c r="I15" s="41"/>
      <c r="J15" s="41"/>
      <c r="K15" s="81"/>
      <c r="L15" s="41"/>
      <c r="M15" s="44">
        <v>1</v>
      </c>
      <c r="N15" s="41"/>
      <c r="O15" s="44"/>
      <c r="P15" s="86">
        <f t="shared" si="8"/>
        <v>1</v>
      </c>
      <c r="Q15" s="44">
        <v>1</v>
      </c>
      <c r="R15" s="44"/>
      <c r="S15" s="44"/>
      <c r="T15" s="41">
        <v>2</v>
      </c>
      <c r="U15" s="87">
        <f t="shared" si="2"/>
        <v>2</v>
      </c>
      <c r="V15" s="42"/>
      <c r="W15" s="42"/>
      <c r="X15" s="42"/>
      <c r="Y15" s="42"/>
      <c r="Z15" s="81"/>
      <c r="AA15" s="42">
        <v>2</v>
      </c>
      <c r="AB15" s="42"/>
      <c r="AC15" s="42"/>
      <c r="AD15" s="42">
        <v>1</v>
      </c>
      <c r="AE15" s="86">
        <f>(AD15*AD$4+AC15*AC$4+AB15*AB$4+AA15*AA$4)/(AA15+AB15+AC15+AD15)</f>
        <v>1</v>
      </c>
      <c r="AF15" s="41"/>
      <c r="AG15" s="44"/>
      <c r="AH15" s="44"/>
      <c r="AI15" s="45">
        <f t="shared" si="4"/>
        <v>12</v>
      </c>
      <c r="AJ15" s="83">
        <f t="shared" si="5"/>
        <v>1.55</v>
      </c>
      <c r="AK15" s="83">
        <f t="shared" si="6"/>
        <v>51.666666666666664</v>
      </c>
      <c r="AL15" s="44"/>
      <c r="AM15" s="6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22.5" customHeight="1" x14ac:dyDescent="0.15">
      <c r="A16" s="39" t="s">
        <v>109</v>
      </c>
      <c r="B16" s="48">
        <v>2</v>
      </c>
      <c r="C16" s="42">
        <v>3</v>
      </c>
      <c r="D16" s="42">
        <v>2</v>
      </c>
      <c r="E16" s="42">
        <v>6</v>
      </c>
      <c r="F16" s="83">
        <f t="shared" si="0"/>
        <v>1.9230769230769231</v>
      </c>
      <c r="G16" s="47"/>
      <c r="H16" s="47"/>
      <c r="I16" s="43"/>
      <c r="J16" s="47">
        <v>6</v>
      </c>
      <c r="K16" s="85">
        <f t="shared" si="1"/>
        <v>3</v>
      </c>
      <c r="L16" s="47">
        <v>1</v>
      </c>
      <c r="M16" s="47"/>
      <c r="N16" s="47"/>
      <c r="O16" s="47"/>
      <c r="P16" s="82">
        <f t="shared" si="8"/>
        <v>0</v>
      </c>
      <c r="Q16" s="47">
        <v>1</v>
      </c>
      <c r="R16" s="43"/>
      <c r="S16" s="47"/>
      <c r="T16" s="47"/>
      <c r="U16" s="82">
        <f t="shared" si="2"/>
        <v>0</v>
      </c>
      <c r="V16" s="42"/>
      <c r="W16" s="42"/>
      <c r="X16" s="42"/>
      <c r="Y16" s="42"/>
      <c r="Z16" s="81"/>
      <c r="AA16" s="42">
        <v>1</v>
      </c>
      <c r="AB16" s="42"/>
      <c r="AC16" s="42"/>
      <c r="AD16" s="42"/>
      <c r="AE16" s="82">
        <f>(AD16*AD$4+AC16*AC$4+AB16*AB$4+AA16*AA$4)/(AA16+AB16+AC16+AD16)</f>
        <v>0</v>
      </c>
      <c r="AF16" s="47"/>
      <c r="AG16" s="47"/>
      <c r="AH16" s="47"/>
      <c r="AI16" s="45">
        <f t="shared" si="4"/>
        <v>22</v>
      </c>
      <c r="AJ16" s="82">
        <f t="shared" si="5"/>
        <v>0.98461538461538467</v>
      </c>
      <c r="AK16" s="82">
        <f t="shared" si="6"/>
        <v>32.820512820512825</v>
      </c>
      <c r="AL16" s="43"/>
      <c r="AM16" s="6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22.5" customHeight="1" x14ac:dyDescent="0.15">
      <c r="A17" s="39" t="s">
        <v>110</v>
      </c>
      <c r="B17" s="40">
        <v>1</v>
      </c>
      <c r="C17" s="44">
        <v>1</v>
      </c>
      <c r="D17" s="41">
        <v>5</v>
      </c>
      <c r="E17" s="41">
        <v>3</v>
      </c>
      <c r="F17" s="87">
        <f t="shared" si="0"/>
        <v>2</v>
      </c>
      <c r="G17" s="41"/>
      <c r="H17" s="44"/>
      <c r="I17" s="44"/>
      <c r="J17" s="41">
        <v>6</v>
      </c>
      <c r="K17" s="85">
        <f t="shared" si="1"/>
        <v>3</v>
      </c>
      <c r="L17" s="44"/>
      <c r="M17" s="44"/>
      <c r="N17" s="41">
        <v>1</v>
      </c>
      <c r="O17" s="44"/>
      <c r="P17" s="87">
        <f t="shared" si="8"/>
        <v>2</v>
      </c>
      <c r="Q17" s="41">
        <v>2</v>
      </c>
      <c r="R17" s="44"/>
      <c r="S17" s="44">
        <v>1</v>
      </c>
      <c r="T17" s="41">
        <v>4</v>
      </c>
      <c r="U17" s="87">
        <f t="shared" si="2"/>
        <v>2</v>
      </c>
      <c r="V17" s="45">
        <v>1</v>
      </c>
      <c r="W17" s="45"/>
      <c r="X17" s="45"/>
      <c r="Y17" s="45">
        <v>1</v>
      </c>
      <c r="Z17" s="83">
        <f t="shared" ref="Z17:Z18" si="10">(Y17*Y$4+X17*X$4+W17*W$4+V17*V$4)/(V17+W17+X17+Y17)</f>
        <v>1.5</v>
      </c>
      <c r="AA17" s="42"/>
      <c r="AB17" s="42">
        <v>1</v>
      </c>
      <c r="AC17" s="42"/>
      <c r="AD17" s="42"/>
      <c r="AE17" s="86">
        <f>(AD17*AD$4+AC17*AC$4+AB17*AB$4+AA17*AA$4)/(AA17+AB17+AC17+AD17)</f>
        <v>1</v>
      </c>
      <c r="AF17" s="41">
        <v>2</v>
      </c>
      <c r="AG17" s="41"/>
      <c r="AH17" s="41">
        <v>1</v>
      </c>
      <c r="AI17" s="45">
        <f t="shared" si="4"/>
        <v>30</v>
      </c>
      <c r="AJ17" s="83">
        <f t="shared" si="5"/>
        <v>1.9166666666666667</v>
      </c>
      <c r="AK17" s="83">
        <f t="shared" si="6"/>
        <v>63.888888888888893</v>
      </c>
      <c r="AL17" s="44"/>
      <c r="AM17" s="6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22.5" customHeight="1" x14ac:dyDescent="0.15">
      <c r="A18" s="39" t="s">
        <v>111</v>
      </c>
      <c r="B18" s="46"/>
      <c r="C18" s="43">
        <v>2</v>
      </c>
      <c r="D18" s="47">
        <v>2</v>
      </c>
      <c r="E18" s="47">
        <v>4</v>
      </c>
      <c r="F18" s="87">
        <f t="shared" si="0"/>
        <v>2.25</v>
      </c>
      <c r="G18" s="43"/>
      <c r="H18" s="43"/>
      <c r="I18" s="47"/>
      <c r="J18" s="47">
        <v>1</v>
      </c>
      <c r="K18" s="85">
        <f t="shared" si="1"/>
        <v>3</v>
      </c>
      <c r="L18" s="43"/>
      <c r="M18" s="43"/>
      <c r="N18" s="47">
        <v>1</v>
      </c>
      <c r="O18" s="43">
        <v>1</v>
      </c>
      <c r="P18" s="85">
        <f t="shared" si="8"/>
        <v>2.5</v>
      </c>
      <c r="Q18" s="43"/>
      <c r="R18" s="42"/>
      <c r="S18" s="47"/>
      <c r="T18" s="47">
        <v>6</v>
      </c>
      <c r="U18" s="85">
        <f t="shared" si="2"/>
        <v>3</v>
      </c>
      <c r="V18" s="43"/>
      <c r="W18" s="43"/>
      <c r="X18" s="43"/>
      <c r="Y18" s="43">
        <v>1</v>
      </c>
      <c r="Z18" s="85">
        <f t="shared" si="10"/>
        <v>3</v>
      </c>
      <c r="AA18" s="42"/>
      <c r="AB18" s="42">
        <v>1</v>
      </c>
      <c r="AC18" s="42"/>
      <c r="AD18" s="42">
        <v>1</v>
      </c>
      <c r="AE18" s="87">
        <f>(AD18*AD$4+AC18*AC$4+AB18*AB$4+AA18*AA$4)/(AA18+AB18+AC18+AD18)</f>
        <v>2</v>
      </c>
      <c r="AF18" s="47"/>
      <c r="AG18" s="43"/>
      <c r="AH18" s="43"/>
      <c r="AI18" s="45">
        <f t="shared" si="4"/>
        <v>20</v>
      </c>
      <c r="AJ18" s="85">
        <f t="shared" si="5"/>
        <v>2.625</v>
      </c>
      <c r="AK18" s="85">
        <f t="shared" si="6"/>
        <v>87.5</v>
      </c>
      <c r="AL18" s="43"/>
      <c r="AM18" s="6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22.5" customHeight="1" x14ac:dyDescent="0.15">
      <c r="A19" s="39" t="s">
        <v>112</v>
      </c>
      <c r="B19" s="40"/>
      <c r="C19" s="44">
        <v>2</v>
      </c>
      <c r="D19" s="44">
        <v>7</v>
      </c>
      <c r="E19" s="41">
        <v>2</v>
      </c>
      <c r="F19" s="87">
        <f t="shared" si="0"/>
        <v>2</v>
      </c>
      <c r="G19" s="44"/>
      <c r="H19" s="44"/>
      <c r="I19" s="44"/>
      <c r="J19" s="41">
        <v>4</v>
      </c>
      <c r="K19" s="85">
        <f t="shared" si="1"/>
        <v>3</v>
      </c>
      <c r="L19" s="44">
        <v>1</v>
      </c>
      <c r="M19" s="44">
        <v>2</v>
      </c>
      <c r="N19" s="44"/>
      <c r="O19" s="44"/>
      <c r="P19" s="82">
        <f t="shared" si="8"/>
        <v>0.66666666666666663</v>
      </c>
      <c r="Q19" s="44">
        <v>3</v>
      </c>
      <c r="R19" s="44"/>
      <c r="S19" s="41"/>
      <c r="T19" s="44">
        <v>7</v>
      </c>
      <c r="U19" s="87">
        <f t="shared" si="2"/>
        <v>2.1</v>
      </c>
      <c r="V19" s="45"/>
      <c r="W19" s="45"/>
      <c r="X19" s="45"/>
      <c r="Y19" s="45"/>
      <c r="Z19" s="81"/>
      <c r="AA19" s="45"/>
      <c r="AB19" s="45">
        <v>3</v>
      </c>
      <c r="AC19" s="45"/>
      <c r="AD19" s="45">
        <v>2</v>
      </c>
      <c r="AE19" s="83">
        <f>(AD19*AD$4+AC19*AC$4+AB19*AB$4+AA19*AA$4)/(AA19+AB19+AC19+AD19)</f>
        <v>1.8</v>
      </c>
      <c r="AF19" s="41"/>
      <c r="AG19" s="44"/>
      <c r="AH19" s="44"/>
      <c r="AI19" s="45">
        <f t="shared" si="4"/>
        <v>33</v>
      </c>
      <c r="AJ19" s="83">
        <f t="shared" si="5"/>
        <v>1.9133333333333333</v>
      </c>
      <c r="AK19" s="83">
        <f t="shared" si="6"/>
        <v>63.777777777777779</v>
      </c>
      <c r="AL19" s="44"/>
      <c r="AM19" s="6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22.5" customHeight="1" x14ac:dyDescent="0.15">
      <c r="A20" s="49"/>
      <c r="B20" s="50"/>
      <c r="C20" s="43"/>
      <c r="D20" s="43"/>
      <c r="E20" s="43"/>
      <c r="F20" s="10"/>
      <c r="G20" s="43"/>
      <c r="H20" s="43"/>
      <c r="I20" s="43"/>
      <c r="J20" s="43"/>
      <c r="K20" s="12"/>
      <c r="L20" s="43"/>
      <c r="M20" s="43"/>
      <c r="N20" s="43"/>
      <c r="O20" s="43"/>
      <c r="P20" s="10"/>
      <c r="Q20" s="43"/>
      <c r="R20" s="43"/>
      <c r="S20" s="43"/>
      <c r="T20" s="43"/>
      <c r="U20" s="10"/>
      <c r="V20" s="42"/>
      <c r="W20" s="42"/>
      <c r="X20" s="42"/>
      <c r="Y20" s="42"/>
      <c r="Z20" s="81"/>
      <c r="AA20" s="42"/>
      <c r="AB20" s="42"/>
      <c r="AC20" s="42"/>
      <c r="AD20" s="42"/>
      <c r="AE20" s="10"/>
      <c r="AF20" s="43"/>
      <c r="AG20" s="43"/>
      <c r="AH20" s="43"/>
      <c r="AI20" s="45"/>
      <c r="AJ20" s="10"/>
      <c r="AK20" s="10"/>
      <c r="AL20" s="43"/>
      <c r="AM20" s="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22.5" customHeight="1" x14ac:dyDescent="0.15">
      <c r="A21" s="39" t="s">
        <v>114</v>
      </c>
      <c r="B21" s="51">
        <v>1</v>
      </c>
      <c r="C21" s="44"/>
      <c r="D21" s="41">
        <v>2</v>
      </c>
      <c r="E21" s="44"/>
      <c r="F21" s="86">
        <f t="shared" ref="F21:F28" si="11">(B21*B$4+C21*C$4+D21*D$4+E21*E$4)/(B21+C21+D21+E21)</f>
        <v>1.3333333333333333</v>
      </c>
      <c r="G21" s="44"/>
      <c r="H21" s="44"/>
      <c r="I21" s="44"/>
      <c r="J21" s="41">
        <v>4</v>
      </c>
      <c r="K21" s="85">
        <f>(G21*G$4+H21*H$4+I21*I$4+J21*J$4)/(G21+H21+I21+J21)</f>
        <v>3</v>
      </c>
      <c r="L21" s="44"/>
      <c r="M21" s="44"/>
      <c r="N21" s="44">
        <v>1</v>
      </c>
      <c r="O21" s="44"/>
      <c r="P21" s="87">
        <f t="shared" ref="P21:P28" si="12">(O21*O$4+N21*N$4+M21*M$4+L21*L$4)/(L21+M21+N21+O21)</f>
        <v>2</v>
      </c>
      <c r="Q21" s="41">
        <v>1</v>
      </c>
      <c r="R21" s="44"/>
      <c r="S21" s="41"/>
      <c r="T21" s="41">
        <v>4</v>
      </c>
      <c r="U21" s="87">
        <f t="shared" ref="U21:U28" si="13">(T21*T$4+S21*S$4+R21*R$4+Q21*Q$4)/(Q21+R21+S21+T21)</f>
        <v>2.4</v>
      </c>
      <c r="V21" s="45"/>
      <c r="W21" s="45"/>
      <c r="X21" s="45"/>
      <c r="Y21" s="45"/>
      <c r="Z21" s="81"/>
      <c r="AA21" s="45"/>
      <c r="AB21" s="45"/>
      <c r="AC21" s="45"/>
      <c r="AD21" s="45"/>
      <c r="AE21" s="81"/>
      <c r="AF21" s="41"/>
      <c r="AG21" s="44">
        <v>1</v>
      </c>
      <c r="AH21" s="41"/>
      <c r="AI21" s="45">
        <f t="shared" ref="AI21:AI28" si="14">SUM(B21:E21,G21:J21,L21:O21,Q21:T21,V21:Y21,AA21:AD21,AG21,AF21,AH21)</f>
        <v>14</v>
      </c>
      <c r="AJ21" s="87">
        <f t="shared" ref="AJ21:AJ27" si="15">AVERAGE(F21,P21,U21,K21,Z21,AE21)</f>
        <v>2.1833333333333331</v>
      </c>
      <c r="AK21" s="87">
        <f t="shared" ref="AK21:AK28" si="16">(AJ21*100)/3</f>
        <v>72.777777777777771</v>
      </c>
      <c r="AL21" s="44"/>
      <c r="AM21" s="6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22.5" customHeight="1" x14ac:dyDescent="0.15">
      <c r="A22" s="39" t="s">
        <v>115</v>
      </c>
      <c r="B22" s="50">
        <v>1</v>
      </c>
      <c r="C22" s="47">
        <v>1</v>
      </c>
      <c r="D22" s="43">
        <v>3</v>
      </c>
      <c r="E22" s="43">
        <v>1</v>
      </c>
      <c r="F22" s="83">
        <f t="shared" si="11"/>
        <v>1.6666666666666667</v>
      </c>
      <c r="G22" s="43"/>
      <c r="H22" s="43"/>
      <c r="I22" s="43"/>
      <c r="J22" s="43">
        <v>1</v>
      </c>
      <c r="K22" s="85">
        <f>(G22*G$4+H22*H$4+I22*I$4+J22*J$4)/(G22+H22+I22+J22)</f>
        <v>3</v>
      </c>
      <c r="L22" s="43"/>
      <c r="M22" s="47">
        <v>1</v>
      </c>
      <c r="N22" s="43">
        <v>2</v>
      </c>
      <c r="O22" s="43"/>
      <c r="P22" s="83">
        <f t="shared" si="12"/>
        <v>1.6666666666666667</v>
      </c>
      <c r="Q22" s="47"/>
      <c r="R22" s="43"/>
      <c r="S22" s="43"/>
      <c r="T22" s="47">
        <v>5</v>
      </c>
      <c r="U22" s="85">
        <f t="shared" si="13"/>
        <v>3</v>
      </c>
      <c r="V22" s="43"/>
      <c r="W22" s="43"/>
      <c r="X22" s="43"/>
      <c r="Y22" s="43"/>
      <c r="Z22" s="81"/>
      <c r="AA22" s="42"/>
      <c r="AB22" s="42"/>
      <c r="AC22" s="42"/>
      <c r="AD22" s="42">
        <v>1</v>
      </c>
      <c r="AE22" s="85">
        <f t="shared" ref="AE22:AE27" si="17">(AD22*AD$4+AC22*AC$4+AB22*AB$4+AA22*AA$4)/(AA22+AB22+AC22+AD22)</f>
        <v>3</v>
      </c>
      <c r="AF22" s="43"/>
      <c r="AG22" s="43"/>
      <c r="AH22" s="43"/>
      <c r="AI22" s="45">
        <f t="shared" si="14"/>
        <v>16</v>
      </c>
      <c r="AJ22" s="87">
        <f t="shared" si="15"/>
        <v>2.4666666666666668</v>
      </c>
      <c r="AK22" s="87">
        <f t="shared" si="16"/>
        <v>82.222222222222229</v>
      </c>
      <c r="AL22" s="43"/>
      <c r="AM22" s="6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22.5" customHeight="1" x14ac:dyDescent="0.15">
      <c r="A23" s="39" t="s">
        <v>120</v>
      </c>
      <c r="B23" s="51"/>
      <c r="C23" s="44"/>
      <c r="D23" s="44">
        <v>1</v>
      </c>
      <c r="E23" s="44"/>
      <c r="F23" s="87">
        <f t="shared" si="11"/>
        <v>2</v>
      </c>
      <c r="G23" s="44"/>
      <c r="H23" s="44"/>
      <c r="I23" s="44">
        <v>1</v>
      </c>
      <c r="J23" s="41">
        <v>1</v>
      </c>
      <c r="K23" s="85">
        <f>(G23*G$4+H23*H$4+I23*I$4+J23*J$4)/(G23+H23+I23+J23)</f>
        <v>2.5</v>
      </c>
      <c r="L23" s="44">
        <v>1</v>
      </c>
      <c r="M23" s="44"/>
      <c r="N23" s="44">
        <v>3</v>
      </c>
      <c r="O23" s="44"/>
      <c r="P23" s="83">
        <f t="shared" si="12"/>
        <v>1.5</v>
      </c>
      <c r="Q23" s="41">
        <v>1</v>
      </c>
      <c r="R23" s="44"/>
      <c r="S23" s="44"/>
      <c r="T23" s="41">
        <v>1</v>
      </c>
      <c r="U23" s="83">
        <f t="shared" si="13"/>
        <v>1.5</v>
      </c>
      <c r="V23" s="45"/>
      <c r="W23" s="45"/>
      <c r="X23" s="45"/>
      <c r="Y23" s="45"/>
      <c r="Z23" s="81"/>
      <c r="AA23" s="45"/>
      <c r="AB23" s="45"/>
      <c r="AC23" s="45"/>
      <c r="AD23" s="45"/>
      <c r="AE23" s="81"/>
      <c r="AF23" s="44"/>
      <c r="AG23" s="44"/>
      <c r="AH23" s="44"/>
      <c r="AI23" s="45">
        <f t="shared" si="14"/>
        <v>9</v>
      </c>
      <c r="AJ23" s="83">
        <f t="shared" si="15"/>
        <v>1.875</v>
      </c>
      <c r="AK23" s="83">
        <f t="shared" si="16"/>
        <v>62.5</v>
      </c>
      <c r="AL23" s="44"/>
      <c r="AM23" s="6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22.5" customHeight="1" x14ac:dyDescent="0.15">
      <c r="A24" s="39" t="s">
        <v>121</v>
      </c>
      <c r="B24" s="40"/>
      <c r="C24" s="41"/>
      <c r="D24" s="41">
        <v>2</v>
      </c>
      <c r="E24" s="41"/>
      <c r="F24" s="87">
        <f t="shared" si="11"/>
        <v>2</v>
      </c>
      <c r="G24" s="43"/>
      <c r="H24" s="43"/>
      <c r="I24" s="47"/>
      <c r="J24" s="47"/>
      <c r="K24" s="81"/>
      <c r="L24" s="43"/>
      <c r="M24" s="43"/>
      <c r="N24" s="47">
        <v>1</v>
      </c>
      <c r="O24" s="47"/>
      <c r="P24" s="87">
        <f t="shared" si="12"/>
        <v>2</v>
      </c>
      <c r="Q24" s="47"/>
      <c r="R24" s="43"/>
      <c r="S24" s="43"/>
      <c r="T24" s="47">
        <v>4</v>
      </c>
      <c r="U24" s="85">
        <f t="shared" si="13"/>
        <v>3</v>
      </c>
      <c r="V24" s="42"/>
      <c r="W24" s="42"/>
      <c r="X24" s="42"/>
      <c r="Y24" s="42"/>
      <c r="Z24" s="81"/>
      <c r="AA24" s="42"/>
      <c r="AB24" s="42"/>
      <c r="AC24" s="42"/>
      <c r="AD24" s="42"/>
      <c r="AE24" s="81"/>
      <c r="AF24" s="47"/>
      <c r="AG24" s="47">
        <v>3</v>
      </c>
      <c r="AH24" s="43"/>
      <c r="AI24" s="45">
        <f t="shared" si="14"/>
        <v>10</v>
      </c>
      <c r="AJ24" s="87">
        <f t="shared" si="15"/>
        <v>2.3333333333333335</v>
      </c>
      <c r="AK24" s="87">
        <f t="shared" si="16"/>
        <v>77.777777777777786</v>
      </c>
      <c r="AL24" s="43"/>
      <c r="AM24" s="6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22.5" customHeight="1" x14ac:dyDescent="0.15">
      <c r="A25" s="39" t="s">
        <v>117</v>
      </c>
      <c r="B25" s="40">
        <v>1</v>
      </c>
      <c r="C25" s="44"/>
      <c r="D25" s="41"/>
      <c r="E25" s="44"/>
      <c r="F25" s="82">
        <f t="shared" si="11"/>
        <v>0</v>
      </c>
      <c r="G25" s="44">
        <v>1</v>
      </c>
      <c r="H25" s="41">
        <v>1</v>
      </c>
      <c r="I25" s="44">
        <v>11</v>
      </c>
      <c r="J25" s="41">
        <v>13</v>
      </c>
      <c r="K25" s="87">
        <f>(G25*G$4+H25*H$4+I25*I$4+J25*J$4)/(G25+H25+I25+J25)</f>
        <v>2.3846153846153846</v>
      </c>
      <c r="L25" s="41"/>
      <c r="M25" s="44">
        <v>4</v>
      </c>
      <c r="N25" s="44">
        <v>1</v>
      </c>
      <c r="O25" s="44"/>
      <c r="P25" s="86">
        <f t="shared" si="12"/>
        <v>1.2</v>
      </c>
      <c r="Q25" s="44"/>
      <c r="R25" s="44"/>
      <c r="S25" s="44"/>
      <c r="T25" s="41">
        <v>3</v>
      </c>
      <c r="U25" s="85">
        <f t="shared" si="13"/>
        <v>3</v>
      </c>
      <c r="V25" s="45">
        <v>1</v>
      </c>
      <c r="W25" s="45"/>
      <c r="X25" s="45"/>
      <c r="Y25" s="45"/>
      <c r="Z25" s="82">
        <f t="shared" ref="Z25" si="18">(Y25*Y$4+X25*X$4+W25*W$4+V25*V$4)/(V25+W25+X25+Y25)</f>
        <v>0</v>
      </c>
      <c r="AA25" s="45"/>
      <c r="AB25" s="45"/>
      <c r="AC25" s="45"/>
      <c r="AD25" s="45"/>
      <c r="AE25" s="81"/>
      <c r="AF25" s="41"/>
      <c r="AG25" s="44"/>
      <c r="AH25" s="44"/>
      <c r="AI25" s="45">
        <f t="shared" si="14"/>
        <v>36</v>
      </c>
      <c r="AJ25" s="86">
        <f t="shared" si="15"/>
        <v>1.3169230769230769</v>
      </c>
      <c r="AK25" s="86">
        <f t="shared" si="16"/>
        <v>43.897435897435891</v>
      </c>
      <c r="AL25" s="44"/>
      <c r="AM25" s="6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22.5" customHeight="1" x14ac:dyDescent="0.15">
      <c r="A26" s="39" t="s">
        <v>118</v>
      </c>
      <c r="B26" s="50"/>
      <c r="C26" s="43"/>
      <c r="D26" s="47">
        <v>3</v>
      </c>
      <c r="E26" s="47">
        <v>2</v>
      </c>
      <c r="F26" s="87">
        <f t="shared" si="11"/>
        <v>2.4</v>
      </c>
      <c r="G26" s="43"/>
      <c r="H26" s="43"/>
      <c r="I26" s="43"/>
      <c r="J26" s="47">
        <v>3</v>
      </c>
      <c r="K26" s="85">
        <f>(G26*G$4+H26*H$4+I26*I$4+J26*J$4)/(G26+H26+I26+J26)</f>
        <v>3</v>
      </c>
      <c r="L26" s="43">
        <v>1</v>
      </c>
      <c r="M26" s="47">
        <v>1</v>
      </c>
      <c r="N26" s="43">
        <v>2</v>
      </c>
      <c r="O26" s="43"/>
      <c r="P26" s="86">
        <f t="shared" si="12"/>
        <v>1.25</v>
      </c>
      <c r="Q26" s="43">
        <v>1</v>
      </c>
      <c r="R26" s="43"/>
      <c r="S26" s="43"/>
      <c r="T26" s="47">
        <v>2</v>
      </c>
      <c r="U26" s="87">
        <f t="shared" si="13"/>
        <v>2</v>
      </c>
      <c r="V26" s="42"/>
      <c r="W26" s="42"/>
      <c r="X26" s="42"/>
      <c r="Y26" s="42"/>
      <c r="Z26" s="81"/>
      <c r="AA26" s="42"/>
      <c r="AB26" s="42"/>
      <c r="AC26" s="42"/>
      <c r="AD26" s="42"/>
      <c r="AE26" s="81"/>
      <c r="AF26" s="47"/>
      <c r="AG26" s="43">
        <v>1</v>
      </c>
      <c r="AH26" s="43">
        <v>1</v>
      </c>
      <c r="AI26" s="45">
        <f t="shared" si="14"/>
        <v>17</v>
      </c>
      <c r="AJ26" s="87">
        <f t="shared" si="15"/>
        <v>2.1625000000000001</v>
      </c>
      <c r="AK26" s="87">
        <f t="shared" si="16"/>
        <v>72.083333333333329</v>
      </c>
      <c r="AL26" s="43"/>
      <c r="AM26" s="6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22.5" customHeight="1" x14ac:dyDescent="0.15">
      <c r="A27" s="39" t="s">
        <v>119</v>
      </c>
      <c r="B27" s="50">
        <v>1</v>
      </c>
      <c r="C27" s="43"/>
      <c r="D27" s="47">
        <v>3</v>
      </c>
      <c r="E27" s="47">
        <v>7</v>
      </c>
      <c r="F27" s="87">
        <f t="shared" si="11"/>
        <v>2.4545454545454546</v>
      </c>
      <c r="G27" s="43"/>
      <c r="H27" s="47"/>
      <c r="I27" s="47"/>
      <c r="J27" s="47"/>
      <c r="K27" s="81"/>
      <c r="L27" s="43">
        <v>1</v>
      </c>
      <c r="M27" s="43"/>
      <c r="N27" s="47"/>
      <c r="O27" s="43"/>
      <c r="P27" s="82">
        <f t="shared" si="12"/>
        <v>0</v>
      </c>
      <c r="Q27" s="44">
        <v>1</v>
      </c>
      <c r="R27" s="44"/>
      <c r="S27" s="44"/>
      <c r="T27" s="41"/>
      <c r="U27" s="82">
        <f t="shared" si="13"/>
        <v>0</v>
      </c>
      <c r="V27" s="45"/>
      <c r="W27" s="45"/>
      <c r="X27" s="45"/>
      <c r="Y27" s="45"/>
      <c r="Z27" s="81"/>
      <c r="AA27" s="45"/>
      <c r="AB27" s="45"/>
      <c r="AC27" s="45"/>
      <c r="AD27" s="45">
        <v>1</v>
      </c>
      <c r="AE27" s="85">
        <f t="shared" si="17"/>
        <v>3</v>
      </c>
      <c r="AF27" s="41"/>
      <c r="AG27" s="41">
        <v>2</v>
      </c>
      <c r="AH27" s="44"/>
      <c r="AI27" s="45">
        <f t="shared" si="14"/>
        <v>16</v>
      </c>
      <c r="AJ27" s="86">
        <f t="shared" si="15"/>
        <v>1.3636363636363638</v>
      </c>
      <c r="AK27" s="86">
        <f t="shared" si="16"/>
        <v>45.45454545454546</v>
      </c>
      <c r="AL27" s="44"/>
      <c r="AM27" s="6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22.5" customHeight="1" x14ac:dyDescent="0.15">
      <c r="A28" s="39" t="s">
        <v>116</v>
      </c>
      <c r="B28" s="50">
        <v>1</v>
      </c>
      <c r="C28" s="43"/>
      <c r="D28" s="43">
        <v>2</v>
      </c>
      <c r="E28" s="43"/>
      <c r="F28" s="86">
        <f t="shared" si="11"/>
        <v>1.3333333333333333</v>
      </c>
      <c r="G28" s="43"/>
      <c r="H28" s="43"/>
      <c r="I28" s="43">
        <v>1</v>
      </c>
      <c r="J28" s="43">
        <v>2</v>
      </c>
      <c r="K28" s="85">
        <f>(G28*G$4+H28*H$4+I28*I$4+J28*J$4)/(G28+H28+I28+J28)</f>
        <v>2.6666666666666665</v>
      </c>
      <c r="L28" s="43"/>
      <c r="M28" s="43">
        <v>2</v>
      </c>
      <c r="N28" s="43">
        <v>1</v>
      </c>
      <c r="O28" s="43"/>
      <c r="P28" s="86">
        <f t="shared" si="12"/>
        <v>1.3333333333333333</v>
      </c>
      <c r="Q28" s="43">
        <v>2</v>
      </c>
      <c r="R28" s="43"/>
      <c r="S28" s="43">
        <v>1</v>
      </c>
      <c r="T28" s="43">
        <v>3</v>
      </c>
      <c r="U28" s="83">
        <f t="shared" si="13"/>
        <v>1.8333333333333333</v>
      </c>
      <c r="V28" s="42"/>
      <c r="W28" s="42"/>
      <c r="X28" s="42"/>
      <c r="Y28" s="42"/>
      <c r="Z28" s="10"/>
      <c r="AA28" s="42"/>
      <c r="AB28" s="42"/>
      <c r="AC28" s="42"/>
      <c r="AD28" s="42"/>
      <c r="AE28" s="10"/>
      <c r="AF28" s="43"/>
      <c r="AG28" s="43">
        <v>1</v>
      </c>
      <c r="AH28" s="43"/>
      <c r="AI28" s="45">
        <f t="shared" si="14"/>
        <v>16</v>
      </c>
      <c r="AJ28" s="83">
        <f>AVERAGE(F28,P28,U28,K28,Z28,AE28)</f>
        <v>1.7916666666666665</v>
      </c>
      <c r="AK28" s="83">
        <f t="shared" si="16"/>
        <v>59.722222222222221</v>
      </c>
      <c r="AL28" s="43"/>
      <c r="AM28" s="6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22.5" customHeight="1" x14ac:dyDescent="0.15">
      <c r="A29" s="49"/>
      <c r="B29" s="51"/>
      <c r="C29" s="44"/>
      <c r="D29" s="44"/>
      <c r="E29" s="44"/>
      <c r="F29" s="52"/>
      <c r="G29" s="44"/>
      <c r="H29" s="44"/>
      <c r="I29" s="44"/>
      <c r="J29" s="44"/>
      <c r="K29" s="52"/>
      <c r="L29" s="44"/>
      <c r="M29" s="44"/>
      <c r="N29" s="44"/>
      <c r="O29" s="44"/>
      <c r="P29" s="52"/>
      <c r="Q29" s="44"/>
      <c r="R29" s="44"/>
      <c r="S29" s="44"/>
      <c r="T29" s="44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44"/>
      <c r="AG29" s="44"/>
      <c r="AH29" s="44"/>
      <c r="AI29" s="44"/>
      <c r="AJ29" s="52"/>
      <c r="AK29" s="52"/>
      <c r="AL29" s="44"/>
      <c r="AM29" s="6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22.5" customHeight="1" x14ac:dyDescent="0.15">
      <c r="A30" s="39" t="s">
        <v>2</v>
      </c>
      <c r="B30" s="46">
        <f>SUM(B5:B28)</f>
        <v>19</v>
      </c>
      <c r="C30" s="47">
        <f>SUM(C5:C28)</f>
        <v>16</v>
      </c>
      <c r="D30" s="47">
        <f>SUM(D5:D28)</f>
        <v>62</v>
      </c>
      <c r="E30" s="47">
        <f>SUM(E5:E28)</f>
        <v>34</v>
      </c>
      <c r="F30" s="83">
        <f>AVERAGE(F5:F28)</f>
        <v>1.6373120840512148</v>
      </c>
      <c r="G30" s="47">
        <f>SUM(G5:G28)</f>
        <v>3</v>
      </c>
      <c r="H30" s="47">
        <f>SUM(H5:H28)</f>
        <v>6</v>
      </c>
      <c r="I30" s="47">
        <f>SUM(I5:I28)</f>
        <v>21</v>
      </c>
      <c r="J30" s="47">
        <f>SUM(J5:J28)</f>
        <v>100</v>
      </c>
      <c r="K30" s="85">
        <f>AVERAGE(K5:K28)</f>
        <v>2.7746818970503182</v>
      </c>
      <c r="L30" s="42">
        <f>SUM(L5:L28)</f>
        <v>14</v>
      </c>
      <c r="M30" s="42">
        <f>SUM(M5:M28)</f>
        <v>36</v>
      </c>
      <c r="N30" s="42">
        <f>SUM(N5:N28)</f>
        <v>31</v>
      </c>
      <c r="O30" s="42">
        <f>SUM(O5:O28)</f>
        <v>3</v>
      </c>
      <c r="P30" s="86">
        <f>AVERAGE(P5:P28)</f>
        <v>1.316183574879227</v>
      </c>
      <c r="Q30" s="47">
        <f>SUM(Q5:Q28)</f>
        <v>45</v>
      </c>
      <c r="R30" s="47">
        <f>SUM(R5:R28)</f>
        <v>2</v>
      </c>
      <c r="S30" s="47">
        <f>SUM(S5:S28)</f>
        <v>7</v>
      </c>
      <c r="T30" s="47">
        <f>SUM(T5:T28)</f>
        <v>90</v>
      </c>
      <c r="U30" s="83">
        <f>AVERAGE(U5:U28)</f>
        <v>1.8716356107660457</v>
      </c>
      <c r="V30" s="42">
        <f>SUM(V5:V27)</f>
        <v>5</v>
      </c>
      <c r="W30" s="42">
        <f>SUM(W5:W27)</f>
        <v>3</v>
      </c>
      <c r="X30" s="42">
        <f>SUM(X5:X27)</f>
        <v>3</v>
      </c>
      <c r="Y30" s="42">
        <f>SUM(Y5:Y27)</f>
        <v>3</v>
      </c>
      <c r="Z30" s="86">
        <f>AVERAGE(Z5:Z28)</f>
        <v>1.357142857142857</v>
      </c>
      <c r="AA30" s="42">
        <f>SUM(AA5:AA27)</f>
        <v>4</v>
      </c>
      <c r="AB30" s="42">
        <f>SUM(AB5:AB27)</f>
        <v>6</v>
      </c>
      <c r="AC30" s="42">
        <f>SUM(AC5:AC27)</f>
        <v>1</v>
      </c>
      <c r="AD30" s="42">
        <f>SUM(AD5:AD27)</f>
        <v>9</v>
      </c>
      <c r="AE30" s="83">
        <f>AVERAGE(AE5:AE28)</f>
        <v>1.9300000000000002</v>
      </c>
      <c r="AF30" s="84">
        <f>SUM(AF5:AF28)</f>
        <v>7</v>
      </c>
      <c r="AG30" s="84">
        <f>SUM(AG5:AG28)</f>
        <v>18</v>
      </c>
      <c r="AH30" s="47">
        <f>SUM(AH5:AH28)</f>
        <v>10</v>
      </c>
      <c r="AI30" s="42">
        <f>SUM(AI5:AI28)</f>
        <v>558</v>
      </c>
      <c r="AJ30" s="83">
        <f>AVERAGE(AJ5:AJ19,AJ21:AJ28)</f>
        <v>1.8469144742557215</v>
      </c>
      <c r="AK30" s="83">
        <f>AVERAGE(AK5:AK19,AK21:AK28)</f>
        <v>61.563815808524041</v>
      </c>
      <c r="AL30" s="43"/>
      <c r="AM30" s="6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5.75" customHeight="1" thickBot="1" x14ac:dyDescent="0.2">
      <c r="A31" s="7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32"/>
      <c r="AZ31" s="33"/>
    </row>
    <row r="32" spans="1:52" ht="24" customHeight="1" thickTop="1" x14ac:dyDescent="0.15">
      <c r="A32" s="8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4"/>
      <c r="AM32" s="99" t="s">
        <v>23</v>
      </c>
      <c r="AN32" s="100"/>
      <c r="AO32" s="100"/>
      <c r="AP32" s="101"/>
      <c r="AQ32" s="102" t="s">
        <v>24</v>
      </c>
      <c r="AR32" s="100"/>
      <c r="AS32" s="100"/>
      <c r="AT32" s="101"/>
      <c r="AU32" s="102" t="s">
        <v>13</v>
      </c>
      <c r="AV32" s="100"/>
      <c r="AW32" s="100"/>
      <c r="AX32" s="103"/>
      <c r="AY32" s="75"/>
      <c r="AZ32" s="4"/>
    </row>
    <row r="33" spans="1:52" ht="22.5" customHeight="1" x14ac:dyDescent="0.15">
      <c r="A33" s="8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4"/>
      <c r="AM33" s="55">
        <v>0</v>
      </c>
      <c r="AN33" s="56">
        <v>1</v>
      </c>
      <c r="AO33" s="56">
        <v>2</v>
      </c>
      <c r="AP33" s="56">
        <v>3</v>
      </c>
      <c r="AQ33" s="56">
        <v>0</v>
      </c>
      <c r="AR33" s="56">
        <v>1</v>
      </c>
      <c r="AS33" s="56">
        <v>2</v>
      </c>
      <c r="AT33" s="56">
        <v>3</v>
      </c>
      <c r="AU33" s="56">
        <v>0</v>
      </c>
      <c r="AV33" s="56">
        <v>1</v>
      </c>
      <c r="AW33" s="56">
        <v>2</v>
      </c>
      <c r="AX33" s="57">
        <v>3</v>
      </c>
      <c r="AY33" s="54"/>
      <c r="AZ33" s="8"/>
    </row>
    <row r="34" spans="1:52" ht="73.5" customHeight="1" x14ac:dyDescent="0.15">
      <c r="A34" s="8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4"/>
      <c r="AM34" s="58" t="s">
        <v>25</v>
      </c>
      <c r="AN34" s="5" t="s">
        <v>26</v>
      </c>
      <c r="AO34" s="5" t="s">
        <v>27</v>
      </c>
      <c r="AP34" s="5" t="s">
        <v>28</v>
      </c>
      <c r="AQ34" s="5" t="s">
        <v>29</v>
      </c>
      <c r="AR34" s="5" t="s">
        <v>30</v>
      </c>
      <c r="AS34" s="5" t="s">
        <v>31</v>
      </c>
      <c r="AT34" s="5" t="s">
        <v>32</v>
      </c>
      <c r="AU34" s="5" t="s">
        <v>33</v>
      </c>
      <c r="AV34" s="5" t="s">
        <v>34</v>
      </c>
      <c r="AW34" s="5" t="s">
        <v>35</v>
      </c>
      <c r="AX34" s="59" t="s">
        <v>36</v>
      </c>
      <c r="AY34" s="54"/>
      <c r="AZ34" s="8"/>
    </row>
    <row r="35" spans="1:52" ht="22.5" customHeight="1" x14ac:dyDescent="0.15">
      <c r="A35" s="8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4"/>
      <c r="AM35" s="104" t="s">
        <v>37</v>
      </c>
      <c r="AN35" s="95"/>
      <c r="AO35" s="95"/>
      <c r="AP35" s="96"/>
      <c r="AQ35" s="105" t="s">
        <v>38</v>
      </c>
      <c r="AR35" s="95"/>
      <c r="AS35" s="95"/>
      <c r="AT35" s="96"/>
      <c r="AU35" s="105" t="s">
        <v>39</v>
      </c>
      <c r="AV35" s="95"/>
      <c r="AW35" s="95"/>
      <c r="AX35" s="106"/>
      <c r="AY35" s="54"/>
      <c r="AZ35" s="8"/>
    </row>
    <row r="36" spans="1:52" ht="22.5" customHeight="1" x14ac:dyDescent="0.15">
      <c r="A36" s="8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4"/>
      <c r="AM36" s="60">
        <v>0</v>
      </c>
      <c r="AN36" s="37">
        <v>1</v>
      </c>
      <c r="AO36" s="37">
        <v>2</v>
      </c>
      <c r="AP36" s="37">
        <v>3</v>
      </c>
      <c r="AQ36" s="37">
        <v>0</v>
      </c>
      <c r="AR36" s="37">
        <v>1</v>
      </c>
      <c r="AS36" s="37">
        <v>2</v>
      </c>
      <c r="AT36" s="37">
        <v>3</v>
      </c>
      <c r="AU36" s="37">
        <v>0</v>
      </c>
      <c r="AV36" s="37">
        <v>1</v>
      </c>
      <c r="AW36" s="37">
        <v>2</v>
      </c>
      <c r="AX36" s="61">
        <v>3</v>
      </c>
      <c r="AY36" s="54"/>
      <c r="AZ36" s="8"/>
    </row>
    <row r="37" spans="1:52" ht="73.5" customHeight="1" thickBot="1" x14ac:dyDescent="0.2">
      <c r="A37" s="8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4"/>
      <c r="AM37" s="62" t="s">
        <v>40</v>
      </c>
      <c r="AN37" s="63" t="s">
        <v>41</v>
      </c>
      <c r="AO37" s="63" t="s">
        <v>42</v>
      </c>
      <c r="AP37" s="63" t="s">
        <v>43</v>
      </c>
      <c r="AQ37" s="63" t="s">
        <v>44</v>
      </c>
      <c r="AR37" s="63" t="s">
        <v>45</v>
      </c>
      <c r="AS37" s="63" t="s">
        <v>46</v>
      </c>
      <c r="AT37" s="63" t="s">
        <v>47</v>
      </c>
      <c r="AU37" s="63" t="s">
        <v>48</v>
      </c>
      <c r="AV37" s="63" t="s">
        <v>49</v>
      </c>
      <c r="AW37" s="63" t="s">
        <v>50</v>
      </c>
      <c r="AX37" s="64" t="s">
        <v>51</v>
      </c>
      <c r="AY37" s="54"/>
      <c r="AZ37" s="8"/>
    </row>
    <row r="38" spans="1:52" ht="21.75" customHeight="1" thickTop="1" x14ac:dyDescent="0.15">
      <c r="A38" s="8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76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19"/>
      <c r="AZ38" s="8"/>
    </row>
    <row r="39" spans="1:52" ht="30" customHeight="1" x14ac:dyDescent="0.15">
      <c r="A39" s="8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73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2"/>
      <c r="AY39" s="66"/>
      <c r="AZ39" s="67" t="s">
        <v>52</v>
      </c>
    </row>
    <row r="40" spans="1:52" ht="30" customHeight="1" x14ac:dyDescent="0.15">
      <c r="A40" s="8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73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2"/>
      <c r="AY40" s="25"/>
      <c r="AZ40" s="67" t="s">
        <v>53</v>
      </c>
    </row>
    <row r="41" spans="1:52" ht="30" customHeight="1" x14ac:dyDescent="0.15">
      <c r="A41" s="8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73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22"/>
      <c r="AY41" s="26"/>
      <c r="AZ41" s="67" t="s">
        <v>54</v>
      </c>
    </row>
    <row r="42" spans="1:52" ht="30" customHeight="1" x14ac:dyDescent="0.15">
      <c r="A42" s="8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73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2"/>
      <c r="AY42" s="27"/>
      <c r="AZ42" s="67" t="s">
        <v>55</v>
      </c>
    </row>
    <row r="43" spans="1:52" ht="30" customHeight="1" x14ac:dyDescent="0.15">
      <c r="A43" s="8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73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2"/>
      <c r="AY43" s="68"/>
      <c r="AZ43" s="67" t="s">
        <v>56</v>
      </c>
    </row>
    <row r="44" spans="1:52" ht="21.75" customHeight="1" x14ac:dyDescent="0.15">
      <c r="A44" s="8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77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78"/>
      <c r="AZ44" s="33"/>
    </row>
  </sheetData>
  <mergeCells count="13">
    <mergeCell ref="B1:AL1"/>
    <mergeCell ref="B2:F2"/>
    <mergeCell ref="G2:K2"/>
    <mergeCell ref="L2:P2"/>
    <mergeCell ref="Q2:U2"/>
    <mergeCell ref="V2:Z2"/>
    <mergeCell ref="AA2:AE2"/>
    <mergeCell ref="AM32:AP32"/>
    <mergeCell ref="AQ32:AT32"/>
    <mergeCell ref="AU32:AX32"/>
    <mergeCell ref="AM35:AP35"/>
    <mergeCell ref="AQ35:AT35"/>
    <mergeCell ref="AU35:AX35"/>
  </mergeCells>
  <pageMargins left="0.5" right="0.5" top="0.75" bottom="0.75" header="0" footer="0"/>
  <pageSetup orientation="portrait"/>
  <headerFooter>
    <oddFooter>&amp;C&amp;"Helvetica Neue,Regular"&amp;10&amp;K000000000000&amp;P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2CA1-1809-3A4C-9025-892B7AA6A33D}">
  <sheetPr>
    <pageSetUpPr fitToPage="1"/>
  </sheetPr>
  <dimension ref="A1:AZ44"/>
  <sheetViews>
    <sheetView showGridLines="0" topLeftCell="A5" workbookViewId="0">
      <pane xSplit="1" topLeftCell="Y1" activePane="topRight" state="frozen"/>
      <selection activeCell="C50" sqref="C50"/>
      <selection pane="topRight" activeCell="A8" sqref="A8"/>
    </sheetView>
  </sheetViews>
  <sheetFormatPr baseColWidth="10" defaultColWidth="14.5" defaultRowHeight="15" customHeight="1" x14ac:dyDescent="0.15"/>
  <cols>
    <col min="1" max="1" width="22.5" style="1" customWidth="1"/>
    <col min="2" max="31" width="6.5" style="1" customWidth="1"/>
    <col min="32" max="35" width="14" style="1" customWidth="1"/>
    <col min="36" max="36" width="17" style="1" customWidth="1"/>
    <col min="37" max="38" width="14" style="1" customWidth="1"/>
    <col min="39" max="39" width="16.83203125" style="1" customWidth="1"/>
    <col min="40" max="40" width="17.1640625" style="1" customWidth="1"/>
    <col min="41" max="42" width="16.6640625" style="1" customWidth="1"/>
    <col min="43" max="43" width="16.83203125" style="1" customWidth="1"/>
    <col min="44" max="45" width="16.6640625" style="1" customWidth="1"/>
    <col min="46" max="50" width="16.83203125" style="1" customWidth="1"/>
    <col min="51" max="52" width="16.33203125" style="1" customWidth="1"/>
    <col min="53" max="53" width="14.5" style="1" customWidth="1"/>
    <col min="54" max="16384" width="14.5" style="1"/>
  </cols>
  <sheetData>
    <row r="1" spans="1:52" ht="27.75" customHeight="1" x14ac:dyDescent="0.15">
      <c r="A1" s="69"/>
      <c r="B1" s="107" t="s">
        <v>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9"/>
      <c r="AM1" s="70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37.5" customHeight="1" x14ac:dyDescent="0.15">
      <c r="A2" s="71"/>
      <c r="B2" s="110" t="s">
        <v>9</v>
      </c>
      <c r="C2" s="111"/>
      <c r="D2" s="111"/>
      <c r="E2" s="111"/>
      <c r="F2" s="112"/>
      <c r="G2" s="110" t="s">
        <v>10</v>
      </c>
      <c r="H2" s="111"/>
      <c r="I2" s="111"/>
      <c r="J2" s="111"/>
      <c r="K2" s="112"/>
      <c r="L2" s="110" t="s">
        <v>11</v>
      </c>
      <c r="M2" s="111"/>
      <c r="N2" s="111"/>
      <c r="O2" s="111"/>
      <c r="P2" s="112"/>
      <c r="Q2" s="110" t="s">
        <v>12</v>
      </c>
      <c r="R2" s="111"/>
      <c r="S2" s="111"/>
      <c r="T2" s="111"/>
      <c r="U2" s="112"/>
      <c r="V2" s="110" t="s">
        <v>13</v>
      </c>
      <c r="W2" s="111"/>
      <c r="X2" s="111"/>
      <c r="Y2" s="111"/>
      <c r="Z2" s="112"/>
      <c r="AA2" s="110" t="s">
        <v>14</v>
      </c>
      <c r="AB2" s="111"/>
      <c r="AC2" s="111"/>
      <c r="AD2" s="111"/>
      <c r="AE2" s="112"/>
      <c r="AF2" s="34" t="s">
        <v>15</v>
      </c>
      <c r="AG2" s="34" t="s">
        <v>16</v>
      </c>
      <c r="AH2" s="34" t="s">
        <v>17</v>
      </c>
      <c r="AI2" s="34" t="s">
        <v>18</v>
      </c>
      <c r="AJ2" s="34" t="s">
        <v>19</v>
      </c>
      <c r="AK2" s="34" t="s">
        <v>20</v>
      </c>
      <c r="AL2" s="34" t="s">
        <v>21</v>
      </c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22.5" customHeight="1" x14ac:dyDescent="0.15">
      <c r="A3" s="71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22.5" customHeight="1" x14ac:dyDescent="0.15">
      <c r="A4" s="72"/>
      <c r="B4" s="37">
        <v>0</v>
      </c>
      <c r="C4" s="37">
        <v>1</v>
      </c>
      <c r="D4" s="37">
        <v>2</v>
      </c>
      <c r="E4" s="37">
        <v>3</v>
      </c>
      <c r="F4" s="5" t="s">
        <v>22</v>
      </c>
      <c r="G4" s="37">
        <v>0</v>
      </c>
      <c r="H4" s="37">
        <v>1</v>
      </c>
      <c r="I4" s="37">
        <v>2</v>
      </c>
      <c r="J4" s="37">
        <v>3</v>
      </c>
      <c r="K4" s="5" t="s">
        <v>22</v>
      </c>
      <c r="L4" s="37">
        <v>0</v>
      </c>
      <c r="M4" s="37">
        <v>1</v>
      </c>
      <c r="N4" s="37">
        <v>2</v>
      </c>
      <c r="O4" s="37">
        <v>3</v>
      </c>
      <c r="P4" s="5" t="s">
        <v>22</v>
      </c>
      <c r="Q4" s="37">
        <v>0</v>
      </c>
      <c r="R4" s="37">
        <v>1</v>
      </c>
      <c r="S4" s="37">
        <v>2</v>
      </c>
      <c r="T4" s="37">
        <v>3</v>
      </c>
      <c r="U4" s="5" t="s">
        <v>22</v>
      </c>
      <c r="V4" s="37">
        <v>0</v>
      </c>
      <c r="W4" s="37">
        <v>1</v>
      </c>
      <c r="X4" s="37">
        <v>2</v>
      </c>
      <c r="Y4" s="37">
        <v>3</v>
      </c>
      <c r="Z4" s="5" t="s">
        <v>22</v>
      </c>
      <c r="AA4" s="37">
        <v>0</v>
      </c>
      <c r="AB4" s="37">
        <v>1</v>
      </c>
      <c r="AC4" s="37">
        <v>2</v>
      </c>
      <c r="AD4" s="37">
        <v>3</v>
      </c>
      <c r="AE4" s="5" t="s">
        <v>22</v>
      </c>
      <c r="AF4" s="38"/>
      <c r="AG4" s="38"/>
      <c r="AH4" s="38"/>
      <c r="AI4" s="38"/>
      <c r="AJ4" s="38"/>
      <c r="AK4" s="38"/>
      <c r="AL4" s="38"/>
      <c r="AM4" s="6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22.5" customHeight="1" x14ac:dyDescent="0.15">
      <c r="A5" s="39" t="s">
        <v>122</v>
      </c>
      <c r="B5" s="40">
        <v>2</v>
      </c>
      <c r="C5" s="41">
        <v>2</v>
      </c>
      <c r="D5" s="41">
        <v>1</v>
      </c>
      <c r="E5" s="41"/>
      <c r="F5" s="82">
        <f t="shared" ref="F5:F19" si="0">(B5*B$4+C5*C$4+D5*D$4+E5*E$4)/(B5+C5+D5+E5)</f>
        <v>0.8</v>
      </c>
      <c r="G5" s="44"/>
      <c r="H5" s="44"/>
      <c r="I5" s="41"/>
      <c r="J5" s="41"/>
      <c r="K5" s="81"/>
      <c r="L5" s="44">
        <v>1</v>
      </c>
      <c r="M5" s="44"/>
      <c r="N5" s="44"/>
      <c r="O5" s="41"/>
      <c r="P5" s="82">
        <f>(L5*L$4+M5*M$4+N5*N$4+O5*O$4)/(L5+M5+N5+O5)</f>
        <v>0</v>
      </c>
      <c r="Q5" s="47">
        <v>1</v>
      </c>
      <c r="R5" s="47"/>
      <c r="S5" s="47">
        <v>1</v>
      </c>
      <c r="T5" s="47">
        <v>4</v>
      </c>
      <c r="U5" s="87">
        <f t="shared" ref="U5:U19" si="1">(T5*T$4+S5*S$4+R5*R$4+Q5*Q$4)/(Q5+R5+S5+T5)</f>
        <v>2.3333333333333335</v>
      </c>
      <c r="V5" s="45"/>
      <c r="W5" s="45"/>
      <c r="X5" s="45"/>
      <c r="Y5" s="45"/>
      <c r="Z5" s="45"/>
      <c r="AA5" s="45"/>
      <c r="AB5" s="45"/>
      <c r="AC5" s="45"/>
      <c r="AD5" s="45"/>
      <c r="AE5" s="81"/>
      <c r="AF5" s="44">
        <v>1</v>
      </c>
      <c r="AG5" s="41">
        <v>3</v>
      </c>
      <c r="AH5" s="44"/>
      <c r="AI5" s="45">
        <f t="shared" ref="AI5:AI19" si="2">SUM(B5:E5,G5:J5,L5:O5,Q5:T5,V5:Y5,AA5:AD5,AG5,AF5,AH5)</f>
        <v>16</v>
      </c>
      <c r="AJ5" s="86">
        <f t="shared" ref="AJ5:AJ19" si="3">AVERAGE(F5,P5,U5,K5,Z5,AE5)</f>
        <v>1.0444444444444445</v>
      </c>
      <c r="AK5" s="86">
        <f t="shared" ref="AK5:AK19" si="4">(AJ5*100)/3</f>
        <v>34.814814814814817</v>
      </c>
      <c r="AL5" s="44"/>
      <c r="AM5" s="6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22.5" customHeight="1" x14ac:dyDescent="0.15">
      <c r="A6" s="39" t="s">
        <v>102</v>
      </c>
      <c r="B6" s="50">
        <v>2</v>
      </c>
      <c r="C6" s="47">
        <v>2</v>
      </c>
      <c r="D6" s="47">
        <v>5</v>
      </c>
      <c r="E6" s="43"/>
      <c r="F6" s="86">
        <f t="shared" si="0"/>
        <v>1.3333333333333333</v>
      </c>
      <c r="G6" s="43">
        <v>1</v>
      </c>
      <c r="H6" s="43">
        <v>1</v>
      </c>
      <c r="I6" s="43"/>
      <c r="J6" s="47">
        <v>11</v>
      </c>
      <c r="K6" s="85">
        <f t="shared" ref="K6:K19" si="5">(G6*G$4+H6*H$4+I6*I$4+J6*J$4)/(G6+H6+I6+J6)</f>
        <v>2.6153846153846154</v>
      </c>
      <c r="L6" s="43"/>
      <c r="M6" s="43">
        <v>2</v>
      </c>
      <c r="N6" s="43">
        <v>3</v>
      </c>
      <c r="O6" s="43">
        <v>1</v>
      </c>
      <c r="P6" s="83">
        <f>(L6*L$4+M6*M$4+N6*N$4+O6*O$4)/(L6+M6+N6+O6)</f>
        <v>1.8333333333333333</v>
      </c>
      <c r="Q6" s="43">
        <v>5</v>
      </c>
      <c r="R6" s="43"/>
      <c r="S6" s="43"/>
      <c r="T6" s="47">
        <v>5</v>
      </c>
      <c r="U6" s="83">
        <f t="shared" si="1"/>
        <v>1.5</v>
      </c>
      <c r="V6" s="42"/>
      <c r="W6" s="42"/>
      <c r="X6" s="42"/>
      <c r="Y6" s="42"/>
      <c r="Z6" s="81"/>
      <c r="AA6" s="42"/>
      <c r="AB6" s="42"/>
      <c r="AC6" s="42"/>
      <c r="AD6" s="42"/>
      <c r="AE6" s="81"/>
      <c r="AF6" s="43">
        <v>3</v>
      </c>
      <c r="AG6" s="43">
        <v>1</v>
      </c>
      <c r="AH6" s="47"/>
      <c r="AI6" s="45">
        <f t="shared" si="2"/>
        <v>42</v>
      </c>
      <c r="AJ6" s="83">
        <f t="shared" si="3"/>
        <v>1.8205128205128203</v>
      </c>
      <c r="AK6" s="83">
        <f t="shared" si="4"/>
        <v>60.683760683760674</v>
      </c>
      <c r="AL6" s="43"/>
      <c r="AM6" s="6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22.5" customHeight="1" x14ac:dyDescent="0.15">
      <c r="A7" s="39" t="s">
        <v>103</v>
      </c>
      <c r="B7" s="40">
        <v>1</v>
      </c>
      <c r="C7" s="44">
        <v>2</v>
      </c>
      <c r="D7" s="41">
        <v>5</v>
      </c>
      <c r="E7" s="41">
        <v>1</v>
      </c>
      <c r="F7" s="83">
        <f t="shared" si="0"/>
        <v>1.6666666666666667</v>
      </c>
      <c r="G7" s="44"/>
      <c r="H7" s="44"/>
      <c r="I7" s="44"/>
      <c r="J7" s="41">
        <v>4</v>
      </c>
      <c r="K7" s="85">
        <f t="shared" si="5"/>
        <v>3</v>
      </c>
      <c r="L7" s="41">
        <v>1</v>
      </c>
      <c r="M7" s="44">
        <v>1</v>
      </c>
      <c r="N7" s="41">
        <v>2</v>
      </c>
      <c r="O7" s="44">
        <v>4</v>
      </c>
      <c r="P7" s="87">
        <f>(L7*L$4+M7*M$4+N7*N$4+O7*O$4)/(L7+M7+N7+O7)</f>
        <v>2.125</v>
      </c>
      <c r="Q7" s="41"/>
      <c r="R7" s="44"/>
      <c r="S7" s="41"/>
      <c r="T7" s="44">
        <v>10</v>
      </c>
      <c r="U7" s="85">
        <f t="shared" si="1"/>
        <v>3</v>
      </c>
      <c r="V7" s="45"/>
      <c r="W7" s="45"/>
      <c r="X7" s="45"/>
      <c r="Y7" s="45"/>
      <c r="Z7" s="81"/>
      <c r="AA7" s="45"/>
      <c r="AB7" s="45"/>
      <c r="AC7" s="45"/>
      <c r="AD7" s="45"/>
      <c r="AE7" s="81"/>
      <c r="AF7" s="41">
        <v>1</v>
      </c>
      <c r="AG7" s="44"/>
      <c r="AH7" s="41">
        <v>3</v>
      </c>
      <c r="AI7" s="45">
        <f t="shared" si="2"/>
        <v>35</v>
      </c>
      <c r="AJ7" s="87">
        <f t="shared" si="3"/>
        <v>2.447916666666667</v>
      </c>
      <c r="AK7" s="87">
        <f t="shared" si="4"/>
        <v>81.597222222222229</v>
      </c>
      <c r="AL7" s="44"/>
      <c r="AM7" s="6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22.5" customHeight="1" x14ac:dyDescent="0.15">
      <c r="A8" s="39" t="s">
        <v>156</v>
      </c>
      <c r="B8" s="50"/>
      <c r="C8" s="43">
        <v>2</v>
      </c>
      <c r="D8" s="47">
        <v>5</v>
      </c>
      <c r="E8" s="43"/>
      <c r="F8" s="83">
        <f>(B8*B$4+C8*C$4+D8*D$4+E8*E$4)/(B8+C8+D8+E8)</f>
        <v>1.7142857142857142</v>
      </c>
      <c r="G8" s="43"/>
      <c r="H8" s="43"/>
      <c r="I8" s="43"/>
      <c r="J8" s="47">
        <v>5</v>
      </c>
      <c r="K8" s="85">
        <f t="shared" si="5"/>
        <v>3</v>
      </c>
      <c r="L8" s="47">
        <v>1</v>
      </c>
      <c r="M8" s="43">
        <v>2</v>
      </c>
      <c r="N8" s="43">
        <v>3</v>
      </c>
      <c r="O8" s="47">
        <v>1</v>
      </c>
      <c r="P8" s="83">
        <f t="shared" ref="P8:P19" si="6">(O8*O$4+N8*N$4+M8*M$4+L8*L$4)/(L8+M8+N8+O8)</f>
        <v>1.5714285714285714</v>
      </c>
      <c r="Q8" s="47">
        <v>4</v>
      </c>
      <c r="R8" s="47"/>
      <c r="S8" s="43"/>
      <c r="T8" s="47">
        <v>9</v>
      </c>
      <c r="U8" s="87">
        <f t="shared" si="1"/>
        <v>2.0769230769230771</v>
      </c>
      <c r="V8" s="42"/>
      <c r="W8" s="42"/>
      <c r="X8" s="42"/>
      <c r="Y8" s="42"/>
      <c r="Z8" s="81"/>
      <c r="AA8" s="42"/>
      <c r="AB8" s="42"/>
      <c r="AC8" s="42"/>
      <c r="AD8" s="42">
        <v>1</v>
      </c>
      <c r="AE8" s="85">
        <f t="shared" ref="AE8:AE10" si="7">(AD8*AD$4+AC8*AC$4+AB8*AB$4+AA8*AA$4)/(AA8+AB8+AC8+AD8)</f>
        <v>3</v>
      </c>
      <c r="AF8" s="41"/>
      <c r="AG8" s="41">
        <v>2</v>
      </c>
      <c r="AH8" s="43">
        <v>1</v>
      </c>
      <c r="AI8" s="45">
        <f>SUM(B8:E8,G8:J8,L8:O8,Q8:T8,V8:Y8,AA8:AD8,AG8,AF8,AH8)</f>
        <v>36</v>
      </c>
      <c r="AJ8" s="83">
        <f t="shared" si="3"/>
        <v>2.2725274725274724</v>
      </c>
      <c r="AK8" s="83">
        <f t="shared" si="4"/>
        <v>75.750915750915752</v>
      </c>
      <c r="AL8" s="43"/>
      <c r="AM8" s="6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22.5" customHeight="1" x14ac:dyDescent="0.15">
      <c r="A9" s="39" t="s">
        <v>123</v>
      </c>
      <c r="B9" s="40">
        <v>1</v>
      </c>
      <c r="C9" s="41">
        <v>2</v>
      </c>
      <c r="D9" s="41">
        <v>9</v>
      </c>
      <c r="E9" s="41">
        <v>1</v>
      </c>
      <c r="F9" s="83">
        <f>(B9*B$4+C9*C$4+D9*D$4+E9*E$4)/(B9+C9+D9+E9)</f>
        <v>1.7692307692307692</v>
      </c>
      <c r="G9" s="44"/>
      <c r="H9" s="44">
        <v>1</v>
      </c>
      <c r="I9" s="44"/>
      <c r="J9" s="41">
        <v>5</v>
      </c>
      <c r="K9" s="85">
        <f t="shared" si="5"/>
        <v>2.6666666666666665</v>
      </c>
      <c r="L9" s="41">
        <v>1</v>
      </c>
      <c r="M9" s="44">
        <v>4</v>
      </c>
      <c r="N9" s="41">
        <v>7</v>
      </c>
      <c r="O9" s="44">
        <v>5</v>
      </c>
      <c r="P9" s="83">
        <f t="shared" si="6"/>
        <v>1.9411764705882353</v>
      </c>
      <c r="Q9" s="41">
        <v>6</v>
      </c>
      <c r="R9" s="44"/>
      <c r="S9" s="41"/>
      <c r="T9" s="41">
        <v>6</v>
      </c>
      <c r="U9" s="83">
        <f t="shared" si="1"/>
        <v>1.5</v>
      </c>
      <c r="V9" s="45"/>
      <c r="W9" s="45"/>
      <c r="X9" s="45"/>
      <c r="Y9" s="45"/>
      <c r="Z9" s="81"/>
      <c r="AA9" s="45"/>
      <c r="AB9" s="45"/>
      <c r="AC9" s="45"/>
      <c r="AD9" s="45"/>
      <c r="AE9" s="81"/>
      <c r="AF9" s="44"/>
      <c r="AG9" s="44">
        <v>1</v>
      </c>
      <c r="AH9" s="41">
        <v>2</v>
      </c>
      <c r="AI9" s="45">
        <f>SUM(B9:E9,G9:J9,L9:O9,Q9:T9,V9:Y9,AA9:AD9,AG9,AF9,AH9)</f>
        <v>51</v>
      </c>
      <c r="AJ9" s="83">
        <f t="shared" si="3"/>
        <v>1.9692684766214179</v>
      </c>
      <c r="AK9" s="83">
        <f t="shared" si="4"/>
        <v>65.64228255404727</v>
      </c>
      <c r="AL9" s="44"/>
      <c r="AM9" s="6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22.5" customHeight="1" x14ac:dyDescent="0.15">
      <c r="A10" s="39" t="s">
        <v>124</v>
      </c>
      <c r="B10" s="50">
        <v>1</v>
      </c>
      <c r="C10" s="43">
        <v>2</v>
      </c>
      <c r="D10" s="47">
        <v>1</v>
      </c>
      <c r="E10" s="47"/>
      <c r="F10" s="86">
        <f t="shared" si="0"/>
        <v>1</v>
      </c>
      <c r="G10" s="43"/>
      <c r="H10" s="43"/>
      <c r="I10" s="43"/>
      <c r="J10" s="47">
        <v>2</v>
      </c>
      <c r="K10" s="85">
        <f t="shared" si="5"/>
        <v>3</v>
      </c>
      <c r="L10" s="43">
        <v>1</v>
      </c>
      <c r="M10" s="43">
        <v>3</v>
      </c>
      <c r="N10" s="47">
        <v>2</v>
      </c>
      <c r="O10" s="47"/>
      <c r="P10" s="86">
        <f t="shared" si="6"/>
        <v>1.1666666666666667</v>
      </c>
      <c r="Q10" s="47">
        <v>2</v>
      </c>
      <c r="R10" s="43"/>
      <c r="S10" s="43">
        <v>1</v>
      </c>
      <c r="T10" s="47">
        <v>8</v>
      </c>
      <c r="U10" s="87">
        <f>(T10*T$4+S10*S$4+R10*R$4+Q10*Q$4)/(Q10+R10+S10+T10)</f>
        <v>2.3636363636363638</v>
      </c>
      <c r="V10" s="42"/>
      <c r="W10" s="42"/>
      <c r="X10" s="42"/>
      <c r="Y10" s="42"/>
      <c r="Z10" s="81"/>
      <c r="AA10" s="42">
        <v>1</v>
      </c>
      <c r="AB10" s="42"/>
      <c r="AC10" s="42"/>
      <c r="AD10" s="42"/>
      <c r="AE10" s="82">
        <f t="shared" si="7"/>
        <v>0</v>
      </c>
      <c r="AF10" s="43"/>
      <c r="AG10" s="43">
        <v>1</v>
      </c>
      <c r="AH10" s="47"/>
      <c r="AI10" s="45">
        <f t="shared" si="2"/>
        <v>25</v>
      </c>
      <c r="AJ10" s="83">
        <f t="shared" si="3"/>
        <v>1.5060606060606063</v>
      </c>
      <c r="AK10" s="83">
        <f t="shared" si="4"/>
        <v>50.202020202020208</v>
      </c>
      <c r="AL10" s="43"/>
      <c r="AM10" s="6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22.5" customHeight="1" x14ac:dyDescent="0.15">
      <c r="A11" s="39" t="s">
        <v>125</v>
      </c>
      <c r="B11" s="51"/>
      <c r="C11" s="44"/>
      <c r="D11" s="41">
        <v>2</v>
      </c>
      <c r="E11" s="41"/>
      <c r="F11" s="87">
        <f t="shared" si="0"/>
        <v>2</v>
      </c>
      <c r="G11" s="44"/>
      <c r="H11" s="44"/>
      <c r="I11" s="44">
        <v>1</v>
      </c>
      <c r="J11" s="41">
        <v>4</v>
      </c>
      <c r="K11" s="85">
        <f t="shared" si="5"/>
        <v>2.8</v>
      </c>
      <c r="L11" s="41">
        <v>2</v>
      </c>
      <c r="M11" s="41"/>
      <c r="N11" s="41">
        <v>2</v>
      </c>
      <c r="O11" s="41">
        <v>1</v>
      </c>
      <c r="P11" s="86">
        <f t="shared" si="6"/>
        <v>1.4</v>
      </c>
      <c r="Q11" s="41">
        <v>2</v>
      </c>
      <c r="R11" s="41"/>
      <c r="S11" s="44"/>
      <c r="T11" s="41">
        <v>1</v>
      </c>
      <c r="U11" s="86">
        <f t="shared" si="1"/>
        <v>1</v>
      </c>
      <c r="V11" s="45"/>
      <c r="W11" s="45"/>
      <c r="X11" s="45"/>
      <c r="Y11" s="45"/>
      <c r="Z11" s="81"/>
      <c r="AA11" s="45">
        <v>1</v>
      </c>
      <c r="AB11" s="45">
        <v>1</v>
      </c>
      <c r="AC11" s="45"/>
      <c r="AD11" s="45"/>
      <c r="AE11" s="82">
        <f t="shared" ref="AE11" si="8">(AD11*AD$4+AC11*AC$4+AB11*AB$4+AA11*AA$4)/(AA11+AB11+AC11+AD11)</f>
        <v>0.5</v>
      </c>
      <c r="AF11" s="44">
        <v>2</v>
      </c>
      <c r="AG11" s="41">
        <v>2</v>
      </c>
      <c r="AH11" s="44"/>
      <c r="AI11" s="45">
        <f t="shared" si="2"/>
        <v>21</v>
      </c>
      <c r="AJ11" s="83">
        <f t="shared" si="3"/>
        <v>1.54</v>
      </c>
      <c r="AK11" s="83">
        <f t="shared" si="4"/>
        <v>51.333333333333336</v>
      </c>
      <c r="AL11" s="44"/>
      <c r="AM11" s="6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23.25" customHeight="1" x14ac:dyDescent="0.15">
      <c r="A12" s="39" t="s">
        <v>126</v>
      </c>
      <c r="B12" s="50">
        <v>2</v>
      </c>
      <c r="C12" s="47"/>
      <c r="D12" s="47">
        <v>4</v>
      </c>
      <c r="E12" s="47"/>
      <c r="F12" s="86">
        <f t="shared" si="0"/>
        <v>1.3333333333333333</v>
      </c>
      <c r="G12" s="43"/>
      <c r="H12" s="43"/>
      <c r="I12" s="43"/>
      <c r="J12" s="47">
        <v>4</v>
      </c>
      <c r="K12" s="85">
        <f t="shared" si="5"/>
        <v>3</v>
      </c>
      <c r="L12" s="47">
        <v>2</v>
      </c>
      <c r="M12" s="47">
        <v>2</v>
      </c>
      <c r="N12" s="43">
        <v>4</v>
      </c>
      <c r="O12" s="47">
        <v>2</v>
      </c>
      <c r="P12" s="83">
        <f t="shared" si="6"/>
        <v>1.6</v>
      </c>
      <c r="Q12" s="43">
        <v>1</v>
      </c>
      <c r="R12" s="43"/>
      <c r="S12" s="43">
        <v>2</v>
      </c>
      <c r="T12" s="47">
        <v>10</v>
      </c>
      <c r="U12" s="85">
        <f t="shared" si="1"/>
        <v>2.6153846153846154</v>
      </c>
      <c r="V12" s="42"/>
      <c r="W12" s="42"/>
      <c r="X12" s="42"/>
      <c r="Y12" s="42"/>
      <c r="Z12" s="81"/>
      <c r="AA12" s="42"/>
      <c r="AB12" s="42"/>
      <c r="AC12" s="42"/>
      <c r="AD12" s="42"/>
      <c r="AE12" s="81"/>
      <c r="AF12" s="43">
        <v>1</v>
      </c>
      <c r="AG12" s="43">
        <v>1</v>
      </c>
      <c r="AH12" s="47">
        <v>2</v>
      </c>
      <c r="AI12" s="45">
        <f t="shared" si="2"/>
        <v>37</v>
      </c>
      <c r="AJ12" s="87">
        <f t="shared" si="3"/>
        <v>2.1371794871794871</v>
      </c>
      <c r="AK12" s="87">
        <f t="shared" si="4"/>
        <v>71.239316239316238</v>
      </c>
      <c r="AL12" s="43"/>
      <c r="AM12" s="6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22.5" customHeight="1" x14ac:dyDescent="0.15">
      <c r="A13" s="39" t="s">
        <v>146</v>
      </c>
      <c r="B13" s="51">
        <v>3</v>
      </c>
      <c r="C13" s="44"/>
      <c r="D13" s="41">
        <v>2</v>
      </c>
      <c r="E13" s="41"/>
      <c r="F13" s="82">
        <f t="shared" si="0"/>
        <v>0.8</v>
      </c>
      <c r="G13" s="41">
        <v>1</v>
      </c>
      <c r="H13" s="41"/>
      <c r="I13" s="41">
        <v>8</v>
      </c>
      <c r="J13" s="41">
        <v>31</v>
      </c>
      <c r="K13" s="85">
        <f t="shared" si="5"/>
        <v>2.7250000000000001</v>
      </c>
      <c r="L13" s="44"/>
      <c r="M13" s="41">
        <v>1</v>
      </c>
      <c r="N13" s="44"/>
      <c r="O13" s="44">
        <v>1</v>
      </c>
      <c r="P13" s="87">
        <f t="shared" si="6"/>
        <v>2</v>
      </c>
      <c r="Q13" s="41"/>
      <c r="R13" s="44">
        <v>1</v>
      </c>
      <c r="S13" s="44">
        <v>1</v>
      </c>
      <c r="T13" s="41">
        <v>1</v>
      </c>
      <c r="U13" s="87">
        <f t="shared" si="1"/>
        <v>2</v>
      </c>
      <c r="V13" s="45"/>
      <c r="W13" s="45"/>
      <c r="X13" s="45"/>
      <c r="Y13" s="45"/>
      <c r="Z13" s="81"/>
      <c r="AA13" s="45"/>
      <c r="AB13" s="45"/>
      <c r="AC13" s="45"/>
      <c r="AD13" s="45"/>
      <c r="AE13" s="81"/>
      <c r="AF13" s="41"/>
      <c r="AG13" s="44">
        <v>1</v>
      </c>
      <c r="AH13" s="44"/>
      <c r="AI13" s="45">
        <f t="shared" si="2"/>
        <v>51</v>
      </c>
      <c r="AJ13" s="83">
        <f t="shared" si="3"/>
        <v>1.8812500000000001</v>
      </c>
      <c r="AK13" s="83">
        <f t="shared" si="4"/>
        <v>62.708333333333336</v>
      </c>
      <c r="AL13" s="44"/>
      <c r="AM13" s="6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23.5" customHeight="1" x14ac:dyDescent="0.15">
      <c r="A14" s="39" t="s">
        <v>127</v>
      </c>
      <c r="B14" s="46"/>
      <c r="C14" s="47">
        <v>1</v>
      </c>
      <c r="D14" s="47">
        <v>1</v>
      </c>
      <c r="E14" s="47"/>
      <c r="F14" s="83">
        <f t="shared" si="0"/>
        <v>1.5</v>
      </c>
      <c r="G14" s="47">
        <v>1</v>
      </c>
      <c r="H14" s="43">
        <v>1</v>
      </c>
      <c r="I14" s="43">
        <v>2</v>
      </c>
      <c r="J14" s="47">
        <v>19</v>
      </c>
      <c r="K14" s="85">
        <f t="shared" si="5"/>
        <v>2.6956521739130435</v>
      </c>
      <c r="L14" s="43">
        <v>1</v>
      </c>
      <c r="M14" s="43">
        <v>2</v>
      </c>
      <c r="N14" s="47"/>
      <c r="O14" s="43"/>
      <c r="P14" s="82">
        <f t="shared" si="6"/>
        <v>0.66666666666666663</v>
      </c>
      <c r="Q14" s="47">
        <v>2</v>
      </c>
      <c r="R14" s="43"/>
      <c r="S14" s="43"/>
      <c r="T14" s="47">
        <v>3</v>
      </c>
      <c r="U14" s="83">
        <f t="shared" si="1"/>
        <v>1.8</v>
      </c>
      <c r="V14" s="42"/>
      <c r="W14" s="42"/>
      <c r="X14" s="42"/>
      <c r="Y14" s="42"/>
      <c r="Z14" s="81"/>
      <c r="AA14" s="42"/>
      <c r="AB14" s="42"/>
      <c r="AC14" s="42"/>
      <c r="AD14" s="42"/>
      <c r="AE14" s="10"/>
      <c r="AF14" s="47"/>
      <c r="AG14" s="43">
        <v>1</v>
      </c>
      <c r="AH14" s="47">
        <v>1</v>
      </c>
      <c r="AI14" s="45">
        <f t="shared" si="2"/>
        <v>35</v>
      </c>
      <c r="AJ14" s="83">
        <f t="shared" si="3"/>
        <v>1.6655797101449274</v>
      </c>
      <c r="AK14" s="83">
        <f t="shared" si="4"/>
        <v>55.519323671497581</v>
      </c>
      <c r="AL14" s="43"/>
      <c r="AM14" s="6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22.5" customHeight="1" x14ac:dyDescent="0.15">
      <c r="A15" s="39" t="s">
        <v>130</v>
      </c>
      <c r="B15" s="41">
        <v>1</v>
      </c>
      <c r="C15" s="41">
        <v>1</v>
      </c>
      <c r="D15" s="41">
        <v>5</v>
      </c>
      <c r="E15" s="41">
        <v>2</v>
      </c>
      <c r="F15" s="83">
        <f t="shared" si="0"/>
        <v>1.8888888888888888</v>
      </c>
      <c r="G15" s="41"/>
      <c r="H15" s="41">
        <v>1</v>
      </c>
      <c r="I15" s="41"/>
      <c r="J15" s="41">
        <v>3</v>
      </c>
      <c r="K15" s="85">
        <f t="shared" si="5"/>
        <v>2.5</v>
      </c>
      <c r="L15" s="41"/>
      <c r="M15" s="44">
        <v>3</v>
      </c>
      <c r="N15" s="41">
        <v>1</v>
      </c>
      <c r="O15" s="44">
        <v>1</v>
      </c>
      <c r="P15" s="83">
        <f t="shared" si="6"/>
        <v>1.6</v>
      </c>
      <c r="Q15" s="44">
        <v>2</v>
      </c>
      <c r="R15" s="44"/>
      <c r="S15" s="44"/>
      <c r="T15" s="41">
        <v>5</v>
      </c>
      <c r="U15" s="87">
        <f t="shared" si="1"/>
        <v>2.1428571428571428</v>
      </c>
      <c r="V15" s="42"/>
      <c r="W15" s="42"/>
      <c r="X15" s="42"/>
      <c r="Y15" s="42"/>
      <c r="Z15" s="81"/>
      <c r="AA15" s="42"/>
      <c r="AB15" s="42"/>
      <c r="AC15" s="42"/>
      <c r="AD15" s="42"/>
      <c r="AE15" s="81"/>
      <c r="AF15" s="41"/>
      <c r="AG15" s="44">
        <v>1</v>
      </c>
      <c r="AH15" s="44"/>
      <c r="AI15" s="45">
        <f t="shared" si="2"/>
        <v>26</v>
      </c>
      <c r="AJ15" s="87">
        <f t="shared" si="3"/>
        <v>2.0329365079365078</v>
      </c>
      <c r="AK15" s="87">
        <f t="shared" si="4"/>
        <v>67.764550264550266</v>
      </c>
      <c r="AL15" s="44"/>
      <c r="AM15" s="6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22.5" customHeight="1" x14ac:dyDescent="0.15">
      <c r="A16" s="39" t="s">
        <v>128</v>
      </c>
      <c r="B16" s="48"/>
      <c r="C16" s="42"/>
      <c r="D16" s="42"/>
      <c r="E16" s="42">
        <v>1</v>
      </c>
      <c r="F16" s="85">
        <f t="shared" si="0"/>
        <v>3</v>
      </c>
      <c r="G16" s="47"/>
      <c r="H16" s="47"/>
      <c r="I16" s="43">
        <v>3</v>
      </c>
      <c r="J16" s="47">
        <v>2</v>
      </c>
      <c r="K16" s="87">
        <f t="shared" si="5"/>
        <v>2.4</v>
      </c>
      <c r="L16" s="47">
        <v>1</v>
      </c>
      <c r="M16" s="47">
        <v>2</v>
      </c>
      <c r="N16" s="47">
        <v>2</v>
      </c>
      <c r="O16" s="47">
        <v>1</v>
      </c>
      <c r="P16" s="83">
        <f t="shared" si="6"/>
        <v>1.5</v>
      </c>
      <c r="Q16" s="47">
        <v>1</v>
      </c>
      <c r="R16" s="43">
        <v>1</v>
      </c>
      <c r="S16" s="47">
        <v>1</v>
      </c>
      <c r="T16" s="47">
        <v>3</v>
      </c>
      <c r="U16" s="87">
        <f t="shared" si="1"/>
        <v>2</v>
      </c>
      <c r="V16" s="42"/>
      <c r="W16" s="42"/>
      <c r="X16" s="42"/>
      <c r="Y16" s="42"/>
      <c r="Z16" s="81"/>
      <c r="AA16" s="42"/>
      <c r="AB16" s="42"/>
      <c r="AC16" s="42"/>
      <c r="AD16" s="42"/>
      <c r="AE16" s="81"/>
      <c r="AF16" s="47"/>
      <c r="AG16" s="47">
        <v>1</v>
      </c>
      <c r="AH16" s="47"/>
      <c r="AI16" s="45">
        <f t="shared" si="2"/>
        <v>19</v>
      </c>
      <c r="AJ16" s="87">
        <f t="shared" si="3"/>
        <v>2.2250000000000001</v>
      </c>
      <c r="AK16" s="87">
        <f t="shared" si="4"/>
        <v>74.166666666666671</v>
      </c>
      <c r="AL16" s="43"/>
      <c r="AM16" s="6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22.5" customHeight="1" x14ac:dyDescent="0.15">
      <c r="A17" s="39" t="s">
        <v>129</v>
      </c>
      <c r="B17" s="40">
        <v>1</v>
      </c>
      <c r="C17" s="44"/>
      <c r="D17" s="41">
        <v>2</v>
      </c>
      <c r="E17" s="41"/>
      <c r="F17" s="86">
        <f t="shared" si="0"/>
        <v>1.3333333333333333</v>
      </c>
      <c r="G17" s="41"/>
      <c r="H17" s="44"/>
      <c r="I17" s="44">
        <v>3</v>
      </c>
      <c r="J17" s="41">
        <v>10</v>
      </c>
      <c r="K17" s="85">
        <f t="shared" si="5"/>
        <v>2.7692307692307692</v>
      </c>
      <c r="L17" s="44">
        <v>2</v>
      </c>
      <c r="M17" s="44">
        <v>3</v>
      </c>
      <c r="N17" s="41">
        <v>6</v>
      </c>
      <c r="O17" s="44">
        <v>2</v>
      </c>
      <c r="P17" s="83">
        <f t="shared" si="6"/>
        <v>1.6153846153846154</v>
      </c>
      <c r="Q17" s="41">
        <v>1</v>
      </c>
      <c r="R17" s="44"/>
      <c r="S17" s="44">
        <v>2</v>
      </c>
      <c r="T17" s="41">
        <v>1</v>
      </c>
      <c r="U17" s="83">
        <f t="shared" si="1"/>
        <v>1.75</v>
      </c>
      <c r="V17" s="45"/>
      <c r="W17" s="45"/>
      <c r="X17" s="45">
        <v>1</v>
      </c>
      <c r="Y17" s="45"/>
      <c r="Z17" s="87">
        <f t="shared" ref="Z17:Z19" si="9">(Y17*Y$4+X17*X$4+W17*W$4+V17*V$4)/(V17+W17+X17+Y17)</f>
        <v>2</v>
      </c>
      <c r="AA17" s="42"/>
      <c r="AB17" s="42"/>
      <c r="AC17" s="42"/>
      <c r="AD17" s="42"/>
      <c r="AE17" s="81"/>
      <c r="AF17" s="41">
        <v>1</v>
      </c>
      <c r="AG17" s="41">
        <v>2</v>
      </c>
      <c r="AH17" s="41">
        <v>3</v>
      </c>
      <c r="AI17" s="45">
        <f t="shared" si="2"/>
        <v>40</v>
      </c>
      <c r="AJ17" s="83">
        <f t="shared" si="3"/>
        <v>1.8935897435897437</v>
      </c>
      <c r="AK17" s="83">
        <f t="shared" si="4"/>
        <v>63.119658119658119</v>
      </c>
      <c r="AL17" s="44"/>
      <c r="AM17" s="6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22.5" customHeight="1" x14ac:dyDescent="0.15">
      <c r="A18" s="39" t="s">
        <v>131</v>
      </c>
      <c r="B18" s="46">
        <v>1</v>
      </c>
      <c r="C18" s="43">
        <v>1</v>
      </c>
      <c r="D18" s="47">
        <v>3</v>
      </c>
      <c r="E18" s="47">
        <v>1</v>
      </c>
      <c r="F18" s="83">
        <f t="shared" si="0"/>
        <v>1.6666666666666667</v>
      </c>
      <c r="G18" s="43"/>
      <c r="H18" s="43"/>
      <c r="I18" s="47">
        <v>2</v>
      </c>
      <c r="J18" s="47">
        <v>3</v>
      </c>
      <c r="K18" s="85">
        <f t="shared" si="5"/>
        <v>2.6</v>
      </c>
      <c r="L18" s="43">
        <v>1</v>
      </c>
      <c r="M18" s="43"/>
      <c r="N18" s="47">
        <v>1</v>
      </c>
      <c r="O18" s="43">
        <v>1</v>
      </c>
      <c r="P18" s="83">
        <f t="shared" si="6"/>
        <v>1.6666666666666667</v>
      </c>
      <c r="Q18" s="43"/>
      <c r="R18" s="42"/>
      <c r="S18" s="47"/>
      <c r="T18" s="47">
        <v>6</v>
      </c>
      <c r="U18" s="85">
        <f t="shared" si="1"/>
        <v>3</v>
      </c>
      <c r="V18" s="43"/>
      <c r="W18" s="43"/>
      <c r="X18" s="43"/>
      <c r="Y18" s="43"/>
      <c r="Z18" s="81"/>
      <c r="AA18" s="42"/>
      <c r="AB18" s="42">
        <v>2</v>
      </c>
      <c r="AC18" s="42"/>
      <c r="AD18" s="42">
        <v>4</v>
      </c>
      <c r="AE18" s="87">
        <f>(AD18*AD$4+AC18*AC$4+AB18*AB$4+AA18*AA$4)/(AA18+AB18+AC18+AD18)</f>
        <v>2.3333333333333335</v>
      </c>
      <c r="AF18" s="47">
        <v>2</v>
      </c>
      <c r="AG18" s="43">
        <v>3</v>
      </c>
      <c r="AH18" s="43"/>
      <c r="AI18" s="45">
        <f t="shared" si="2"/>
        <v>31</v>
      </c>
      <c r="AJ18" s="87">
        <f t="shared" si="3"/>
        <v>2.2533333333333334</v>
      </c>
      <c r="AK18" s="87">
        <f t="shared" si="4"/>
        <v>75.111111111111114</v>
      </c>
      <c r="AL18" s="43"/>
      <c r="AM18" s="6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22.5" customHeight="1" x14ac:dyDescent="0.15">
      <c r="A19" s="39" t="s">
        <v>132</v>
      </c>
      <c r="B19" s="40"/>
      <c r="C19" s="44">
        <v>1</v>
      </c>
      <c r="D19" s="44">
        <v>3</v>
      </c>
      <c r="E19" s="41">
        <v>2</v>
      </c>
      <c r="F19" s="87">
        <f t="shared" si="0"/>
        <v>2.1666666666666665</v>
      </c>
      <c r="G19" s="44"/>
      <c r="H19" s="44"/>
      <c r="I19" s="44"/>
      <c r="J19" s="41">
        <v>15</v>
      </c>
      <c r="K19" s="85">
        <f t="shared" si="5"/>
        <v>3</v>
      </c>
      <c r="L19" s="44"/>
      <c r="M19" s="44">
        <v>1</v>
      </c>
      <c r="N19" s="44">
        <v>1</v>
      </c>
      <c r="O19" s="44"/>
      <c r="P19" s="83">
        <f t="shared" si="6"/>
        <v>1.5</v>
      </c>
      <c r="Q19" s="44"/>
      <c r="R19" s="44">
        <v>1</v>
      </c>
      <c r="S19" s="41"/>
      <c r="T19" s="44">
        <v>4</v>
      </c>
      <c r="U19" s="85">
        <f t="shared" si="1"/>
        <v>2.6</v>
      </c>
      <c r="V19" s="45">
        <v>2</v>
      </c>
      <c r="W19" s="45"/>
      <c r="X19" s="45">
        <v>4</v>
      </c>
      <c r="Y19" s="45"/>
      <c r="Z19" s="86">
        <f t="shared" si="9"/>
        <v>1.3333333333333333</v>
      </c>
      <c r="AA19" s="45">
        <v>1</v>
      </c>
      <c r="AB19" s="45">
        <v>1</v>
      </c>
      <c r="AC19" s="45"/>
      <c r="AD19" s="45">
        <v>2</v>
      </c>
      <c r="AE19" s="83">
        <f>(AD19*AD$4+AC19*AC$4+AB19*AB$4+AA19*AA$4)/(AA19+AB19+AC19+AD19)</f>
        <v>1.75</v>
      </c>
      <c r="AF19" s="41">
        <v>1</v>
      </c>
      <c r="AG19" s="44">
        <v>1</v>
      </c>
      <c r="AH19" s="44"/>
      <c r="AI19" s="45">
        <f t="shared" si="2"/>
        <v>40</v>
      </c>
      <c r="AJ19" s="87">
        <f t="shared" si="3"/>
        <v>2.0583333333333331</v>
      </c>
      <c r="AK19" s="87">
        <f t="shared" si="4"/>
        <v>68.6111111111111</v>
      </c>
      <c r="AL19" s="44"/>
      <c r="AM19" s="6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22.5" customHeight="1" x14ac:dyDescent="0.15">
      <c r="A20" s="49"/>
      <c r="B20" s="50"/>
      <c r="C20" s="43"/>
      <c r="D20" s="43"/>
      <c r="E20" s="43"/>
      <c r="F20" s="10"/>
      <c r="G20" s="43"/>
      <c r="H20" s="43"/>
      <c r="I20" s="43"/>
      <c r="J20" s="43"/>
      <c r="K20" s="12"/>
      <c r="L20" s="43"/>
      <c r="M20" s="43"/>
      <c r="N20" s="43"/>
      <c r="O20" s="43"/>
      <c r="P20" s="10"/>
      <c r="Q20" s="43"/>
      <c r="R20" s="43"/>
      <c r="S20" s="43"/>
      <c r="T20" s="43"/>
      <c r="U20" s="10"/>
      <c r="V20" s="42"/>
      <c r="W20" s="42"/>
      <c r="X20" s="42"/>
      <c r="Y20" s="42"/>
      <c r="Z20" s="81"/>
      <c r="AA20" s="42"/>
      <c r="AB20" s="42"/>
      <c r="AC20" s="42"/>
      <c r="AD20" s="42"/>
      <c r="AE20" s="10"/>
      <c r="AF20" s="43"/>
      <c r="AG20" s="43"/>
      <c r="AH20" s="43"/>
      <c r="AI20" s="45"/>
      <c r="AJ20" s="10"/>
      <c r="AK20" s="10"/>
      <c r="AL20" s="43"/>
      <c r="AM20" s="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22.5" customHeight="1" x14ac:dyDescent="0.15">
      <c r="A21" s="39" t="s">
        <v>133</v>
      </c>
      <c r="B21" s="51">
        <v>2</v>
      </c>
      <c r="C21" s="44"/>
      <c r="D21" s="41"/>
      <c r="E21" s="44"/>
      <c r="F21" s="82">
        <f t="shared" ref="F21:F28" si="10">(B21*B$4+C21*C$4+D21*D$4+E21*E$4)/(B21+C21+D21+E21)</f>
        <v>0</v>
      </c>
      <c r="G21" s="44"/>
      <c r="H21" s="44">
        <v>1</v>
      </c>
      <c r="I21" s="44"/>
      <c r="J21" s="41"/>
      <c r="K21" s="85">
        <f>(G21*G$4+H21*H$4+I21*I$4+J21*J$4)/(G21+H21+I21+J21)</f>
        <v>1</v>
      </c>
      <c r="L21" s="44">
        <v>2</v>
      </c>
      <c r="M21" s="44">
        <v>2</v>
      </c>
      <c r="N21" s="44"/>
      <c r="O21" s="44">
        <v>1</v>
      </c>
      <c r="P21" s="86">
        <f t="shared" ref="P21:P28" si="11">(O21*O$4+N21*N$4+M21*M$4+L21*L$4)/(L21+M21+N21+O21)</f>
        <v>1</v>
      </c>
      <c r="Q21" s="41"/>
      <c r="R21" s="44"/>
      <c r="S21" s="41"/>
      <c r="T21" s="41"/>
      <c r="U21" s="81"/>
      <c r="V21" s="45"/>
      <c r="W21" s="45"/>
      <c r="X21" s="45"/>
      <c r="Y21" s="45"/>
      <c r="Z21" s="81"/>
      <c r="AA21" s="45"/>
      <c r="AB21" s="45"/>
      <c r="AC21" s="45"/>
      <c r="AD21" s="45"/>
      <c r="AE21" s="81"/>
      <c r="AF21" s="41">
        <v>1</v>
      </c>
      <c r="AG21" s="44">
        <v>1</v>
      </c>
      <c r="AH21" s="41"/>
      <c r="AI21" s="45">
        <f t="shared" ref="AI21:AI28" si="12">SUM(B21:E21,G21:J21,L21:O21,Q21:T21,V21:Y21,AA21:AD21,AG21,AF21,AH21)</f>
        <v>10</v>
      </c>
      <c r="AJ21" s="82">
        <f t="shared" ref="AJ21:AJ27" si="13">AVERAGE(F21,P21,U21,K21,Z21,AE21)</f>
        <v>0.66666666666666663</v>
      </c>
      <c r="AK21" s="82">
        <f t="shared" ref="AK21:AK28" si="14">(AJ21*100)/3</f>
        <v>22.222222222222218</v>
      </c>
      <c r="AL21" s="44"/>
      <c r="AM21" s="6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22.5" customHeight="1" x14ac:dyDescent="0.15">
      <c r="A22" s="39" t="s">
        <v>134</v>
      </c>
      <c r="B22" s="50"/>
      <c r="C22" s="47"/>
      <c r="D22" s="43">
        <v>1</v>
      </c>
      <c r="E22" s="43">
        <v>1</v>
      </c>
      <c r="F22" s="85">
        <f t="shared" si="10"/>
        <v>2.5</v>
      </c>
      <c r="G22" s="43"/>
      <c r="H22" s="43"/>
      <c r="I22" s="43"/>
      <c r="J22" s="43"/>
      <c r="K22" s="81"/>
      <c r="L22" s="43"/>
      <c r="M22" s="47">
        <v>1</v>
      </c>
      <c r="N22" s="43">
        <v>2</v>
      </c>
      <c r="O22" s="43">
        <v>1</v>
      </c>
      <c r="P22" s="87">
        <f t="shared" si="11"/>
        <v>2</v>
      </c>
      <c r="Q22" s="47">
        <v>1</v>
      </c>
      <c r="R22" s="43"/>
      <c r="S22" s="43">
        <v>1</v>
      </c>
      <c r="T22" s="47">
        <v>5</v>
      </c>
      <c r="U22" s="87">
        <f t="shared" ref="U22:U28" si="15">(T22*T$4+S22*S$4+R22*R$4+Q22*Q$4)/(Q22+R22+S22+T22)</f>
        <v>2.4285714285714284</v>
      </c>
      <c r="V22" s="43"/>
      <c r="W22" s="43"/>
      <c r="X22" s="43"/>
      <c r="Y22" s="43"/>
      <c r="Z22" s="81"/>
      <c r="AA22" s="42"/>
      <c r="AB22" s="42"/>
      <c r="AC22" s="42"/>
      <c r="AD22" s="42"/>
      <c r="AE22" s="81"/>
      <c r="AF22" s="43"/>
      <c r="AG22" s="43"/>
      <c r="AH22" s="43"/>
      <c r="AI22" s="45">
        <f t="shared" si="12"/>
        <v>13</v>
      </c>
      <c r="AJ22" s="87">
        <f t="shared" si="13"/>
        <v>2.3095238095238098</v>
      </c>
      <c r="AK22" s="87">
        <f t="shared" si="14"/>
        <v>76.984126984126988</v>
      </c>
      <c r="AL22" s="43"/>
      <c r="AM22" s="6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22.5" customHeight="1" x14ac:dyDescent="0.15">
      <c r="A23" s="39" t="s">
        <v>135</v>
      </c>
      <c r="B23" s="51">
        <v>1</v>
      </c>
      <c r="C23" s="44"/>
      <c r="D23" s="44">
        <v>1</v>
      </c>
      <c r="E23" s="44">
        <v>1</v>
      </c>
      <c r="F23" s="83">
        <f t="shared" si="10"/>
        <v>1.6666666666666667</v>
      </c>
      <c r="G23" s="44"/>
      <c r="H23" s="44"/>
      <c r="I23" s="44"/>
      <c r="J23" s="41"/>
      <c r="K23" s="81"/>
      <c r="L23" s="44">
        <v>1</v>
      </c>
      <c r="M23" s="44">
        <v>1</v>
      </c>
      <c r="N23" s="44">
        <v>1</v>
      </c>
      <c r="O23" s="44"/>
      <c r="P23" s="86">
        <f t="shared" si="11"/>
        <v>1</v>
      </c>
      <c r="Q23" s="41"/>
      <c r="R23" s="44"/>
      <c r="S23" s="44">
        <v>1</v>
      </c>
      <c r="T23" s="41">
        <v>2</v>
      </c>
      <c r="U23" s="85">
        <f t="shared" si="15"/>
        <v>2.6666666666666665</v>
      </c>
      <c r="V23" s="45"/>
      <c r="W23" s="45"/>
      <c r="X23" s="45"/>
      <c r="Y23" s="45"/>
      <c r="Z23" s="81"/>
      <c r="AA23" s="45"/>
      <c r="AB23" s="45"/>
      <c r="AC23" s="45"/>
      <c r="AD23" s="45"/>
      <c r="AE23" s="81"/>
      <c r="AF23" s="44"/>
      <c r="AG23" s="44">
        <v>1</v>
      </c>
      <c r="AH23" s="44"/>
      <c r="AI23" s="45">
        <f t="shared" si="12"/>
        <v>10</v>
      </c>
      <c r="AJ23" s="83">
        <f t="shared" si="13"/>
        <v>1.7777777777777779</v>
      </c>
      <c r="AK23" s="83">
        <f t="shared" si="14"/>
        <v>59.259259259259267</v>
      </c>
      <c r="AL23" s="44"/>
      <c r="AM23" s="6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22.5" customHeight="1" x14ac:dyDescent="0.15">
      <c r="A24" s="39" t="s">
        <v>136</v>
      </c>
      <c r="B24" s="40"/>
      <c r="C24" s="41">
        <v>1</v>
      </c>
      <c r="D24" s="41">
        <v>3</v>
      </c>
      <c r="E24" s="41">
        <v>1</v>
      </c>
      <c r="F24" s="87">
        <f t="shared" si="10"/>
        <v>2</v>
      </c>
      <c r="G24" s="43"/>
      <c r="H24" s="43"/>
      <c r="I24" s="47"/>
      <c r="J24" s="47"/>
      <c r="K24" s="81"/>
      <c r="L24" s="43"/>
      <c r="M24" s="43"/>
      <c r="N24" s="47">
        <v>2</v>
      </c>
      <c r="O24" s="47">
        <v>1</v>
      </c>
      <c r="P24" s="87">
        <f t="shared" si="11"/>
        <v>2.3333333333333335</v>
      </c>
      <c r="Q24" s="47"/>
      <c r="R24" s="43"/>
      <c r="S24" s="43">
        <v>1</v>
      </c>
      <c r="T24" s="47">
        <v>3</v>
      </c>
      <c r="U24" s="85">
        <f t="shared" si="15"/>
        <v>2.75</v>
      </c>
      <c r="V24" s="42"/>
      <c r="W24" s="42"/>
      <c r="X24" s="42"/>
      <c r="Y24" s="42"/>
      <c r="Z24" s="81"/>
      <c r="AA24" s="42">
        <v>1</v>
      </c>
      <c r="AB24" s="42"/>
      <c r="AC24" s="42"/>
      <c r="AD24" s="42"/>
      <c r="AE24" s="82">
        <f t="shared" ref="AE24:AE25" si="16">(AD24*AD$4+AC24*AC$4+AB24*AB$4+AA24*AA$4)/(AA24+AB24+AC24+AD24)</f>
        <v>0</v>
      </c>
      <c r="AF24" s="47">
        <v>1</v>
      </c>
      <c r="AG24" s="47"/>
      <c r="AH24" s="43"/>
      <c r="AI24" s="45">
        <f t="shared" si="12"/>
        <v>14</v>
      </c>
      <c r="AJ24" s="83">
        <f t="shared" si="13"/>
        <v>1.7708333333333335</v>
      </c>
      <c r="AK24" s="83">
        <f t="shared" si="14"/>
        <v>59.027777777777779</v>
      </c>
      <c r="AL24" s="43"/>
      <c r="AM24" s="6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22.5" customHeight="1" x14ac:dyDescent="0.15">
      <c r="A25" s="39" t="s">
        <v>137</v>
      </c>
      <c r="B25" s="40">
        <v>1</v>
      </c>
      <c r="C25" s="44"/>
      <c r="D25" s="41"/>
      <c r="E25" s="44"/>
      <c r="F25" s="82">
        <f t="shared" si="10"/>
        <v>0</v>
      </c>
      <c r="G25" s="44">
        <v>1</v>
      </c>
      <c r="H25" s="41"/>
      <c r="I25" s="44">
        <v>1</v>
      </c>
      <c r="J25" s="41">
        <v>14</v>
      </c>
      <c r="K25" s="85">
        <f>(G25*G$4+H25*H$4+I25*I$4+J25*J$4)/(G25+H25+I25+J25)</f>
        <v>2.75</v>
      </c>
      <c r="L25" s="41">
        <v>2</v>
      </c>
      <c r="M25" s="44"/>
      <c r="N25" s="44">
        <v>2</v>
      </c>
      <c r="O25" s="44">
        <v>1</v>
      </c>
      <c r="P25" s="86">
        <f t="shared" si="11"/>
        <v>1.4</v>
      </c>
      <c r="Q25" s="44">
        <v>1</v>
      </c>
      <c r="R25" s="44"/>
      <c r="S25" s="44"/>
      <c r="T25" s="41">
        <v>1</v>
      </c>
      <c r="U25" s="83">
        <f t="shared" si="15"/>
        <v>1.5</v>
      </c>
      <c r="V25" s="45">
        <v>1</v>
      </c>
      <c r="W25" s="45"/>
      <c r="X25" s="45"/>
      <c r="Y25" s="45"/>
      <c r="Z25" s="82">
        <f t="shared" ref="Z25" si="17">(Y25*Y$4+X25*X$4+W25*W$4+V25*V$4)/(V25+W25+X25+Y25)</f>
        <v>0</v>
      </c>
      <c r="AA25" s="45"/>
      <c r="AB25" s="45"/>
      <c r="AC25" s="45"/>
      <c r="AD25" s="45">
        <v>1</v>
      </c>
      <c r="AE25" s="85">
        <f t="shared" si="16"/>
        <v>3</v>
      </c>
      <c r="AF25" s="41">
        <v>1</v>
      </c>
      <c r="AG25" s="44"/>
      <c r="AH25" s="44"/>
      <c r="AI25" s="45">
        <f t="shared" si="12"/>
        <v>27</v>
      </c>
      <c r="AJ25" s="86">
        <f t="shared" si="13"/>
        <v>1.4416666666666667</v>
      </c>
      <c r="AK25" s="86">
        <f t="shared" si="14"/>
        <v>48.05555555555555</v>
      </c>
      <c r="AL25" s="44"/>
      <c r="AM25" s="6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22.5" customHeight="1" x14ac:dyDescent="0.15">
      <c r="A26" s="39" t="s">
        <v>138</v>
      </c>
      <c r="B26" s="50">
        <v>1</v>
      </c>
      <c r="C26" s="43"/>
      <c r="D26" s="47">
        <v>2</v>
      </c>
      <c r="E26" s="47">
        <v>4</v>
      </c>
      <c r="F26" s="87">
        <f t="shared" si="10"/>
        <v>2.2857142857142856</v>
      </c>
      <c r="G26" s="43"/>
      <c r="H26" s="43"/>
      <c r="I26" s="43"/>
      <c r="J26" s="47">
        <v>3</v>
      </c>
      <c r="K26" s="85">
        <f>(G26*G$4+H26*H$4+I26*I$4+J26*J$4)/(G26+H26+I26+J26)</f>
        <v>3</v>
      </c>
      <c r="L26" s="43"/>
      <c r="M26" s="47">
        <v>3</v>
      </c>
      <c r="N26" s="43"/>
      <c r="O26" s="43"/>
      <c r="P26" s="86">
        <f t="shared" si="11"/>
        <v>1</v>
      </c>
      <c r="Q26" s="43"/>
      <c r="R26" s="43"/>
      <c r="S26" s="43"/>
      <c r="T26" s="47"/>
      <c r="U26" s="81"/>
      <c r="V26" s="42"/>
      <c r="W26" s="42"/>
      <c r="X26" s="42"/>
      <c r="Y26" s="42"/>
      <c r="Z26" s="81"/>
      <c r="AA26" s="42"/>
      <c r="AB26" s="42"/>
      <c r="AC26" s="42"/>
      <c r="AD26" s="42"/>
      <c r="AE26" s="81"/>
      <c r="AF26" s="47"/>
      <c r="AG26" s="43"/>
      <c r="AH26" s="43">
        <v>1</v>
      </c>
      <c r="AI26" s="45">
        <f t="shared" si="12"/>
        <v>14</v>
      </c>
      <c r="AJ26" s="87">
        <f t="shared" si="13"/>
        <v>2.0952380952380953</v>
      </c>
      <c r="AK26" s="87">
        <f t="shared" si="14"/>
        <v>69.841269841269849</v>
      </c>
      <c r="AL26" s="43"/>
      <c r="AM26" s="6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22.5" customHeight="1" x14ac:dyDescent="0.15">
      <c r="A27" s="39" t="s">
        <v>139</v>
      </c>
      <c r="B27" s="50">
        <v>2</v>
      </c>
      <c r="C27" s="43"/>
      <c r="D27" s="47">
        <v>1</v>
      </c>
      <c r="E27" s="47">
        <v>5</v>
      </c>
      <c r="F27" s="87">
        <f t="shared" si="10"/>
        <v>2.125</v>
      </c>
      <c r="G27" s="43"/>
      <c r="H27" s="47"/>
      <c r="I27" s="47"/>
      <c r="J27" s="47">
        <v>1</v>
      </c>
      <c r="K27" s="85">
        <f>(G27*G$4+H27*H$4+I27*I$4+J27*J$4)/(G27+H27+I27+J27)</f>
        <v>3</v>
      </c>
      <c r="L27" s="43"/>
      <c r="M27" s="43"/>
      <c r="N27" s="47"/>
      <c r="O27" s="43">
        <v>1</v>
      </c>
      <c r="P27" s="85">
        <f t="shared" si="11"/>
        <v>3</v>
      </c>
      <c r="Q27" s="44"/>
      <c r="R27" s="44"/>
      <c r="S27" s="44"/>
      <c r="T27" s="41"/>
      <c r="U27" s="81"/>
      <c r="V27" s="45"/>
      <c r="W27" s="45"/>
      <c r="X27" s="45"/>
      <c r="Y27" s="45"/>
      <c r="Z27" s="81"/>
      <c r="AA27" s="45"/>
      <c r="AB27" s="45"/>
      <c r="AC27" s="45"/>
      <c r="AD27" s="45"/>
      <c r="AE27" s="81"/>
      <c r="AF27" s="41"/>
      <c r="AG27" s="41">
        <v>1</v>
      </c>
      <c r="AH27" s="44">
        <v>2</v>
      </c>
      <c r="AI27" s="45">
        <f t="shared" si="12"/>
        <v>13</v>
      </c>
      <c r="AJ27" s="85">
        <f t="shared" si="13"/>
        <v>2.7083333333333335</v>
      </c>
      <c r="AK27" s="85">
        <f t="shared" si="14"/>
        <v>90.277777777777786</v>
      </c>
      <c r="AL27" s="44"/>
      <c r="AM27" s="6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22.5" customHeight="1" x14ac:dyDescent="0.15">
      <c r="A28" s="39" t="s">
        <v>140</v>
      </c>
      <c r="B28" s="50"/>
      <c r="C28" s="43"/>
      <c r="D28" s="43">
        <v>1</v>
      </c>
      <c r="E28" s="43">
        <v>1</v>
      </c>
      <c r="F28" s="85">
        <f t="shared" si="10"/>
        <v>2.5</v>
      </c>
      <c r="G28" s="43"/>
      <c r="H28" s="43"/>
      <c r="I28" s="43"/>
      <c r="J28" s="43">
        <v>1</v>
      </c>
      <c r="K28" s="85">
        <f>(G28*G$4+H28*H$4+I28*I$4+J28*J$4)/(G28+H28+I28+J28)</f>
        <v>3</v>
      </c>
      <c r="L28" s="43"/>
      <c r="M28" s="43">
        <v>1</v>
      </c>
      <c r="N28" s="43"/>
      <c r="O28" s="43">
        <v>1</v>
      </c>
      <c r="P28" s="87">
        <f t="shared" si="11"/>
        <v>2</v>
      </c>
      <c r="Q28" s="43">
        <v>1</v>
      </c>
      <c r="R28" s="43"/>
      <c r="S28" s="43">
        <v>1</v>
      </c>
      <c r="T28" s="43">
        <v>1</v>
      </c>
      <c r="U28" s="83">
        <f t="shared" si="15"/>
        <v>1.6666666666666667</v>
      </c>
      <c r="V28" s="42"/>
      <c r="W28" s="42"/>
      <c r="X28" s="42"/>
      <c r="Y28" s="42"/>
      <c r="Z28" s="10"/>
      <c r="AA28" s="42"/>
      <c r="AB28" s="42"/>
      <c r="AC28" s="42"/>
      <c r="AD28" s="42"/>
      <c r="AE28" s="10"/>
      <c r="AF28" s="43"/>
      <c r="AG28" s="43"/>
      <c r="AH28" s="43"/>
      <c r="AI28" s="45">
        <f t="shared" si="12"/>
        <v>8</v>
      </c>
      <c r="AJ28" s="87">
        <f>AVERAGE(F28,P28,U28,K28,Z28,AE28)</f>
        <v>2.291666666666667</v>
      </c>
      <c r="AK28" s="87">
        <f t="shared" si="14"/>
        <v>76.3888888888889</v>
      </c>
      <c r="AL28" s="43"/>
      <c r="AM28" s="6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22.5" customHeight="1" x14ac:dyDescent="0.15">
      <c r="A29" s="49"/>
      <c r="B29" s="51"/>
      <c r="C29" s="44"/>
      <c r="D29" s="44"/>
      <c r="E29" s="44"/>
      <c r="F29" s="52"/>
      <c r="G29" s="44"/>
      <c r="H29" s="44"/>
      <c r="I29" s="44"/>
      <c r="J29" s="44"/>
      <c r="K29" s="52"/>
      <c r="L29" s="44"/>
      <c r="M29" s="44"/>
      <c r="N29" s="44"/>
      <c r="O29" s="44"/>
      <c r="P29" s="52"/>
      <c r="Q29" s="44"/>
      <c r="R29" s="44"/>
      <c r="S29" s="44"/>
      <c r="T29" s="44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44"/>
      <c r="AG29" s="44"/>
      <c r="AH29" s="44"/>
      <c r="AI29" s="44"/>
      <c r="AJ29" s="52"/>
      <c r="AK29" s="52"/>
      <c r="AL29" s="44"/>
      <c r="AM29" s="6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22.5" customHeight="1" x14ac:dyDescent="0.15">
      <c r="A30" s="39" t="s">
        <v>2</v>
      </c>
      <c r="B30" s="46">
        <f>SUM(B5:B28)</f>
        <v>22</v>
      </c>
      <c r="C30" s="47">
        <f>SUM(C5:C28)</f>
        <v>17</v>
      </c>
      <c r="D30" s="47">
        <f>SUM(D5:D28)</f>
        <v>57</v>
      </c>
      <c r="E30" s="47">
        <f>SUM(E5:E28)</f>
        <v>21</v>
      </c>
      <c r="F30" s="83">
        <f>AVERAGE(F5:F28)</f>
        <v>1.6108602749907097</v>
      </c>
      <c r="G30" s="47">
        <f>SUM(G5:G28)</f>
        <v>4</v>
      </c>
      <c r="H30" s="47">
        <f>SUM(H5:H28)</f>
        <v>5</v>
      </c>
      <c r="I30" s="47">
        <f>SUM(I5:I28)</f>
        <v>20</v>
      </c>
      <c r="J30" s="47">
        <f>SUM(J5:J28)</f>
        <v>137</v>
      </c>
      <c r="K30" s="85">
        <f>AVERAGE(K5:K28)</f>
        <v>2.7116807486944787</v>
      </c>
      <c r="L30" s="42">
        <f>SUM(L5:L28)</f>
        <v>19</v>
      </c>
      <c r="M30" s="42">
        <f>SUM(M5:M28)</f>
        <v>34</v>
      </c>
      <c r="N30" s="42">
        <f>SUM(N5:N28)</f>
        <v>41</v>
      </c>
      <c r="O30" s="42">
        <f>SUM(O5:O28)</f>
        <v>26</v>
      </c>
      <c r="P30" s="83">
        <f>AVERAGE(P5:P28)</f>
        <v>1.5617241880029602</v>
      </c>
      <c r="Q30" s="47">
        <f>SUM(Q5:Q28)</f>
        <v>30</v>
      </c>
      <c r="R30" s="47">
        <f>SUM(R5:R28)</f>
        <v>3</v>
      </c>
      <c r="S30" s="47">
        <f>SUM(S5:S28)</f>
        <v>12</v>
      </c>
      <c r="T30" s="47">
        <f>SUM(T5:T28)</f>
        <v>88</v>
      </c>
      <c r="U30" s="87">
        <f>AVERAGE(U5:U28)</f>
        <v>2.1347019647019647</v>
      </c>
      <c r="V30" s="42">
        <f>SUM(V5:V27)</f>
        <v>3</v>
      </c>
      <c r="W30" s="42">
        <f>SUM(W5:W27)</f>
        <v>0</v>
      </c>
      <c r="X30" s="42">
        <f>SUM(X5:X27)</f>
        <v>5</v>
      </c>
      <c r="Y30" s="42">
        <f>SUM(Y5:Y27)</f>
        <v>0</v>
      </c>
      <c r="Z30" s="86">
        <f>AVERAGE(Z5:Z28)</f>
        <v>1.1111111111111109</v>
      </c>
      <c r="AA30" s="42">
        <f>SUM(AA5:AA27)</f>
        <v>4</v>
      </c>
      <c r="AB30" s="42">
        <f>SUM(AB5:AB27)</f>
        <v>4</v>
      </c>
      <c r="AC30" s="42">
        <f>SUM(AC5:AC27)</f>
        <v>0</v>
      </c>
      <c r="AD30" s="42">
        <f>SUM(AD5:AD27)</f>
        <v>8</v>
      </c>
      <c r="AE30" s="83">
        <f>AVERAGE(AE5:AE28)</f>
        <v>1.5119047619047621</v>
      </c>
      <c r="AF30" s="84">
        <f>SUM(AF5:AF28)</f>
        <v>15</v>
      </c>
      <c r="AG30" s="84">
        <f>SUM(AG5:AG28)</f>
        <v>24</v>
      </c>
      <c r="AH30" s="47">
        <f>SUM(AH5:AH28)</f>
        <v>15</v>
      </c>
      <c r="AI30" s="42">
        <f>SUM(AI5:AI28)</f>
        <v>614</v>
      </c>
      <c r="AJ30" s="83">
        <f>AVERAGE(AJ5:AJ19,AJ21:AJ28)</f>
        <v>1.904766910937266</v>
      </c>
      <c r="AK30" s="83">
        <f>AVERAGE(AK5:AK19,AK21:AK28)</f>
        <v>63.492230364575533</v>
      </c>
      <c r="AL30" s="43"/>
      <c r="AM30" s="6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5.75" customHeight="1" thickBot="1" x14ac:dyDescent="0.2">
      <c r="A31" s="7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32"/>
      <c r="AZ31" s="33"/>
    </row>
    <row r="32" spans="1:52" ht="24" customHeight="1" thickTop="1" x14ac:dyDescent="0.15">
      <c r="A32" s="8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4"/>
      <c r="AM32" s="99" t="s">
        <v>23</v>
      </c>
      <c r="AN32" s="100"/>
      <c r="AO32" s="100"/>
      <c r="AP32" s="101"/>
      <c r="AQ32" s="102" t="s">
        <v>24</v>
      </c>
      <c r="AR32" s="100"/>
      <c r="AS32" s="100"/>
      <c r="AT32" s="101"/>
      <c r="AU32" s="102" t="s">
        <v>13</v>
      </c>
      <c r="AV32" s="100"/>
      <c r="AW32" s="100"/>
      <c r="AX32" s="103"/>
      <c r="AY32" s="75"/>
      <c r="AZ32" s="4"/>
    </row>
    <row r="33" spans="1:52" ht="22.5" customHeight="1" x14ac:dyDescent="0.15">
      <c r="A33" s="8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4"/>
      <c r="AM33" s="55">
        <v>0</v>
      </c>
      <c r="AN33" s="56">
        <v>1</v>
      </c>
      <c r="AO33" s="56">
        <v>2</v>
      </c>
      <c r="AP33" s="56">
        <v>3</v>
      </c>
      <c r="AQ33" s="56">
        <v>0</v>
      </c>
      <c r="AR33" s="56">
        <v>1</v>
      </c>
      <c r="AS33" s="56">
        <v>2</v>
      </c>
      <c r="AT33" s="56">
        <v>3</v>
      </c>
      <c r="AU33" s="56">
        <v>0</v>
      </c>
      <c r="AV33" s="56">
        <v>1</v>
      </c>
      <c r="AW33" s="56">
        <v>2</v>
      </c>
      <c r="AX33" s="57">
        <v>3</v>
      </c>
      <c r="AY33" s="54"/>
      <c r="AZ33" s="8"/>
    </row>
    <row r="34" spans="1:52" ht="73.5" customHeight="1" x14ac:dyDescent="0.15">
      <c r="A34" s="8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4"/>
      <c r="AM34" s="58" t="s">
        <v>25</v>
      </c>
      <c r="AN34" s="5" t="s">
        <v>26</v>
      </c>
      <c r="AO34" s="5" t="s">
        <v>27</v>
      </c>
      <c r="AP34" s="5" t="s">
        <v>28</v>
      </c>
      <c r="AQ34" s="5" t="s">
        <v>29</v>
      </c>
      <c r="AR34" s="5" t="s">
        <v>30</v>
      </c>
      <c r="AS34" s="5" t="s">
        <v>31</v>
      </c>
      <c r="AT34" s="5" t="s">
        <v>32</v>
      </c>
      <c r="AU34" s="5" t="s">
        <v>33</v>
      </c>
      <c r="AV34" s="5" t="s">
        <v>34</v>
      </c>
      <c r="AW34" s="5" t="s">
        <v>35</v>
      </c>
      <c r="AX34" s="59" t="s">
        <v>36</v>
      </c>
      <c r="AY34" s="54"/>
      <c r="AZ34" s="8"/>
    </row>
    <row r="35" spans="1:52" ht="22.5" customHeight="1" x14ac:dyDescent="0.15">
      <c r="A35" s="8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4"/>
      <c r="AM35" s="104" t="s">
        <v>37</v>
      </c>
      <c r="AN35" s="95"/>
      <c r="AO35" s="95"/>
      <c r="AP35" s="96"/>
      <c r="AQ35" s="105" t="s">
        <v>38</v>
      </c>
      <c r="AR35" s="95"/>
      <c r="AS35" s="95"/>
      <c r="AT35" s="96"/>
      <c r="AU35" s="105" t="s">
        <v>39</v>
      </c>
      <c r="AV35" s="95"/>
      <c r="AW35" s="95"/>
      <c r="AX35" s="106"/>
      <c r="AY35" s="54"/>
      <c r="AZ35" s="8"/>
    </row>
    <row r="36" spans="1:52" ht="22.5" customHeight="1" x14ac:dyDescent="0.15">
      <c r="A36" s="8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4"/>
      <c r="AM36" s="60">
        <v>0</v>
      </c>
      <c r="AN36" s="37">
        <v>1</v>
      </c>
      <c r="AO36" s="37">
        <v>2</v>
      </c>
      <c r="AP36" s="37">
        <v>3</v>
      </c>
      <c r="AQ36" s="37">
        <v>0</v>
      </c>
      <c r="AR36" s="37">
        <v>1</v>
      </c>
      <c r="AS36" s="37">
        <v>2</v>
      </c>
      <c r="AT36" s="37">
        <v>3</v>
      </c>
      <c r="AU36" s="37">
        <v>0</v>
      </c>
      <c r="AV36" s="37">
        <v>1</v>
      </c>
      <c r="AW36" s="37">
        <v>2</v>
      </c>
      <c r="AX36" s="61">
        <v>3</v>
      </c>
      <c r="AY36" s="54"/>
      <c r="AZ36" s="8"/>
    </row>
    <row r="37" spans="1:52" ht="73.5" customHeight="1" thickBot="1" x14ac:dyDescent="0.2">
      <c r="A37" s="8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4"/>
      <c r="AM37" s="62" t="s">
        <v>40</v>
      </c>
      <c r="AN37" s="63" t="s">
        <v>41</v>
      </c>
      <c r="AO37" s="63" t="s">
        <v>42</v>
      </c>
      <c r="AP37" s="63" t="s">
        <v>43</v>
      </c>
      <c r="AQ37" s="63" t="s">
        <v>44</v>
      </c>
      <c r="AR37" s="63" t="s">
        <v>45</v>
      </c>
      <c r="AS37" s="63" t="s">
        <v>46</v>
      </c>
      <c r="AT37" s="63" t="s">
        <v>47</v>
      </c>
      <c r="AU37" s="63" t="s">
        <v>48</v>
      </c>
      <c r="AV37" s="63" t="s">
        <v>49</v>
      </c>
      <c r="AW37" s="63" t="s">
        <v>50</v>
      </c>
      <c r="AX37" s="64" t="s">
        <v>51</v>
      </c>
      <c r="AY37" s="54"/>
      <c r="AZ37" s="8"/>
    </row>
    <row r="38" spans="1:52" ht="21.75" customHeight="1" thickTop="1" x14ac:dyDescent="0.15">
      <c r="A38" s="8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76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19"/>
      <c r="AZ38" s="8"/>
    </row>
    <row r="39" spans="1:52" ht="30" customHeight="1" x14ac:dyDescent="0.15">
      <c r="A39" s="8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73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2"/>
      <c r="AY39" s="66"/>
      <c r="AZ39" s="67" t="s">
        <v>52</v>
      </c>
    </row>
    <row r="40" spans="1:52" ht="30" customHeight="1" x14ac:dyDescent="0.15">
      <c r="A40" s="8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73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2"/>
      <c r="AY40" s="25"/>
      <c r="AZ40" s="67" t="s">
        <v>53</v>
      </c>
    </row>
    <row r="41" spans="1:52" ht="30" customHeight="1" x14ac:dyDescent="0.15">
      <c r="A41" s="8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73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22"/>
      <c r="AY41" s="26"/>
      <c r="AZ41" s="67" t="s">
        <v>54</v>
      </c>
    </row>
    <row r="42" spans="1:52" ht="30" customHeight="1" x14ac:dyDescent="0.15">
      <c r="A42" s="8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73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2"/>
      <c r="AY42" s="27"/>
      <c r="AZ42" s="67" t="s">
        <v>55</v>
      </c>
    </row>
    <row r="43" spans="1:52" ht="30" customHeight="1" x14ac:dyDescent="0.15">
      <c r="A43" s="8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73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2"/>
      <c r="AY43" s="68"/>
      <c r="AZ43" s="67" t="s">
        <v>56</v>
      </c>
    </row>
    <row r="44" spans="1:52" ht="21.75" customHeight="1" x14ac:dyDescent="0.15">
      <c r="A44" s="8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77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78"/>
      <c r="AZ44" s="33"/>
    </row>
  </sheetData>
  <mergeCells count="13">
    <mergeCell ref="AM32:AP32"/>
    <mergeCell ref="AQ32:AT32"/>
    <mergeCell ref="AU32:AX32"/>
    <mergeCell ref="AM35:AP35"/>
    <mergeCell ref="AQ35:AT35"/>
    <mergeCell ref="AU35:AX35"/>
    <mergeCell ref="B1:AL1"/>
    <mergeCell ref="B2:F2"/>
    <mergeCell ref="G2:K2"/>
    <mergeCell ref="L2:P2"/>
    <mergeCell ref="Q2:U2"/>
    <mergeCell ref="V2:Z2"/>
    <mergeCell ref="AA2:AE2"/>
  </mergeCells>
  <pageMargins left="0.5" right="0.5" top="0.75" bottom="0.75" header="0" footer="0"/>
  <pageSetup orientation="portrait"/>
  <headerFooter>
    <oddFooter>&amp;C&amp;"Helvetica Neue,Regular"&amp;10&amp;K000000000000&amp;P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5C9A-173E-8643-B5D8-CAFD819832A0}">
  <sheetPr>
    <pageSetUpPr fitToPage="1"/>
  </sheetPr>
  <dimension ref="A1:AZ44"/>
  <sheetViews>
    <sheetView showGridLines="0" topLeftCell="A4" workbookViewId="0">
      <pane xSplit="1" topLeftCell="M1" activePane="topRight" state="frozen"/>
      <selection activeCell="C50" sqref="C50"/>
      <selection pane="topRight" activeCell="R19" sqref="R19"/>
    </sheetView>
  </sheetViews>
  <sheetFormatPr baseColWidth="10" defaultColWidth="14.5" defaultRowHeight="15" customHeight="1" x14ac:dyDescent="0.15"/>
  <cols>
    <col min="1" max="1" width="22.5" style="1" customWidth="1"/>
    <col min="2" max="31" width="6.5" style="1" customWidth="1"/>
    <col min="32" max="35" width="14" style="1" customWidth="1"/>
    <col min="36" max="36" width="17" style="1" customWidth="1"/>
    <col min="37" max="38" width="14" style="1" customWidth="1"/>
    <col min="39" max="39" width="16.83203125" style="1" customWidth="1"/>
    <col min="40" max="40" width="17.1640625" style="1" customWidth="1"/>
    <col min="41" max="42" width="16.6640625" style="1" customWidth="1"/>
    <col min="43" max="43" width="16.83203125" style="1" customWidth="1"/>
    <col min="44" max="45" width="16.6640625" style="1" customWidth="1"/>
    <col min="46" max="50" width="16.83203125" style="1" customWidth="1"/>
    <col min="51" max="52" width="16.33203125" style="1" customWidth="1"/>
    <col min="53" max="53" width="14.5" style="1" customWidth="1"/>
    <col min="54" max="16384" width="14.5" style="1"/>
  </cols>
  <sheetData>
    <row r="1" spans="1:52" ht="27.75" customHeight="1" x14ac:dyDescent="0.15">
      <c r="A1" s="69"/>
      <c r="B1" s="107" t="s">
        <v>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9"/>
      <c r="AM1" s="70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37.5" customHeight="1" x14ac:dyDescent="0.15">
      <c r="A2" s="71"/>
      <c r="B2" s="110" t="s">
        <v>9</v>
      </c>
      <c r="C2" s="111"/>
      <c r="D2" s="111"/>
      <c r="E2" s="111"/>
      <c r="F2" s="112"/>
      <c r="G2" s="110" t="s">
        <v>10</v>
      </c>
      <c r="H2" s="111"/>
      <c r="I2" s="111"/>
      <c r="J2" s="111"/>
      <c r="K2" s="112"/>
      <c r="L2" s="110" t="s">
        <v>11</v>
      </c>
      <c r="M2" s="111"/>
      <c r="N2" s="111"/>
      <c r="O2" s="111"/>
      <c r="P2" s="112"/>
      <c r="Q2" s="110" t="s">
        <v>12</v>
      </c>
      <c r="R2" s="111"/>
      <c r="S2" s="111"/>
      <c r="T2" s="111"/>
      <c r="U2" s="112"/>
      <c r="V2" s="110" t="s">
        <v>13</v>
      </c>
      <c r="W2" s="111"/>
      <c r="X2" s="111"/>
      <c r="Y2" s="111"/>
      <c r="Z2" s="112"/>
      <c r="AA2" s="110" t="s">
        <v>14</v>
      </c>
      <c r="AB2" s="111"/>
      <c r="AC2" s="111"/>
      <c r="AD2" s="111"/>
      <c r="AE2" s="112"/>
      <c r="AF2" s="34" t="s">
        <v>15</v>
      </c>
      <c r="AG2" s="34" t="s">
        <v>16</v>
      </c>
      <c r="AH2" s="34" t="s">
        <v>17</v>
      </c>
      <c r="AI2" s="34" t="s">
        <v>18</v>
      </c>
      <c r="AJ2" s="34" t="s">
        <v>19</v>
      </c>
      <c r="AK2" s="34" t="s">
        <v>20</v>
      </c>
      <c r="AL2" s="34" t="s">
        <v>21</v>
      </c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22.5" customHeight="1" x14ac:dyDescent="0.15">
      <c r="A3" s="71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22.5" customHeight="1" x14ac:dyDescent="0.15">
      <c r="A4" s="72"/>
      <c r="B4" s="37">
        <v>0</v>
      </c>
      <c r="C4" s="37">
        <v>1</v>
      </c>
      <c r="D4" s="37">
        <v>2</v>
      </c>
      <c r="E4" s="37">
        <v>3</v>
      </c>
      <c r="F4" s="5" t="s">
        <v>22</v>
      </c>
      <c r="G4" s="37">
        <v>0</v>
      </c>
      <c r="H4" s="37">
        <v>1</v>
      </c>
      <c r="I4" s="37">
        <v>2</v>
      </c>
      <c r="J4" s="37">
        <v>3</v>
      </c>
      <c r="K4" s="5" t="s">
        <v>22</v>
      </c>
      <c r="L4" s="37">
        <v>0</v>
      </c>
      <c r="M4" s="37">
        <v>1</v>
      </c>
      <c r="N4" s="37">
        <v>2</v>
      </c>
      <c r="O4" s="37">
        <v>3</v>
      </c>
      <c r="P4" s="5" t="s">
        <v>22</v>
      </c>
      <c r="Q4" s="37">
        <v>0</v>
      </c>
      <c r="R4" s="37">
        <v>1</v>
      </c>
      <c r="S4" s="37">
        <v>2</v>
      </c>
      <c r="T4" s="37">
        <v>3</v>
      </c>
      <c r="U4" s="5" t="s">
        <v>22</v>
      </c>
      <c r="V4" s="37">
        <v>0</v>
      </c>
      <c r="W4" s="37">
        <v>1</v>
      </c>
      <c r="X4" s="37">
        <v>2</v>
      </c>
      <c r="Y4" s="37">
        <v>3</v>
      </c>
      <c r="Z4" s="5" t="s">
        <v>22</v>
      </c>
      <c r="AA4" s="37">
        <v>0</v>
      </c>
      <c r="AB4" s="37">
        <v>1</v>
      </c>
      <c r="AC4" s="37">
        <v>2</v>
      </c>
      <c r="AD4" s="37">
        <v>3</v>
      </c>
      <c r="AE4" s="5" t="s">
        <v>22</v>
      </c>
      <c r="AF4" s="38"/>
      <c r="AG4" s="38"/>
      <c r="AH4" s="38"/>
      <c r="AI4" s="38"/>
      <c r="AJ4" s="38"/>
      <c r="AK4" s="38"/>
      <c r="AL4" s="38"/>
      <c r="AM4" s="6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22.5" customHeight="1" x14ac:dyDescent="0.15">
      <c r="A5" s="39" t="s">
        <v>141</v>
      </c>
      <c r="B5" s="40">
        <v>1</v>
      </c>
      <c r="C5" s="41"/>
      <c r="D5" s="41">
        <v>7</v>
      </c>
      <c r="E5" s="41">
        <v>3</v>
      </c>
      <c r="F5" s="87">
        <f t="shared" ref="F5:F19" si="0">(B5*B$4+C5*C$4+D5*D$4+E5*E$4)/(B5+C5+D5+E5)</f>
        <v>2.0909090909090908</v>
      </c>
      <c r="G5" s="44">
        <v>2</v>
      </c>
      <c r="H5" s="44"/>
      <c r="I5" s="41"/>
      <c r="J5" s="41">
        <v>1</v>
      </c>
      <c r="K5" s="89">
        <f t="shared" ref="K5:K19" si="1">(G5*G$4+H5*H$4+I5*I$4+J5*J$4)/(G5+H5+I5+J5)</f>
        <v>1</v>
      </c>
      <c r="L5" s="44">
        <v>1</v>
      </c>
      <c r="M5" s="44">
        <v>2</v>
      </c>
      <c r="N5" s="44">
        <v>5</v>
      </c>
      <c r="O5" s="41">
        <v>5</v>
      </c>
      <c r="P5" s="87">
        <f>(L5*L$4+M5*M$4+N5*N$4+O5*O$4)/(L5+M5+N5+O5)</f>
        <v>2.0769230769230771</v>
      </c>
      <c r="Q5" s="47"/>
      <c r="R5" s="47">
        <v>1</v>
      </c>
      <c r="S5" s="47"/>
      <c r="T5" s="47">
        <v>7</v>
      </c>
      <c r="U5" s="85">
        <f t="shared" ref="U5:U19" si="2">(T5*T$4+S5*S$4+R5*R$4+Q5*Q$4)/(Q5+R5+S5+T5)</f>
        <v>2.75</v>
      </c>
      <c r="V5" s="45"/>
      <c r="W5" s="45"/>
      <c r="X5" s="45"/>
      <c r="Y5" s="45"/>
      <c r="Z5" s="45"/>
      <c r="AA5" s="45">
        <v>1</v>
      </c>
      <c r="AB5" s="45"/>
      <c r="AC5" s="45"/>
      <c r="AD5" s="45">
        <v>1</v>
      </c>
      <c r="AE5" s="83">
        <f t="shared" ref="AE5" si="3">(AD5*AD$4+AC5*AC$4+AB5*AB$4+AA5*AA$4)/(AA5+AB5+AC5+AD5)</f>
        <v>1.5</v>
      </c>
      <c r="AF5" s="44">
        <v>2</v>
      </c>
      <c r="AG5" s="41">
        <v>2</v>
      </c>
      <c r="AH5" s="44">
        <v>2</v>
      </c>
      <c r="AI5" s="45">
        <f t="shared" ref="AI5:AI19" si="4">SUM(B5:E5,G5:J5,L5:O5,Q5:T5,V5:Y5,AA5:AD5,AG5,AF5,AH5)</f>
        <v>43</v>
      </c>
      <c r="AJ5" s="83">
        <f t="shared" ref="AJ5:AJ19" si="5">AVERAGE(F5,P5,U5,K5,Z5,AE5)</f>
        <v>1.8835664335664337</v>
      </c>
      <c r="AK5" s="83">
        <f t="shared" ref="AK5:AK19" si="6">(AJ5*100)/3</f>
        <v>62.785547785547784</v>
      </c>
      <c r="AL5" s="44"/>
      <c r="AM5" s="6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22.5" customHeight="1" x14ac:dyDescent="0.15">
      <c r="A6" s="39" t="s">
        <v>102</v>
      </c>
      <c r="B6" s="50">
        <v>3</v>
      </c>
      <c r="C6" s="47"/>
      <c r="D6" s="47">
        <v>4</v>
      </c>
      <c r="E6" s="43">
        <v>2</v>
      </c>
      <c r="F6" s="83">
        <f t="shared" si="0"/>
        <v>1.5555555555555556</v>
      </c>
      <c r="G6" s="43"/>
      <c r="H6" s="43"/>
      <c r="I6" s="43"/>
      <c r="J6" s="47">
        <v>2</v>
      </c>
      <c r="K6" s="85">
        <f t="shared" si="1"/>
        <v>3</v>
      </c>
      <c r="L6" s="43">
        <v>2</v>
      </c>
      <c r="M6" s="43">
        <v>3</v>
      </c>
      <c r="N6" s="43">
        <v>2</v>
      </c>
      <c r="O6" s="43"/>
      <c r="P6" s="89">
        <f>(L6*L$4+M6*M$4+N6*N$4+O6*O$4)/(L6+M6+N6+O6)</f>
        <v>1</v>
      </c>
      <c r="Q6" s="43">
        <v>3</v>
      </c>
      <c r="R6" s="43"/>
      <c r="S6" s="43"/>
      <c r="T6" s="47">
        <v>8</v>
      </c>
      <c r="U6" s="87">
        <f t="shared" si="2"/>
        <v>2.1818181818181817</v>
      </c>
      <c r="V6" s="42"/>
      <c r="W6" s="42"/>
      <c r="X6" s="42"/>
      <c r="Y6" s="42"/>
      <c r="Z6" s="81"/>
      <c r="AA6" s="42"/>
      <c r="AB6" s="42"/>
      <c r="AC6" s="42"/>
      <c r="AD6" s="42"/>
      <c r="AE6" s="81"/>
      <c r="AF6" s="43"/>
      <c r="AG6" s="43">
        <v>2</v>
      </c>
      <c r="AH6" s="47"/>
      <c r="AI6" s="45">
        <f t="shared" si="4"/>
        <v>31</v>
      </c>
      <c r="AJ6" s="83">
        <f t="shared" si="5"/>
        <v>1.9343434343434343</v>
      </c>
      <c r="AK6" s="83">
        <f t="shared" si="6"/>
        <v>64.478114478114477</v>
      </c>
      <c r="AL6" s="43"/>
      <c r="AM6" s="6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22.5" customHeight="1" x14ac:dyDescent="0.15">
      <c r="A7" s="39" t="s">
        <v>142</v>
      </c>
      <c r="B7" s="40">
        <v>2</v>
      </c>
      <c r="C7" s="44"/>
      <c r="D7" s="41">
        <v>10</v>
      </c>
      <c r="E7" s="41">
        <v>10</v>
      </c>
      <c r="F7" s="87">
        <f t="shared" si="0"/>
        <v>2.2727272727272729</v>
      </c>
      <c r="G7" s="44"/>
      <c r="H7" s="44" t="s">
        <v>154</v>
      </c>
      <c r="I7" s="44"/>
      <c r="J7" s="41"/>
      <c r="K7" s="81"/>
      <c r="L7" s="41">
        <v>2</v>
      </c>
      <c r="M7" s="44"/>
      <c r="N7" s="41">
        <v>1</v>
      </c>
      <c r="O7" s="44">
        <v>1</v>
      </c>
      <c r="P7" s="89">
        <f>(L7*L$4+M7*M$4+N7*N$4+O7*O$4)/(L7+M7+N7+O7)</f>
        <v>1.25</v>
      </c>
      <c r="Q7" s="41"/>
      <c r="R7" s="44"/>
      <c r="S7" s="41"/>
      <c r="T7" s="44">
        <v>1</v>
      </c>
      <c r="U7" s="85">
        <f t="shared" si="2"/>
        <v>3</v>
      </c>
      <c r="V7" s="45"/>
      <c r="W7" s="45"/>
      <c r="X7" s="45"/>
      <c r="Y7" s="45"/>
      <c r="Z7" s="81"/>
      <c r="AA7" s="45"/>
      <c r="AB7" s="45"/>
      <c r="AC7" s="45"/>
      <c r="AD7" s="45"/>
      <c r="AE7" s="81"/>
      <c r="AF7" s="41">
        <v>1</v>
      </c>
      <c r="AG7" s="44">
        <v>1</v>
      </c>
      <c r="AH7" s="41"/>
      <c r="AI7" s="45">
        <f t="shared" si="4"/>
        <v>29</v>
      </c>
      <c r="AJ7" s="87">
        <f t="shared" si="5"/>
        <v>2.1742424242424243</v>
      </c>
      <c r="AK7" s="87">
        <f t="shared" si="6"/>
        <v>72.474747474747474</v>
      </c>
      <c r="AL7" s="44"/>
      <c r="AM7" s="6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22.5" customHeight="1" x14ac:dyDescent="0.15">
      <c r="A8" s="39" t="s">
        <v>143</v>
      </c>
      <c r="B8" s="50">
        <v>1</v>
      </c>
      <c r="C8" s="43"/>
      <c r="D8" s="47">
        <v>2</v>
      </c>
      <c r="E8" s="43">
        <v>1</v>
      </c>
      <c r="F8" s="83">
        <f>(B8*B$4+C8*C$4+D8*D$4+E8*E$4)/(B8+C8+D8+E8)</f>
        <v>1.75</v>
      </c>
      <c r="G8" s="43"/>
      <c r="H8" s="43"/>
      <c r="I8" s="43"/>
      <c r="J8" s="47">
        <v>2</v>
      </c>
      <c r="K8" s="85">
        <f t="shared" si="1"/>
        <v>3</v>
      </c>
      <c r="L8" s="47"/>
      <c r="M8" s="43"/>
      <c r="N8" s="43"/>
      <c r="O8" s="47"/>
      <c r="P8" s="81"/>
      <c r="Q8" s="47">
        <v>2</v>
      </c>
      <c r="R8" s="47"/>
      <c r="S8" s="43"/>
      <c r="T8" s="47">
        <v>4</v>
      </c>
      <c r="U8" s="87">
        <f t="shared" si="2"/>
        <v>2</v>
      </c>
      <c r="V8" s="42"/>
      <c r="W8" s="42"/>
      <c r="X8" s="42"/>
      <c r="Y8" s="42"/>
      <c r="Z8" s="81"/>
      <c r="AA8" s="42"/>
      <c r="AB8" s="42"/>
      <c r="AC8" s="42"/>
      <c r="AD8" s="42"/>
      <c r="AE8" s="81"/>
      <c r="AF8" s="41"/>
      <c r="AG8" s="41"/>
      <c r="AH8" s="43"/>
      <c r="AI8" s="45">
        <f>SUM(B8:E8,G8:J8,L8:O8,Q8:T8,V8:Y8,AA8:AD8,AG8,AF8,AH8)</f>
        <v>12</v>
      </c>
      <c r="AJ8" s="87">
        <f t="shared" si="5"/>
        <v>2.25</v>
      </c>
      <c r="AK8" s="87">
        <f t="shared" si="6"/>
        <v>75</v>
      </c>
      <c r="AL8" s="43"/>
      <c r="AM8" s="6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22.5" customHeight="1" x14ac:dyDescent="0.15">
      <c r="A9" s="39" t="s">
        <v>123</v>
      </c>
      <c r="B9" s="40">
        <v>1</v>
      </c>
      <c r="C9" s="41">
        <v>2</v>
      </c>
      <c r="D9" s="41">
        <v>12</v>
      </c>
      <c r="E9" s="41">
        <v>2</v>
      </c>
      <c r="F9" s="83">
        <f>(B9*B$4+C9*C$4+D9*D$4+E9*E$4)/(B9+C9+D9+E9)</f>
        <v>1.8823529411764706</v>
      </c>
      <c r="G9" s="44"/>
      <c r="H9" s="44"/>
      <c r="I9" s="44"/>
      <c r="J9" s="41">
        <v>5</v>
      </c>
      <c r="K9" s="85">
        <f t="shared" si="1"/>
        <v>3</v>
      </c>
      <c r="L9" s="41"/>
      <c r="M9" s="44"/>
      <c r="N9" s="41">
        <v>3</v>
      </c>
      <c r="O9" s="44">
        <v>3</v>
      </c>
      <c r="P9" s="85">
        <f t="shared" ref="P9:P19" si="7">(O9*O$4+N9*N$4+M9*M$4+L9*L$4)/(L9+M9+N9+O9)</f>
        <v>2.5</v>
      </c>
      <c r="Q9" s="41">
        <v>6</v>
      </c>
      <c r="R9" s="44"/>
      <c r="S9" s="41">
        <v>2</v>
      </c>
      <c r="T9" s="41">
        <v>7</v>
      </c>
      <c r="U9" s="83">
        <f t="shared" si="2"/>
        <v>1.6666666666666667</v>
      </c>
      <c r="V9" s="45"/>
      <c r="W9" s="45"/>
      <c r="X9" s="45"/>
      <c r="Y9" s="45"/>
      <c r="Z9" s="81"/>
      <c r="AA9" s="45">
        <v>1</v>
      </c>
      <c r="AB9" s="45"/>
      <c r="AC9" s="45"/>
      <c r="AD9" s="45"/>
      <c r="AE9" s="82">
        <f t="shared" ref="AE9" si="8">(AD9*AD$4+AC9*AC$4+AB9*AB$4+AA9*AA$4)/(AA9+AB9+AC9+AD9)</f>
        <v>0</v>
      </c>
      <c r="AF9" s="44"/>
      <c r="AG9" s="44">
        <v>1</v>
      </c>
      <c r="AH9" s="41">
        <v>2</v>
      </c>
      <c r="AI9" s="45">
        <f>SUM(B9:E9,G9:J9,L9:O9,Q9:T9,V9:Y9,AA9:AD9,AG9,AF9,AH9)</f>
        <v>47</v>
      </c>
      <c r="AJ9" s="83">
        <f t="shared" si="5"/>
        <v>1.8098039215686277</v>
      </c>
      <c r="AK9" s="83">
        <f t="shared" si="6"/>
        <v>60.326797385620921</v>
      </c>
      <c r="AL9" s="44"/>
      <c r="AM9" s="6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22.5" customHeight="1" x14ac:dyDescent="0.15">
      <c r="A10" s="39" t="s">
        <v>124</v>
      </c>
      <c r="B10" s="50"/>
      <c r="C10" s="43">
        <v>1</v>
      </c>
      <c r="D10" s="47">
        <v>5</v>
      </c>
      <c r="E10" s="47"/>
      <c r="F10" s="83">
        <f t="shared" si="0"/>
        <v>1.8333333333333333</v>
      </c>
      <c r="G10" s="43"/>
      <c r="H10" s="43"/>
      <c r="I10" s="43"/>
      <c r="J10" s="47">
        <v>1</v>
      </c>
      <c r="K10" s="85">
        <f t="shared" si="1"/>
        <v>3</v>
      </c>
      <c r="L10" s="43"/>
      <c r="M10" s="43">
        <v>1</v>
      </c>
      <c r="N10" s="47">
        <v>3</v>
      </c>
      <c r="O10" s="47">
        <v>2</v>
      </c>
      <c r="P10" s="87">
        <f t="shared" si="7"/>
        <v>2.1666666666666665</v>
      </c>
      <c r="Q10" s="47">
        <v>4</v>
      </c>
      <c r="R10" s="43">
        <v>1</v>
      </c>
      <c r="S10" s="43">
        <v>1</v>
      </c>
      <c r="T10" s="47">
        <v>13</v>
      </c>
      <c r="U10" s="87">
        <f>(T10*T$4+S10*S$4+R10*R$4+Q10*Q$4)/(Q10+R10+S10+T10)</f>
        <v>2.2105263157894739</v>
      </c>
      <c r="V10" s="42"/>
      <c r="W10" s="42"/>
      <c r="X10" s="42"/>
      <c r="Y10" s="42"/>
      <c r="Z10" s="81"/>
      <c r="AA10" s="42"/>
      <c r="AB10" s="42"/>
      <c r="AC10" s="42"/>
      <c r="AD10" s="42"/>
      <c r="AE10" s="81"/>
      <c r="AF10" s="43"/>
      <c r="AG10" s="43"/>
      <c r="AH10" s="47">
        <v>1</v>
      </c>
      <c r="AI10" s="45">
        <f t="shared" si="4"/>
        <v>33</v>
      </c>
      <c r="AJ10" s="87">
        <f t="shared" si="5"/>
        <v>2.3026315789473686</v>
      </c>
      <c r="AK10" s="87">
        <f t="shared" si="6"/>
        <v>76.754385964912288</v>
      </c>
      <c r="AL10" s="43"/>
      <c r="AM10" s="6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22.5" customHeight="1" x14ac:dyDescent="0.15">
      <c r="A11" s="39" t="s">
        <v>144</v>
      </c>
      <c r="B11" s="51">
        <v>1</v>
      </c>
      <c r="C11" s="44"/>
      <c r="D11" s="41">
        <v>3</v>
      </c>
      <c r="E11" s="41">
        <v>3</v>
      </c>
      <c r="F11" s="87">
        <f t="shared" si="0"/>
        <v>2.1428571428571428</v>
      </c>
      <c r="G11" s="44"/>
      <c r="H11" s="44"/>
      <c r="I11" s="44">
        <v>1</v>
      </c>
      <c r="J11" s="41">
        <v>3</v>
      </c>
      <c r="K11" s="85">
        <f t="shared" si="1"/>
        <v>2.75</v>
      </c>
      <c r="L11" s="41"/>
      <c r="M11" s="41">
        <v>1</v>
      </c>
      <c r="N11" s="41">
        <v>1</v>
      </c>
      <c r="O11" s="41"/>
      <c r="P11" s="89">
        <f t="shared" si="7"/>
        <v>1.5</v>
      </c>
      <c r="Q11" s="41"/>
      <c r="R11" s="41">
        <v>1</v>
      </c>
      <c r="S11" s="44">
        <v>1</v>
      </c>
      <c r="T11" s="41">
        <v>10</v>
      </c>
      <c r="U11" s="85">
        <f t="shared" si="2"/>
        <v>2.75</v>
      </c>
      <c r="V11" s="45"/>
      <c r="W11" s="45"/>
      <c r="X11" s="45"/>
      <c r="Y11" s="45"/>
      <c r="Z11" s="81"/>
      <c r="AA11" s="45"/>
      <c r="AB11" s="45"/>
      <c r="AC11" s="45"/>
      <c r="AD11" s="45"/>
      <c r="AE11" s="81"/>
      <c r="AF11" s="44">
        <v>2</v>
      </c>
      <c r="AG11" s="41"/>
      <c r="AH11" s="44"/>
      <c r="AI11" s="45">
        <f t="shared" si="4"/>
        <v>27</v>
      </c>
      <c r="AJ11" s="87">
        <f t="shared" si="5"/>
        <v>2.2857142857142856</v>
      </c>
      <c r="AK11" s="87">
        <f t="shared" si="6"/>
        <v>76.19047619047619</v>
      </c>
      <c r="AL11" s="44"/>
      <c r="AM11" s="6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23.25" customHeight="1" x14ac:dyDescent="0.15">
      <c r="A12" s="39" t="s">
        <v>145</v>
      </c>
      <c r="B12" s="50">
        <v>2</v>
      </c>
      <c r="C12" s="47">
        <v>1</v>
      </c>
      <c r="D12" s="47">
        <v>8</v>
      </c>
      <c r="E12" s="47"/>
      <c r="F12" s="83">
        <f t="shared" si="0"/>
        <v>1.5454545454545454</v>
      </c>
      <c r="G12" s="43">
        <v>1</v>
      </c>
      <c r="H12" s="43"/>
      <c r="I12" s="43">
        <v>1</v>
      </c>
      <c r="J12" s="47">
        <v>6</v>
      </c>
      <c r="K12" s="85">
        <f t="shared" si="1"/>
        <v>2.5</v>
      </c>
      <c r="L12" s="47">
        <v>1</v>
      </c>
      <c r="M12" s="47">
        <v>3</v>
      </c>
      <c r="N12" s="43">
        <v>7</v>
      </c>
      <c r="O12" s="47">
        <v>5</v>
      </c>
      <c r="P12" s="87">
        <f t="shared" si="7"/>
        <v>2</v>
      </c>
      <c r="Q12" s="43">
        <v>8</v>
      </c>
      <c r="R12" s="43">
        <v>1</v>
      </c>
      <c r="S12" s="43">
        <v>2</v>
      </c>
      <c r="T12" s="47">
        <v>12</v>
      </c>
      <c r="U12" s="83">
        <f t="shared" si="2"/>
        <v>1.7826086956521738</v>
      </c>
      <c r="V12" s="42"/>
      <c r="W12" s="42"/>
      <c r="X12" s="42"/>
      <c r="Y12" s="42"/>
      <c r="Z12" s="81"/>
      <c r="AA12" s="42"/>
      <c r="AB12" s="42"/>
      <c r="AC12" s="42"/>
      <c r="AD12" s="42"/>
      <c r="AE12" s="81"/>
      <c r="AF12" s="43"/>
      <c r="AG12" s="43">
        <v>1</v>
      </c>
      <c r="AH12" s="47">
        <v>1</v>
      </c>
      <c r="AI12" s="45">
        <f t="shared" si="4"/>
        <v>60</v>
      </c>
      <c r="AJ12" s="83">
        <f t="shared" si="5"/>
        <v>1.9570158102766797</v>
      </c>
      <c r="AK12" s="83">
        <f t="shared" si="6"/>
        <v>65.233860342555985</v>
      </c>
      <c r="AL12" s="43"/>
      <c r="AM12" s="6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22.5" customHeight="1" x14ac:dyDescent="0.15">
      <c r="A13" s="39" t="s">
        <v>146</v>
      </c>
      <c r="B13" s="51"/>
      <c r="C13" s="44">
        <v>1</v>
      </c>
      <c r="D13" s="41">
        <v>5</v>
      </c>
      <c r="E13" s="41"/>
      <c r="F13" s="83">
        <f t="shared" si="0"/>
        <v>1.8333333333333333</v>
      </c>
      <c r="G13" s="41"/>
      <c r="H13" s="41"/>
      <c r="I13" s="41">
        <v>7</v>
      </c>
      <c r="J13" s="41">
        <v>30</v>
      </c>
      <c r="K13" s="85">
        <f t="shared" si="1"/>
        <v>2.810810810810811</v>
      </c>
      <c r="L13" s="44">
        <v>1</v>
      </c>
      <c r="M13" s="41">
        <v>2</v>
      </c>
      <c r="N13" s="44">
        <v>1</v>
      </c>
      <c r="O13" s="44"/>
      <c r="P13" s="89">
        <f t="shared" si="7"/>
        <v>1</v>
      </c>
      <c r="Q13" s="41">
        <v>3</v>
      </c>
      <c r="R13" s="44"/>
      <c r="S13" s="44"/>
      <c r="T13" s="41">
        <v>2</v>
      </c>
      <c r="U13" s="89">
        <f t="shared" si="2"/>
        <v>1.2</v>
      </c>
      <c r="V13" s="45"/>
      <c r="W13" s="45"/>
      <c r="X13" s="45">
        <v>1</v>
      </c>
      <c r="Y13" s="45"/>
      <c r="Z13" s="87">
        <f t="shared" ref="Z13:Z14" si="9">(Y13*Y$4+X13*X$4+W13*W$4+V13*V$4)/(V13+W13+X13+Y13)</f>
        <v>2</v>
      </c>
      <c r="AA13" s="45"/>
      <c r="AB13" s="45"/>
      <c r="AC13" s="45"/>
      <c r="AD13" s="45"/>
      <c r="AE13" s="81"/>
      <c r="AF13" s="41"/>
      <c r="AG13" s="44"/>
      <c r="AH13" s="44">
        <v>2</v>
      </c>
      <c r="AI13" s="45">
        <f t="shared" si="4"/>
        <v>55</v>
      </c>
      <c r="AJ13" s="83">
        <f t="shared" si="5"/>
        <v>1.7688288288288287</v>
      </c>
      <c r="AK13" s="83">
        <f t="shared" si="6"/>
        <v>58.960960960960961</v>
      </c>
      <c r="AL13" s="44"/>
      <c r="AM13" s="6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23.5" customHeight="1" x14ac:dyDescent="0.15">
      <c r="A14" s="39" t="s">
        <v>127</v>
      </c>
      <c r="B14" s="46"/>
      <c r="C14" s="47"/>
      <c r="D14" s="47">
        <v>1</v>
      </c>
      <c r="E14" s="47"/>
      <c r="F14" s="87">
        <f t="shared" si="0"/>
        <v>2</v>
      </c>
      <c r="G14" s="47"/>
      <c r="H14" s="43">
        <v>1</v>
      </c>
      <c r="I14" s="43">
        <v>6</v>
      </c>
      <c r="J14" s="47">
        <v>28</v>
      </c>
      <c r="K14" s="85">
        <f t="shared" si="1"/>
        <v>2.7714285714285714</v>
      </c>
      <c r="L14" s="43">
        <v>1</v>
      </c>
      <c r="M14" s="43">
        <v>5</v>
      </c>
      <c r="N14" s="47">
        <v>2</v>
      </c>
      <c r="O14" s="43"/>
      <c r="P14" s="89">
        <f t="shared" si="7"/>
        <v>1.125</v>
      </c>
      <c r="Q14" s="47">
        <v>2</v>
      </c>
      <c r="R14" s="43"/>
      <c r="S14" s="43">
        <v>1</v>
      </c>
      <c r="T14" s="47">
        <v>10</v>
      </c>
      <c r="U14" s="87">
        <f t="shared" si="2"/>
        <v>2.4615384615384617</v>
      </c>
      <c r="V14" s="42"/>
      <c r="W14" s="42"/>
      <c r="X14" s="42"/>
      <c r="Y14" s="42">
        <v>1</v>
      </c>
      <c r="Z14" s="85">
        <f t="shared" si="9"/>
        <v>3</v>
      </c>
      <c r="AA14" s="42"/>
      <c r="AB14" s="42"/>
      <c r="AC14" s="42"/>
      <c r="AD14" s="42"/>
      <c r="AE14" s="10"/>
      <c r="AF14" s="47">
        <v>2</v>
      </c>
      <c r="AG14" s="43"/>
      <c r="AH14" s="47"/>
      <c r="AI14" s="45">
        <f t="shared" si="4"/>
        <v>60</v>
      </c>
      <c r="AJ14" s="87">
        <f t="shared" si="5"/>
        <v>2.2715934065934063</v>
      </c>
      <c r="AK14" s="87">
        <f t="shared" si="6"/>
        <v>75.719780219780205</v>
      </c>
      <c r="AL14" s="43"/>
      <c r="AM14" s="6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22.5" customHeight="1" x14ac:dyDescent="0.15">
      <c r="A15" s="39" t="s">
        <v>147</v>
      </c>
      <c r="B15" s="41">
        <v>2</v>
      </c>
      <c r="C15" s="41"/>
      <c r="D15" s="41">
        <v>3</v>
      </c>
      <c r="E15" s="41">
        <v>8</v>
      </c>
      <c r="F15" s="87">
        <f t="shared" si="0"/>
        <v>2.3076923076923075</v>
      </c>
      <c r="G15" s="41"/>
      <c r="H15" s="41"/>
      <c r="I15" s="41"/>
      <c r="J15" s="41"/>
      <c r="K15" s="81"/>
      <c r="L15" s="41"/>
      <c r="M15" s="44"/>
      <c r="N15" s="41"/>
      <c r="O15" s="44"/>
      <c r="P15" s="81"/>
      <c r="Q15" s="44">
        <v>1</v>
      </c>
      <c r="R15" s="44"/>
      <c r="S15" s="44">
        <v>1</v>
      </c>
      <c r="T15" s="41"/>
      <c r="U15" s="89">
        <f t="shared" si="2"/>
        <v>1</v>
      </c>
      <c r="V15" s="42"/>
      <c r="W15" s="42"/>
      <c r="X15" s="42"/>
      <c r="Y15" s="42"/>
      <c r="Z15" s="81"/>
      <c r="AA15" s="42"/>
      <c r="AB15" s="42"/>
      <c r="AC15" s="42"/>
      <c r="AD15" s="42">
        <v>1</v>
      </c>
      <c r="AE15" s="85">
        <f t="shared" ref="AE15" si="10">(AD15*AD$4+AC15*AC$4+AB15*AB$4+AA15*AA$4)/(AA15+AB15+AC15+AD15)</f>
        <v>3</v>
      </c>
      <c r="AF15" s="41"/>
      <c r="AG15" s="44">
        <v>1</v>
      </c>
      <c r="AH15" s="44"/>
      <c r="AI15" s="45">
        <f t="shared" si="4"/>
        <v>17</v>
      </c>
      <c r="AJ15" s="87">
        <f t="shared" si="5"/>
        <v>2.1025641025641026</v>
      </c>
      <c r="AK15" s="87">
        <f t="shared" si="6"/>
        <v>70.085470085470092</v>
      </c>
      <c r="AL15" s="44"/>
      <c r="AM15" s="6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22.5" customHeight="1" x14ac:dyDescent="0.15">
      <c r="A16" s="39" t="s">
        <v>109</v>
      </c>
      <c r="B16" s="48">
        <v>1</v>
      </c>
      <c r="C16" s="42"/>
      <c r="D16" s="42">
        <v>5</v>
      </c>
      <c r="E16" s="42"/>
      <c r="F16" s="83">
        <f t="shared" si="0"/>
        <v>1.6666666666666667</v>
      </c>
      <c r="G16" s="47"/>
      <c r="H16" s="47"/>
      <c r="I16" s="43"/>
      <c r="J16" s="47">
        <v>7</v>
      </c>
      <c r="K16" s="85">
        <f t="shared" si="1"/>
        <v>3</v>
      </c>
      <c r="L16" s="47">
        <v>2</v>
      </c>
      <c r="M16" s="47"/>
      <c r="N16" s="47"/>
      <c r="O16" s="47"/>
      <c r="P16" s="82">
        <f t="shared" si="7"/>
        <v>0</v>
      </c>
      <c r="Q16" s="47">
        <v>1</v>
      </c>
      <c r="R16" s="43"/>
      <c r="S16" s="47"/>
      <c r="T16" s="47">
        <v>2</v>
      </c>
      <c r="U16" s="87">
        <f t="shared" si="2"/>
        <v>2</v>
      </c>
      <c r="V16" s="42"/>
      <c r="W16" s="42"/>
      <c r="X16" s="42"/>
      <c r="Y16" s="42"/>
      <c r="Z16" s="81"/>
      <c r="AA16" s="42"/>
      <c r="AB16" s="42"/>
      <c r="AC16" s="42"/>
      <c r="AD16" s="42"/>
      <c r="AE16" s="81"/>
      <c r="AF16" s="47"/>
      <c r="AG16" s="47"/>
      <c r="AH16" s="47"/>
      <c r="AI16" s="45">
        <f t="shared" si="4"/>
        <v>18</v>
      </c>
      <c r="AJ16" s="83">
        <f t="shared" si="5"/>
        <v>1.6666666666666667</v>
      </c>
      <c r="AK16" s="83">
        <f t="shared" si="6"/>
        <v>55.555555555555564</v>
      </c>
      <c r="AL16" s="43"/>
      <c r="AM16" s="6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22.5" customHeight="1" x14ac:dyDescent="0.15">
      <c r="A17" s="39" t="s">
        <v>129</v>
      </c>
      <c r="B17" s="40"/>
      <c r="C17" s="44">
        <v>1</v>
      </c>
      <c r="D17" s="41">
        <v>5</v>
      </c>
      <c r="E17" s="41"/>
      <c r="F17" s="83">
        <f t="shared" si="0"/>
        <v>1.8333333333333333</v>
      </c>
      <c r="G17" s="41"/>
      <c r="H17" s="44">
        <v>1</v>
      </c>
      <c r="I17" s="44"/>
      <c r="J17" s="41">
        <v>7</v>
      </c>
      <c r="K17" s="85">
        <f t="shared" si="1"/>
        <v>2.75</v>
      </c>
      <c r="L17" s="44"/>
      <c r="M17" s="44">
        <v>8</v>
      </c>
      <c r="N17" s="41"/>
      <c r="O17" s="44"/>
      <c r="P17" s="89">
        <f t="shared" si="7"/>
        <v>1</v>
      </c>
      <c r="Q17" s="41">
        <v>1</v>
      </c>
      <c r="R17" s="44"/>
      <c r="S17" s="44"/>
      <c r="T17" s="41">
        <v>8</v>
      </c>
      <c r="U17" s="85">
        <f t="shared" si="2"/>
        <v>2.6666666666666665</v>
      </c>
      <c r="V17" s="45"/>
      <c r="W17" s="45"/>
      <c r="X17" s="45"/>
      <c r="Y17" s="45"/>
      <c r="Z17" s="81"/>
      <c r="AA17" s="42"/>
      <c r="AB17" s="42"/>
      <c r="AC17" s="42"/>
      <c r="AD17" s="42"/>
      <c r="AE17" s="81"/>
      <c r="AF17" s="41"/>
      <c r="AG17" s="41"/>
      <c r="AH17" s="41">
        <v>2</v>
      </c>
      <c r="AI17" s="45">
        <f t="shared" si="4"/>
        <v>33</v>
      </c>
      <c r="AJ17" s="87">
        <f t="shared" si="5"/>
        <v>2.0625</v>
      </c>
      <c r="AK17" s="87">
        <f t="shared" si="6"/>
        <v>68.75</v>
      </c>
      <c r="AL17" s="44"/>
      <c r="AM17" s="6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22.5" customHeight="1" x14ac:dyDescent="0.15">
      <c r="A18" s="39" t="s">
        <v>148</v>
      </c>
      <c r="B18" s="46"/>
      <c r="C18" s="43"/>
      <c r="D18" s="47">
        <v>4</v>
      </c>
      <c r="E18" s="47">
        <v>2</v>
      </c>
      <c r="F18" s="87">
        <f t="shared" si="0"/>
        <v>2.3333333333333335</v>
      </c>
      <c r="G18" s="43"/>
      <c r="H18" s="43"/>
      <c r="I18" s="47"/>
      <c r="J18" s="47">
        <v>4</v>
      </c>
      <c r="K18" s="85">
        <f t="shared" si="1"/>
        <v>3</v>
      </c>
      <c r="L18" s="43"/>
      <c r="M18" s="43">
        <v>1</v>
      </c>
      <c r="N18" s="47"/>
      <c r="O18" s="43">
        <v>1</v>
      </c>
      <c r="P18" s="87">
        <f t="shared" si="7"/>
        <v>2</v>
      </c>
      <c r="Q18" s="43">
        <v>1</v>
      </c>
      <c r="R18" s="42"/>
      <c r="S18" s="47">
        <v>2</v>
      </c>
      <c r="T18" s="47">
        <v>5</v>
      </c>
      <c r="U18" s="87">
        <f t="shared" si="2"/>
        <v>2.375</v>
      </c>
      <c r="V18" s="43"/>
      <c r="W18" s="43"/>
      <c r="X18" s="43"/>
      <c r="Y18" s="43"/>
      <c r="Z18" s="81"/>
      <c r="AA18" s="42"/>
      <c r="AB18" s="42"/>
      <c r="AC18" s="42"/>
      <c r="AD18" s="42">
        <v>2</v>
      </c>
      <c r="AE18" s="85">
        <f>(AD18*AD$4+AC18*AC$4+AB18*AB$4+AA18*AA$4)/(AA18+AB18+AC18+AD18)</f>
        <v>3</v>
      </c>
      <c r="AF18" s="47"/>
      <c r="AG18" s="43"/>
      <c r="AH18" s="43">
        <v>1</v>
      </c>
      <c r="AI18" s="45">
        <f t="shared" si="4"/>
        <v>23</v>
      </c>
      <c r="AJ18" s="85">
        <f t="shared" si="5"/>
        <v>2.541666666666667</v>
      </c>
      <c r="AK18" s="85">
        <f t="shared" si="6"/>
        <v>84.722222222222229</v>
      </c>
      <c r="AL18" s="43"/>
      <c r="AM18" s="6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22.5" customHeight="1" x14ac:dyDescent="0.15">
      <c r="A19" s="39" t="s">
        <v>132</v>
      </c>
      <c r="B19" s="40">
        <v>3</v>
      </c>
      <c r="C19" s="44">
        <v>2</v>
      </c>
      <c r="D19" s="44">
        <v>9</v>
      </c>
      <c r="E19" s="41">
        <v>3</v>
      </c>
      <c r="F19" s="83">
        <f t="shared" si="0"/>
        <v>1.7058823529411764</v>
      </c>
      <c r="G19" s="44"/>
      <c r="H19" s="44">
        <v>1</v>
      </c>
      <c r="I19" s="44"/>
      <c r="J19" s="41">
        <v>6</v>
      </c>
      <c r="K19" s="85">
        <f t="shared" si="1"/>
        <v>2.7142857142857144</v>
      </c>
      <c r="L19" s="44"/>
      <c r="M19" s="44"/>
      <c r="N19" s="44">
        <v>2</v>
      </c>
      <c r="O19" s="44"/>
      <c r="P19" s="87">
        <f t="shared" si="7"/>
        <v>2</v>
      </c>
      <c r="Q19" s="44"/>
      <c r="R19" s="44"/>
      <c r="S19" s="41"/>
      <c r="T19" s="44">
        <v>3</v>
      </c>
      <c r="U19" s="85">
        <f t="shared" si="2"/>
        <v>3</v>
      </c>
      <c r="V19" s="45">
        <v>1</v>
      </c>
      <c r="W19" s="45"/>
      <c r="X19" s="45">
        <v>2</v>
      </c>
      <c r="Y19" s="45">
        <v>3</v>
      </c>
      <c r="Z19" s="87">
        <f t="shared" ref="Z19" si="11">(Y19*Y$4+X19*X$4+W19*W$4+V19*V$4)/(V19+W19+X19+Y19)</f>
        <v>2.1666666666666665</v>
      </c>
      <c r="AA19" s="45">
        <v>1</v>
      </c>
      <c r="AB19" s="45">
        <v>4</v>
      </c>
      <c r="AC19" s="45">
        <v>1</v>
      </c>
      <c r="AD19" s="45">
        <v>2</v>
      </c>
      <c r="AE19" s="83">
        <f>(AD19*AD$4+AC19*AC$4+AB19*AB$4+AA19*AA$4)/(AA19+AB19+AC19+AD19)</f>
        <v>1.5</v>
      </c>
      <c r="AF19" s="41">
        <v>1</v>
      </c>
      <c r="AG19" s="44">
        <v>3</v>
      </c>
      <c r="AH19" s="44"/>
      <c r="AI19" s="45">
        <f t="shared" si="4"/>
        <v>47</v>
      </c>
      <c r="AJ19" s="87">
        <f t="shared" si="5"/>
        <v>2.1811391223155927</v>
      </c>
      <c r="AK19" s="87">
        <f t="shared" si="6"/>
        <v>72.704637410519766</v>
      </c>
      <c r="AL19" s="44"/>
      <c r="AM19" s="6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22.5" customHeight="1" x14ac:dyDescent="0.15">
      <c r="A20" s="49"/>
      <c r="B20" s="50"/>
      <c r="C20" s="43"/>
      <c r="D20" s="43"/>
      <c r="E20" s="43"/>
      <c r="F20" s="10"/>
      <c r="G20" s="43"/>
      <c r="H20" s="43"/>
      <c r="I20" s="43"/>
      <c r="J20" s="43"/>
      <c r="K20" s="12"/>
      <c r="L20" s="43"/>
      <c r="M20" s="43"/>
      <c r="N20" s="43"/>
      <c r="O20" s="43"/>
      <c r="P20" s="10"/>
      <c r="Q20" s="43"/>
      <c r="R20" s="43"/>
      <c r="S20" s="43"/>
      <c r="T20" s="43"/>
      <c r="U20" s="10"/>
      <c r="V20" s="42"/>
      <c r="W20" s="42"/>
      <c r="X20" s="42"/>
      <c r="Y20" s="42"/>
      <c r="Z20" s="81"/>
      <c r="AA20" s="42"/>
      <c r="AB20" s="42"/>
      <c r="AC20" s="42"/>
      <c r="AD20" s="42"/>
      <c r="AE20" s="10"/>
      <c r="AF20" s="43"/>
      <c r="AG20" s="43"/>
      <c r="AH20" s="43"/>
      <c r="AI20" s="45"/>
      <c r="AJ20" s="10"/>
      <c r="AK20" s="10"/>
      <c r="AL20" s="43"/>
      <c r="AM20" s="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22.5" customHeight="1" x14ac:dyDescent="0.15">
      <c r="A21" s="39" t="s">
        <v>114</v>
      </c>
      <c r="B21" s="51">
        <v>1</v>
      </c>
      <c r="C21" s="44"/>
      <c r="D21" s="41"/>
      <c r="E21" s="44"/>
      <c r="F21" s="82">
        <f t="shared" ref="F21:F27" si="12">(B21*B$4+C21*C$4+D21*D$4+E21*E$4)/(B21+C21+D21+E21)</f>
        <v>0</v>
      </c>
      <c r="G21" s="44"/>
      <c r="H21" s="44"/>
      <c r="I21" s="44">
        <v>1</v>
      </c>
      <c r="J21" s="41">
        <v>5</v>
      </c>
      <c r="K21" s="85">
        <f>(G21*G$4+H21*H$4+I21*I$4+J21*J$4)/(G21+H21+I21+J21)</f>
        <v>2.8333333333333335</v>
      </c>
      <c r="L21" s="44">
        <v>1</v>
      </c>
      <c r="M21" s="44"/>
      <c r="N21" s="44">
        <v>1</v>
      </c>
      <c r="O21" s="44"/>
      <c r="P21" s="89">
        <f t="shared" ref="P21:P28" si="13">(O21*O$4+N21*N$4+M21*M$4+L21*L$4)/(L21+M21+N21+O21)</f>
        <v>1</v>
      </c>
      <c r="Q21" s="41"/>
      <c r="R21" s="44"/>
      <c r="S21" s="41">
        <v>1</v>
      </c>
      <c r="T21" s="41">
        <v>1</v>
      </c>
      <c r="U21" s="85">
        <f t="shared" ref="U21:U28" si="14">(T21*T$4+S21*S$4+R21*R$4+Q21*Q$4)/(Q21+R21+S21+T21)</f>
        <v>2.5</v>
      </c>
      <c r="V21" s="45"/>
      <c r="W21" s="45"/>
      <c r="X21" s="45"/>
      <c r="Y21" s="45"/>
      <c r="Z21" s="81"/>
      <c r="AA21" s="45"/>
      <c r="AB21" s="45"/>
      <c r="AC21" s="45"/>
      <c r="AD21" s="45"/>
      <c r="AE21" s="81"/>
      <c r="AF21" s="41">
        <v>1</v>
      </c>
      <c r="AG21" s="44"/>
      <c r="AH21" s="41"/>
      <c r="AI21" s="45">
        <f t="shared" ref="AI21:AI28" si="15">SUM(B21:E21,G21:J21,L21:O21,Q21:T21,V21:Y21,AA21:AD21,AG21,AF21,AH21)</f>
        <v>12</v>
      </c>
      <c r="AJ21" s="83">
        <f t="shared" ref="AJ21:AJ27" si="16">AVERAGE(F21,P21,U21,K21,Z21,AE21)</f>
        <v>1.5833333333333335</v>
      </c>
      <c r="AK21" s="83">
        <f t="shared" ref="AK21:AK28" si="17">(AJ21*100)/3</f>
        <v>52.777777777777779</v>
      </c>
      <c r="AL21" s="44"/>
      <c r="AM21" s="6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22.5" customHeight="1" x14ac:dyDescent="0.15">
      <c r="A22" s="39" t="s">
        <v>115</v>
      </c>
      <c r="B22" s="50"/>
      <c r="C22" s="47">
        <v>1</v>
      </c>
      <c r="D22" s="43">
        <v>4</v>
      </c>
      <c r="E22" s="43">
        <v>1</v>
      </c>
      <c r="F22" s="87">
        <f t="shared" si="12"/>
        <v>2</v>
      </c>
      <c r="G22" s="43"/>
      <c r="H22" s="43"/>
      <c r="I22" s="43"/>
      <c r="J22" s="43">
        <v>1</v>
      </c>
      <c r="K22" s="85">
        <f t="shared" ref="K22:K24" si="18">(G22*G$4+H22*H$4+I22*I$4+J22*J$4)/(G22+H22+I22+J22)</f>
        <v>3</v>
      </c>
      <c r="L22" s="43">
        <v>1</v>
      </c>
      <c r="M22" s="47">
        <v>1</v>
      </c>
      <c r="N22" s="43"/>
      <c r="O22" s="43">
        <v>1</v>
      </c>
      <c r="P22" s="89">
        <f t="shared" si="13"/>
        <v>1.3333333333333333</v>
      </c>
      <c r="Q22" s="47"/>
      <c r="R22" s="43"/>
      <c r="S22" s="43">
        <v>1</v>
      </c>
      <c r="T22" s="47">
        <v>1</v>
      </c>
      <c r="U22" s="85">
        <f t="shared" si="14"/>
        <v>2.5</v>
      </c>
      <c r="V22" s="43"/>
      <c r="W22" s="43"/>
      <c r="X22" s="43"/>
      <c r="Y22" s="43"/>
      <c r="Z22" s="81"/>
      <c r="AA22" s="42"/>
      <c r="AB22" s="42"/>
      <c r="AC22" s="42"/>
      <c r="AD22" s="42"/>
      <c r="AE22" s="81"/>
      <c r="AF22" s="43"/>
      <c r="AG22" s="43">
        <v>1</v>
      </c>
      <c r="AH22" s="43"/>
      <c r="AI22" s="45">
        <f t="shared" si="15"/>
        <v>13</v>
      </c>
      <c r="AJ22" s="87">
        <f t="shared" si="16"/>
        <v>2.208333333333333</v>
      </c>
      <c r="AK22" s="87">
        <f t="shared" si="17"/>
        <v>73.6111111111111</v>
      </c>
      <c r="AL22" s="43"/>
      <c r="AM22" s="6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22.5" customHeight="1" x14ac:dyDescent="0.15">
      <c r="A23" s="39" t="s">
        <v>149</v>
      </c>
      <c r="B23" s="51"/>
      <c r="C23" s="44"/>
      <c r="D23" s="44">
        <v>2</v>
      </c>
      <c r="E23" s="44"/>
      <c r="F23" s="87">
        <f t="shared" si="12"/>
        <v>2</v>
      </c>
      <c r="G23" s="44">
        <v>1</v>
      </c>
      <c r="H23" s="44"/>
      <c r="I23" s="44"/>
      <c r="J23" s="41">
        <v>3</v>
      </c>
      <c r="K23" s="87">
        <f t="shared" si="18"/>
        <v>2.25</v>
      </c>
      <c r="L23" s="44">
        <v>1</v>
      </c>
      <c r="M23" s="44">
        <v>4</v>
      </c>
      <c r="N23" s="44">
        <v>1</v>
      </c>
      <c r="O23" s="44">
        <v>1</v>
      </c>
      <c r="P23" s="89">
        <f t="shared" si="13"/>
        <v>1.2857142857142858</v>
      </c>
      <c r="Q23" s="41"/>
      <c r="R23" s="44"/>
      <c r="S23" s="44">
        <v>1</v>
      </c>
      <c r="T23" s="41">
        <v>7</v>
      </c>
      <c r="U23" s="85">
        <f t="shared" si="14"/>
        <v>2.875</v>
      </c>
      <c r="V23" s="45"/>
      <c r="W23" s="45"/>
      <c r="X23" s="45"/>
      <c r="Y23" s="45"/>
      <c r="Z23" s="81"/>
      <c r="AA23" s="45"/>
      <c r="AB23" s="45"/>
      <c r="AC23" s="45"/>
      <c r="AD23" s="45"/>
      <c r="AE23" s="81"/>
      <c r="AF23" s="44">
        <v>1</v>
      </c>
      <c r="AG23" s="44">
        <v>1</v>
      </c>
      <c r="AH23" s="44"/>
      <c r="AI23" s="45">
        <f t="shared" si="15"/>
        <v>23</v>
      </c>
      <c r="AJ23" s="87">
        <f t="shared" si="16"/>
        <v>2.1026785714285712</v>
      </c>
      <c r="AK23" s="87">
        <f t="shared" si="17"/>
        <v>70.089285714285708</v>
      </c>
      <c r="AL23" s="44"/>
      <c r="AM23" s="6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22.5" customHeight="1" x14ac:dyDescent="0.15">
      <c r="A24" s="39" t="s">
        <v>150</v>
      </c>
      <c r="B24" s="40"/>
      <c r="C24" s="41"/>
      <c r="D24" s="41">
        <v>2</v>
      </c>
      <c r="E24" s="41"/>
      <c r="F24" s="87">
        <f t="shared" si="12"/>
        <v>2</v>
      </c>
      <c r="G24" s="43">
        <v>1</v>
      </c>
      <c r="H24" s="43"/>
      <c r="I24" s="47"/>
      <c r="J24" s="47">
        <v>1</v>
      </c>
      <c r="K24" s="83">
        <f t="shared" si="18"/>
        <v>1.5</v>
      </c>
      <c r="L24" s="43">
        <v>1</v>
      </c>
      <c r="M24" s="43">
        <v>3</v>
      </c>
      <c r="N24" s="47">
        <v>2</v>
      </c>
      <c r="O24" s="47">
        <v>1</v>
      </c>
      <c r="P24" s="89">
        <f t="shared" si="13"/>
        <v>1.4285714285714286</v>
      </c>
      <c r="Q24" s="47"/>
      <c r="R24" s="43"/>
      <c r="S24" s="43"/>
      <c r="T24" s="47">
        <v>4</v>
      </c>
      <c r="U24" s="85">
        <f t="shared" si="14"/>
        <v>3</v>
      </c>
      <c r="V24" s="42"/>
      <c r="W24" s="42"/>
      <c r="X24" s="42"/>
      <c r="Y24" s="42"/>
      <c r="Z24" s="81"/>
      <c r="AA24" s="42"/>
      <c r="AB24" s="42"/>
      <c r="AC24" s="42"/>
      <c r="AD24" s="42"/>
      <c r="AE24" s="81"/>
      <c r="AF24" s="47">
        <v>1</v>
      </c>
      <c r="AG24" s="47">
        <v>1</v>
      </c>
      <c r="AH24" s="43"/>
      <c r="AI24" s="45">
        <f t="shared" si="15"/>
        <v>17</v>
      </c>
      <c r="AJ24" s="83">
        <f t="shared" si="16"/>
        <v>1.9821428571428572</v>
      </c>
      <c r="AK24" s="83">
        <f t="shared" si="17"/>
        <v>66.071428571428569</v>
      </c>
      <c r="AL24" s="43"/>
      <c r="AM24" s="6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22.5" customHeight="1" x14ac:dyDescent="0.15">
      <c r="A25" s="39" t="s">
        <v>137</v>
      </c>
      <c r="B25" s="40"/>
      <c r="C25" s="44"/>
      <c r="D25" s="41">
        <v>1</v>
      </c>
      <c r="E25" s="44">
        <v>1</v>
      </c>
      <c r="F25" s="85">
        <f t="shared" si="12"/>
        <v>2.5</v>
      </c>
      <c r="G25" s="44"/>
      <c r="H25" s="41"/>
      <c r="I25" s="44">
        <v>4</v>
      </c>
      <c r="J25" s="41">
        <v>17</v>
      </c>
      <c r="K25" s="85">
        <f>(G25*G$4+H25*H$4+I25*I$4+J25*J$4)/(G25+H25+I25+J25)</f>
        <v>2.8095238095238093</v>
      </c>
      <c r="L25" s="41"/>
      <c r="M25" s="44"/>
      <c r="N25" s="44">
        <v>4</v>
      </c>
      <c r="O25" s="44"/>
      <c r="P25" s="87">
        <f t="shared" si="13"/>
        <v>2</v>
      </c>
      <c r="Q25" s="44"/>
      <c r="R25" s="44"/>
      <c r="S25" s="44">
        <v>1</v>
      </c>
      <c r="T25" s="41">
        <v>1</v>
      </c>
      <c r="U25" s="85">
        <f t="shared" si="14"/>
        <v>2.5</v>
      </c>
      <c r="V25" s="45"/>
      <c r="W25" s="45"/>
      <c r="X25" s="45"/>
      <c r="Y25" s="45"/>
      <c r="Z25" s="81"/>
      <c r="AA25" s="45"/>
      <c r="AB25" s="45"/>
      <c r="AC25" s="45"/>
      <c r="AD25" s="45">
        <v>1</v>
      </c>
      <c r="AE25" s="85">
        <f t="shared" ref="AE25:AE27" si="19">(AD25*AD$4+AC25*AC$4+AB25*AB$4+AA25*AA$4)/(AA25+AB25+AC25+AD25)</f>
        <v>3</v>
      </c>
      <c r="AF25" s="41"/>
      <c r="AG25" s="44"/>
      <c r="AH25" s="44">
        <v>1</v>
      </c>
      <c r="AI25" s="45">
        <f t="shared" si="15"/>
        <v>31</v>
      </c>
      <c r="AJ25" s="85">
        <f t="shared" si="16"/>
        <v>2.5619047619047621</v>
      </c>
      <c r="AK25" s="85">
        <f t="shared" si="17"/>
        <v>85.396825396825406</v>
      </c>
      <c r="AL25" s="44"/>
      <c r="AM25" s="6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22.5" customHeight="1" x14ac:dyDescent="0.15">
      <c r="A26" s="39" t="s">
        <v>151</v>
      </c>
      <c r="B26" s="50"/>
      <c r="C26" s="43">
        <v>1</v>
      </c>
      <c r="D26" s="47">
        <v>3</v>
      </c>
      <c r="E26" s="47"/>
      <c r="F26" s="83">
        <f t="shared" si="12"/>
        <v>1.75</v>
      </c>
      <c r="G26" s="43">
        <v>1</v>
      </c>
      <c r="H26" s="43"/>
      <c r="I26" s="43">
        <v>2</v>
      </c>
      <c r="J26" s="47">
        <v>2</v>
      </c>
      <c r="K26" s="87">
        <f>(G26*G$4+H26*H$4+I26*I$4+J26*J$4)/(G26+H26+I26+J26)</f>
        <v>2</v>
      </c>
      <c r="L26" s="43"/>
      <c r="M26" s="47"/>
      <c r="N26" s="43">
        <v>4</v>
      </c>
      <c r="O26" s="43">
        <v>1</v>
      </c>
      <c r="P26" s="87">
        <f t="shared" si="13"/>
        <v>2.2000000000000002</v>
      </c>
      <c r="Q26" s="43">
        <v>1</v>
      </c>
      <c r="R26" s="43"/>
      <c r="S26" s="43">
        <v>1</v>
      </c>
      <c r="T26" s="47">
        <v>3</v>
      </c>
      <c r="U26" s="87">
        <f t="shared" si="14"/>
        <v>2.2000000000000002</v>
      </c>
      <c r="V26" s="42"/>
      <c r="W26" s="42">
        <v>1</v>
      </c>
      <c r="X26" s="42"/>
      <c r="Y26" s="42"/>
      <c r="Z26" s="89">
        <f t="shared" ref="Z26" si="20">(Y26*Y$4+X26*X$4+W26*W$4+V26*V$4)/(V26+W26+X26+Y26)</f>
        <v>1</v>
      </c>
      <c r="AA26" s="42"/>
      <c r="AB26" s="42">
        <v>1</v>
      </c>
      <c r="AC26" s="42"/>
      <c r="AD26" s="42"/>
      <c r="AE26" s="89">
        <f t="shared" si="19"/>
        <v>1</v>
      </c>
      <c r="AF26" s="47"/>
      <c r="AG26" s="43">
        <v>1</v>
      </c>
      <c r="AH26" s="43"/>
      <c r="AI26" s="45">
        <f t="shared" si="15"/>
        <v>22</v>
      </c>
      <c r="AJ26" s="83">
        <f t="shared" si="16"/>
        <v>1.6916666666666667</v>
      </c>
      <c r="AK26" s="83">
        <f t="shared" si="17"/>
        <v>56.388888888888886</v>
      </c>
      <c r="AL26" s="43"/>
      <c r="AM26" s="6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22.5" customHeight="1" x14ac:dyDescent="0.15">
      <c r="A27" s="39" t="s">
        <v>152</v>
      </c>
      <c r="B27" s="50">
        <v>2</v>
      </c>
      <c r="C27" s="43"/>
      <c r="D27" s="47">
        <v>3</v>
      </c>
      <c r="E27" s="47">
        <v>3</v>
      </c>
      <c r="F27" s="83">
        <f t="shared" si="12"/>
        <v>1.875</v>
      </c>
      <c r="G27" s="43"/>
      <c r="H27" s="47"/>
      <c r="I27" s="47"/>
      <c r="J27" s="47"/>
      <c r="K27" s="81"/>
      <c r="L27" s="43"/>
      <c r="M27" s="43"/>
      <c r="N27" s="47"/>
      <c r="O27" s="43"/>
      <c r="P27" s="81"/>
      <c r="Q27" s="44"/>
      <c r="R27" s="44"/>
      <c r="S27" s="44">
        <v>1</v>
      </c>
      <c r="T27" s="41">
        <v>1</v>
      </c>
      <c r="U27" s="85">
        <f t="shared" si="14"/>
        <v>2.5</v>
      </c>
      <c r="V27" s="45"/>
      <c r="W27" s="45"/>
      <c r="X27" s="45"/>
      <c r="Y27" s="45"/>
      <c r="Z27" s="81"/>
      <c r="AA27" s="45"/>
      <c r="AB27" s="45">
        <v>1</v>
      </c>
      <c r="AC27" s="45"/>
      <c r="AD27" s="45"/>
      <c r="AE27" s="89">
        <f t="shared" si="19"/>
        <v>1</v>
      </c>
      <c r="AF27" s="41"/>
      <c r="AG27" s="41"/>
      <c r="AH27" s="44"/>
      <c r="AI27" s="45">
        <f t="shared" si="15"/>
        <v>11</v>
      </c>
      <c r="AJ27" s="83">
        <f t="shared" si="16"/>
        <v>1.7916666666666667</v>
      </c>
      <c r="AK27" s="83">
        <f t="shared" si="17"/>
        <v>59.722222222222229</v>
      </c>
      <c r="AL27" s="44"/>
      <c r="AM27" s="6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22.5" customHeight="1" x14ac:dyDescent="0.15">
      <c r="A28" s="39" t="s">
        <v>153</v>
      </c>
      <c r="B28" s="50"/>
      <c r="C28" s="43"/>
      <c r="D28" s="43"/>
      <c r="E28" s="43"/>
      <c r="F28" s="81"/>
      <c r="G28" s="43"/>
      <c r="H28" s="43"/>
      <c r="I28" s="43"/>
      <c r="J28" s="43"/>
      <c r="K28" s="81"/>
      <c r="L28" s="43"/>
      <c r="M28" s="43"/>
      <c r="N28" s="43">
        <v>1</v>
      </c>
      <c r="O28" s="43">
        <v>2</v>
      </c>
      <c r="P28" s="85">
        <f t="shared" si="13"/>
        <v>2.6666666666666665</v>
      </c>
      <c r="Q28" s="43"/>
      <c r="R28" s="43"/>
      <c r="S28" s="43"/>
      <c r="T28" s="43">
        <v>2</v>
      </c>
      <c r="U28" s="85">
        <f t="shared" si="14"/>
        <v>3</v>
      </c>
      <c r="V28" s="42"/>
      <c r="W28" s="42"/>
      <c r="X28" s="42"/>
      <c r="Y28" s="42"/>
      <c r="Z28" s="10"/>
      <c r="AA28" s="42"/>
      <c r="AB28" s="42"/>
      <c r="AC28" s="42"/>
      <c r="AD28" s="42"/>
      <c r="AE28" s="10"/>
      <c r="AF28" s="43"/>
      <c r="AG28" s="43"/>
      <c r="AH28" s="43"/>
      <c r="AI28" s="45">
        <f t="shared" si="15"/>
        <v>5</v>
      </c>
      <c r="AJ28" s="85">
        <f>AVERAGE(F28,P28,U28,K28,Z28,AE28)</f>
        <v>2.833333333333333</v>
      </c>
      <c r="AK28" s="85">
        <f t="shared" si="17"/>
        <v>94.444444444444443</v>
      </c>
      <c r="AL28" s="43"/>
      <c r="AM28" s="6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22.5" customHeight="1" x14ac:dyDescent="0.15">
      <c r="A29" s="49"/>
      <c r="B29" s="51"/>
      <c r="C29" s="44"/>
      <c r="D29" s="44"/>
      <c r="E29" s="44"/>
      <c r="F29" s="52"/>
      <c r="G29" s="44"/>
      <c r="H29" s="44"/>
      <c r="I29" s="44"/>
      <c r="J29" s="44"/>
      <c r="K29" s="52"/>
      <c r="L29" s="44"/>
      <c r="M29" s="44"/>
      <c r="N29" s="44"/>
      <c r="O29" s="44"/>
      <c r="P29" s="52"/>
      <c r="Q29" s="44"/>
      <c r="R29" s="44"/>
      <c r="S29" s="44"/>
      <c r="T29" s="44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44"/>
      <c r="AG29" s="44"/>
      <c r="AH29" s="44"/>
      <c r="AI29" s="44"/>
      <c r="AJ29" s="52"/>
      <c r="AK29" s="52"/>
      <c r="AL29" s="44"/>
      <c r="AM29" s="6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22.5" customHeight="1" x14ac:dyDescent="0.15">
      <c r="A30" s="39" t="s">
        <v>2</v>
      </c>
      <c r="B30" s="46">
        <f>SUM(B5:B28)</f>
        <v>20</v>
      </c>
      <c r="C30" s="47">
        <f>SUM(C5:C28)</f>
        <v>10</v>
      </c>
      <c r="D30" s="47">
        <f>SUM(D5:D28)</f>
        <v>98</v>
      </c>
      <c r="E30" s="47">
        <f>SUM(E5:E28)</f>
        <v>39</v>
      </c>
      <c r="F30" s="83">
        <f>AVERAGE(F5:F28)</f>
        <v>1.8581105095142527</v>
      </c>
      <c r="G30" s="47">
        <f>SUM(G5:G28)</f>
        <v>6</v>
      </c>
      <c r="H30" s="47">
        <f>SUM(H5:H28)</f>
        <v>3</v>
      </c>
      <c r="I30" s="47">
        <f>SUM(I5:I28)</f>
        <v>22</v>
      </c>
      <c r="J30" s="47">
        <f>SUM(J5:J28)</f>
        <v>131</v>
      </c>
      <c r="K30" s="87">
        <f>AVERAGE(K5:K28)</f>
        <v>2.6152306441780127</v>
      </c>
      <c r="L30" s="42">
        <f>SUM(L5:L28)</f>
        <v>14</v>
      </c>
      <c r="M30" s="42">
        <f>SUM(M5:M28)</f>
        <v>34</v>
      </c>
      <c r="N30" s="42">
        <f>SUM(N5:N28)</f>
        <v>40</v>
      </c>
      <c r="O30" s="42">
        <f>SUM(O5:O28)</f>
        <v>23</v>
      </c>
      <c r="P30" s="83">
        <f>AVERAGE(P5:P28)</f>
        <v>1.5766437728937728</v>
      </c>
      <c r="Q30" s="47">
        <f>SUM(Q5:Q28)</f>
        <v>33</v>
      </c>
      <c r="R30" s="47">
        <f>SUM(R5:R28)</f>
        <v>4</v>
      </c>
      <c r="S30" s="47">
        <f>SUM(S5:S28)</f>
        <v>16</v>
      </c>
      <c r="T30" s="47">
        <f>SUM(T5:T28)</f>
        <v>112</v>
      </c>
      <c r="U30" s="87">
        <f>AVERAGE(U5:U28)</f>
        <v>2.3530358690492013</v>
      </c>
      <c r="V30" s="42">
        <f>SUM(V5:V27)</f>
        <v>1</v>
      </c>
      <c r="W30" s="42">
        <f>SUM(W5:W27)</f>
        <v>1</v>
      </c>
      <c r="X30" s="42">
        <f>SUM(X5:X27)</f>
        <v>3</v>
      </c>
      <c r="Y30" s="42">
        <f>SUM(Y5:Y27)</f>
        <v>4</v>
      </c>
      <c r="Z30" s="87">
        <f>AVERAGE(Z5:Z28)</f>
        <v>2.0416666666666665</v>
      </c>
      <c r="AA30" s="42">
        <f>SUM(AA5:AA27)</f>
        <v>3</v>
      </c>
      <c r="AB30" s="42">
        <f>SUM(AB5:AB27)</f>
        <v>6</v>
      </c>
      <c r="AC30" s="42">
        <f>SUM(AC5:AC27)</f>
        <v>1</v>
      </c>
      <c r="AD30" s="42">
        <f>SUM(AD5:AD27)</f>
        <v>7</v>
      </c>
      <c r="AE30" s="83">
        <f>AVERAGE(AE5:AE28)</f>
        <v>1.75</v>
      </c>
      <c r="AF30" s="84">
        <f>SUM(AF5:AF28)</f>
        <v>11</v>
      </c>
      <c r="AG30" s="84">
        <f>SUM(AG5:AG28)</f>
        <v>15</v>
      </c>
      <c r="AH30" s="47">
        <f>SUM(AH5:AH28)</f>
        <v>12</v>
      </c>
      <c r="AI30" s="42">
        <f>SUM(AI5:AI28)</f>
        <v>669</v>
      </c>
      <c r="AJ30" s="87">
        <f>AVERAGE(AJ5:AJ19,AJ21:AJ28)</f>
        <v>2.0846667915697412</v>
      </c>
      <c r="AK30" s="87">
        <f>AVERAGE(AK5:AK19,AK21:AK28)</f>
        <v>69.488893052324698</v>
      </c>
      <c r="AL30" s="43"/>
      <c r="AM30" s="6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5.75" customHeight="1" thickBot="1" x14ac:dyDescent="0.2">
      <c r="A31" s="7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32"/>
      <c r="AZ31" s="33"/>
    </row>
    <row r="32" spans="1:52" ht="24" customHeight="1" thickTop="1" x14ac:dyDescent="0.15">
      <c r="A32" s="8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4"/>
      <c r="AM32" s="99" t="s">
        <v>23</v>
      </c>
      <c r="AN32" s="100"/>
      <c r="AO32" s="100"/>
      <c r="AP32" s="101"/>
      <c r="AQ32" s="102" t="s">
        <v>24</v>
      </c>
      <c r="AR32" s="100"/>
      <c r="AS32" s="100"/>
      <c r="AT32" s="101"/>
      <c r="AU32" s="102" t="s">
        <v>13</v>
      </c>
      <c r="AV32" s="100"/>
      <c r="AW32" s="100"/>
      <c r="AX32" s="103"/>
      <c r="AY32" s="75"/>
      <c r="AZ32" s="4"/>
    </row>
    <row r="33" spans="1:52" ht="22.5" customHeight="1" x14ac:dyDescent="0.15">
      <c r="A33" s="8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4"/>
      <c r="AM33" s="55">
        <v>0</v>
      </c>
      <c r="AN33" s="56">
        <v>1</v>
      </c>
      <c r="AO33" s="56">
        <v>2</v>
      </c>
      <c r="AP33" s="56">
        <v>3</v>
      </c>
      <c r="AQ33" s="56">
        <v>0</v>
      </c>
      <c r="AR33" s="56">
        <v>1</v>
      </c>
      <c r="AS33" s="56">
        <v>2</v>
      </c>
      <c r="AT33" s="56">
        <v>3</v>
      </c>
      <c r="AU33" s="56">
        <v>0</v>
      </c>
      <c r="AV33" s="56">
        <v>1</v>
      </c>
      <c r="AW33" s="56">
        <v>2</v>
      </c>
      <c r="AX33" s="57">
        <v>3</v>
      </c>
      <c r="AY33" s="54"/>
      <c r="AZ33" s="8"/>
    </row>
    <row r="34" spans="1:52" ht="73.5" customHeight="1" x14ac:dyDescent="0.15">
      <c r="A34" s="8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4"/>
      <c r="AM34" s="58" t="s">
        <v>25</v>
      </c>
      <c r="AN34" s="5" t="s">
        <v>26</v>
      </c>
      <c r="AO34" s="5" t="s">
        <v>27</v>
      </c>
      <c r="AP34" s="5" t="s">
        <v>28</v>
      </c>
      <c r="AQ34" s="5" t="s">
        <v>29</v>
      </c>
      <c r="AR34" s="5" t="s">
        <v>30</v>
      </c>
      <c r="AS34" s="5" t="s">
        <v>31</v>
      </c>
      <c r="AT34" s="5" t="s">
        <v>32</v>
      </c>
      <c r="AU34" s="5" t="s">
        <v>33</v>
      </c>
      <c r="AV34" s="5" t="s">
        <v>34</v>
      </c>
      <c r="AW34" s="5" t="s">
        <v>35</v>
      </c>
      <c r="AX34" s="59" t="s">
        <v>36</v>
      </c>
      <c r="AY34" s="54"/>
      <c r="AZ34" s="8"/>
    </row>
    <row r="35" spans="1:52" ht="22.5" customHeight="1" x14ac:dyDescent="0.15">
      <c r="A35" s="8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4"/>
      <c r="AM35" s="104" t="s">
        <v>37</v>
      </c>
      <c r="AN35" s="95"/>
      <c r="AO35" s="95"/>
      <c r="AP35" s="96"/>
      <c r="AQ35" s="105" t="s">
        <v>38</v>
      </c>
      <c r="AR35" s="95"/>
      <c r="AS35" s="95"/>
      <c r="AT35" s="96"/>
      <c r="AU35" s="105" t="s">
        <v>39</v>
      </c>
      <c r="AV35" s="95"/>
      <c r="AW35" s="95"/>
      <c r="AX35" s="106"/>
      <c r="AY35" s="54"/>
      <c r="AZ35" s="8"/>
    </row>
    <row r="36" spans="1:52" ht="22.5" customHeight="1" x14ac:dyDescent="0.15">
      <c r="A36" s="8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4"/>
      <c r="AM36" s="60">
        <v>0</v>
      </c>
      <c r="AN36" s="37">
        <v>1</v>
      </c>
      <c r="AO36" s="37">
        <v>2</v>
      </c>
      <c r="AP36" s="37">
        <v>3</v>
      </c>
      <c r="AQ36" s="37">
        <v>0</v>
      </c>
      <c r="AR36" s="37">
        <v>1</v>
      </c>
      <c r="AS36" s="37">
        <v>2</v>
      </c>
      <c r="AT36" s="37">
        <v>3</v>
      </c>
      <c r="AU36" s="37">
        <v>0</v>
      </c>
      <c r="AV36" s="37">
        <v>1</v>
      </c>
      <c r="AW36" s="37">
        <v>2</v>
      </c>
      <c r="AX36" s="61">
        <v>3</v>
      </c>
      <c r="AY36" s="54"/>
      <c r="AZ36" s="8"/>
    </row>
    <row r="37" spans="1:52" ht="73.5" customHeight="1" thickBot="1" x14ac:dyDescent="0.2">
      <c r="A37" s="8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4"/>
      <c r="AM37" s="62" t="s">
        <v>40</v>
      </c>
      <c r="AN37" s="63" t="s">
        <v>41</v>
      </c>
      <c r="AO37" s="63" t="s">
        <v>42</v>
      </c>
      <c r="AP37" s="63" t="s">
        <v>43</v>
      </c>
      <c r="AQ37" s="63" t="s">
        <v>44</v>
      </c>
      <c r="AR37" s="63" t="s">
        <v>45</v>
      </c>
      <c r="AS37" s="63" t="s">
        <v>46</v>
      </c>
      <c r="AT37" s="63" t="s">
        <v>47</v>
      </c>
      <c r="AU37" s="63" t="s">
        <v>48</v>
      </c>
      <c r="AV37" s="63" t="s">
        <v>49</v>
      </c>
      <c r="AW37" s="63" t="s">
        <v>50</v>
      </c>
      <c r="AX37" s="64" t="s">
        <v>51</v>
      </c>
      <c r="AY37" s="54"/>
      <c r="AZ37" s="8"/>
    </row>
    <row r="38" spans="1:52" ht="21.75" customHeight="1" thickTop="1" x14ac:dyDescent="0.15">
      <c r="A38" s="8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76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19"/>
      <c r="AZ38" s="8"/>
    </row>
    <row r="39" spans="1:52" ht="30" customHeight="1" x14ac:dyDescent="0.15">
      <c r="A39" s="8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73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2"/>
      <c r="AY39" s="66"/>
      <c r="AZ39" s="67" t="s">
        <v>52</v>
      </c>
    </row>
    <row r="40" spans="1:52" ht="30" customHeight="1" x14ac:dyDescent="0.15">
      <c r="A40" s="8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73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2"/>
      <c r="AY40" s="25"/>
      <c r="AZ40" s="67" t="s">
        <v>53</v>
      </c>
    </row>
    <row r="41" spans="1:52" ht="30" customHeight="1" x14ac:dyDescent="0.15">
      <c r="A41" s="8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73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22"/>
      <c r="AY41" s="26"/>
      <c r="AZ41" s="67" t="s">
        <v>54</v>
      </c>
    </row>
    <row r="42" spans="1:52" ht="30" customHeight="1" x14ac:dyDescent="0.15">
      <c r="A42" s="8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73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2"/>
      <c r="AY42" s="27"/>
      <c r="AZ42" s="67" t="s">
        <v>55</v>
      </c>
    </row>
    <row r="43" spans="1:52" ht="30" customHeight="1" x14ac:dyDescent="0.15">
      <c r="A43" s="8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73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2"/>
      <c r="AY43" s="68"/>
      <c r="AZ43" s="67" t="s">
        <v>56</v>
      </c>
    </row>
    <row r="44" spans="1:52" ht="21.75" customHeight="1" x14ac:dyDescent="0.15">
      <c r="A44" s="8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77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78"/>
      <c r="AZ44" s="33"/>
    </row>
  </sheetData>
  <mergeCells count="13">
    <mergeCell ref="AM32:AP32"/>
    <mergeCell ref="AQ32:AT32"/>
    <mergeCell ref="AU32:AX32"/>
    <mergeCell ref="AM35:AP35"/>
    <mergeCell ref="AQ35:AT35"/>
    <mergeCell ref="AU35:AX35"/>
    <mergeCell ref="B1:AL1"/>
    <mergeCell ref="B2:F2"/>
    <mergeCell ref="G2:K2"/>
    <mergeCell ref="L2:P2"/>
    <mergeCell ref="Q2:U2"/>
    <mergeCell ref="V2:Z2"/>
    <mergeCell ref="AA2:AE2"/>
  </mergeCells>
  <pageMargins left="0.5" right="0.5" top="0.75" bottom="0.75" header="0" footer="0"/>
  <pageSetup orientation="portrait"/>
  <headerFooter>
    <oddFooter>&amp;C&amp;"Helvetica Neue,Regular"&amp;10&amp;K000000000000&amp;P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1B77-220C-1E43-A711-B2F49A2F7DDF}">
  <sheetPr>
    <pageSetUpPr fitToPage="1"/>
  </sheetPr>
  <dimension ref="A1:AZ44"/>
  <sheetViews>
    <sheetView showGridLines="0" topLeftCell="A12" workbookViewId="0">
      <pane xSplit="1" topLeftCell="Y1" activePane="topRight" state="frozen"/>
      <selection activeCell="C50" sqref="C50"/>
      <selection pane="topRight" activeCell="I8" sqref="I8"/>
    </sheetView>
  </sheetViews>
  <sheetFormatPr baseColWidth="10" defaultColWidth="14.5" defaultRowHeight="15" customHeight="1" x14ac:dyDescent="0.15"/>
  <cols>
    <col min="1" max="1" width="22.5" style="1" customWidth="1"/>
    <col min="2" max="31" width="6.5" style="1" customWidth="1"/>
    <col min="32" max="35" width="14" style="1" customWidth="1"/>
    <col min="36" max="36" width="17" style="1" customWidth="1"/>
    <col min="37" max="38" width="14" style="1" customWidth="1"/>
    <col min="39" max="39" width="16.83203125" style="1" customWidth="1"/>
    <col min="40" max="40" width="17.1640625" style="1" customWidth="1"/>
    <col min="41" max="42" width="16.6640625" style="1" customWidth="1"/>
    <col min="43" max="43" width="16.83203125" style="1" customWidth="1"/>
    <col min="44" max="45" width="16.6640625" style="1" customWidth="1"/>
    <col min="46" max="50" width="16.83203125" style="1" customWidth="1"/>
    <col min="51" max="52" width="16.33203125" style="1" customWidth="1"/>
    <col min="53" max="53" width="14.5" style="1" customWidth="1"/>
    <col min="54" max="16384" width="14.5" style="1"/>
  </cols>
  <sheetData>
    <row r="1" spans="1:52" ht="27.75" customHeight="1" x14ac:dyDescent="0.15">
      <c r="A1" s="69"/>
      <c r="B1" s="107" t="s">
        <v>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9"/>
      <c r="AM1" s="70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37.5" customHeight="1" x14ac:dyDescent="0.15">
      <c r="A2" s="71"/>
      <c r="B2" s="110" t="s">
        <v>9</v>
      </c>
      <c r="C2" s="111"/>
      <c r="D2" s="111"/>
      <c r="E2" s="111"/>
      <c r="F2" s="112"/>
      <c r="G2" s="110" t="s">
        <v>10</v>
      </c>
      <c r="H2" s="111"/>
      <c r="I2" s="111"/>
      <c r="J2" s="111"/>
      <c r="K2" s="112"/>
      <c r="L2" s="110" t="s">
        <v>11</v>
      </c>
      <c r="M2" s="111"/>
      <c r="N2" s="111"/>
      <c r="O2" s="111"/>
      <c r="P2" s="112"/>
      <c r="Q2" s="110" t="s">
        <v>12</v>
      </c>
      <c r="R2" s="111"/>
      <c r="S2" s="111"/>
      <c r="T2" s="111"/>
      <c r="U2" s="112"/>
      <c r="V2" s="110" t="s">
        <v>13</v>
      </c>
      <c r="W2" s="111"/>
      <c r="X2" s="111"/>
      <c r="Y2" s="111"/>
      <c r="Z2" s="112"/>
      <c r="AA2" s="110" t="s">
        <v>14</v>
      </c>
      <c r="AB2" s="111"/>
      <c r="AC2" s="111"/>
      <c r="AD2" s="111"/>
      <c r="AE2" s="112"/>
      <c r="AF2" s="34" t="s">
        <v>15</v>
      </c>
      <c r="AG2" s="34" t="s">
        <v>16</v>
      </c>
      <c r="AH2" s="34" t="s">
        <v>17</v>
      </c>
      <c r="AI2" s="34" t="s">
        <v>18</v>
      </c>
      <c r="AJ2" s="34" t="s">
        <v>19</v>
      </c>
      <c r="AK2" s="34" t="s">
        <v>20</v>
      </c>
      <c r="AL2" s="34" t="s">
        <v>21</v>
      </c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22" customHeight="1" x14ac:dyDescent="0.15">
      <c r="A3" s="71"/>
      <c r="B3" s="91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22.5" customHeight="1" x14ac:dyDescent="0.15">
      <c r="A4" s="72"/>
      <c r="B4" s="37">
        <v>0</v>
      </c>
      <c r="C4" s="37">
        <v>1</v>
      </c>
      <c r="D4" s="37">
        <v>2</v>
      </c>
      <c r="E4" s="37">
        <v>3</v>
      </c>
      <c r="F4" s="5" t="s">
        <v>22</v>
      </c>
      <c r="G4" s="37">
        <v>0</v>
      </c>
      <c r="H4" s="37">
        <v>1</v>
      </c>
      <c r="I4" s="37">
        <v>2</v>
      </c>
      <c r="J4" s="37">
        <v>3</v>
      </c>
      <c r="K4" s="5" t="s">
        <v>22</v>
      </c>
      <c r="L4" s="37">
        <v>0</v>
      </c>
      <c r="M4" s="37">
        <v>1</v>
      </c>
      <c r="N4" s="37">
        <v>2</v>
      </c>
      <c r="O4" s="37">
        <v>3</v>
      </c>
      <c r="P4" s="5" t="s">
        <v>22</v>
      </c>
      <c r="Q4" s="37">
        <v>0</v>
      </c>
      <c r="R4" s="37">
        <v>1</v>
      </c>
      <c r="S4" s="37">
        <v>2</v>
      </c>
      <c r="T4" s="37">
        <v>3</v>
      </c>
      <c r="U4" s="5" t="s">
        <v>22</v>
      </c>
      <c r="V4" s="37">
        <v>0</v>
      </c>
      <c r="W4" s="37">
        <v>1</v>
      </c>
      <c r="X4" s="37">
        <v>2</v>
      </c>
      <c r="Y4" s="37">
        <v>3</v>
      </c>
      <c r="Z4" s="5" t="s">
        <v>22</v>
      </c>
      <c r="AA4" s="37">
        <v>0</v>
      </c>
      <c r="AB4" s="37">
        <v>1</v>
      </c>
      <c r="AC4" s="37">
        <v>2</v>
      </c>
      <c r="AD4" s="37">
        <v>3</v>
      </c>
      <c r="AE4" s="5" t="s">
        <v>22</v>
      </c>
      <c r="AF4" s="38"/>
      <c r="AG4" s="38"/>
      <c r="AH4" s="38"/>
      <c r="AI4" s="38"/>
      <c r="AJ4" s="38"/>
      <c r="AK4" s="38"/>
      <c r="AL4" s="38"/>
      <c r="AM4" s="6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22.5" customHeight="1" x14ac:dyDescent="0.15">
      <c r="A5" s="39" t="s">
        <v>141</v>
      </c>
      <c r="B5" s="40">
        <v>1</v>
      </c>
      <c r="C5" s="41">
        <v>4</v>
      </c>
      <c r="D5" s="41">
        <v>8</v>
      </c>
      <c r="E5" s="41">
        <v>4</v>
      </c>
      <c r="F5" s="83">
        <f t="shared" ref="F5:F19" si="0">(B5*B$4+C5*C$4+D5*D$4+E5*E$4)/(B5+C5+D5+E5)</f>
        <v>1.8823529411764706</v>
      </c>
      <c r="G5" s="44"/>
      <c r="H5" s="44"/>
      <c r="I5" s="41"/>
      <c r="J5" s="41">
        <v>3</v>
      </c>
      <c r="K5" s="85">
        <f t="shared" ref="K5:K19" si="1">(G5*G$4+H5*H$4+I5*I$4+J5*J$4)/(G5+H5+I5+J5)</f>
        <v>3</v>
      </c>
      <c r="L5" s="44">
        <v>2</v>
      </c>
      <c r="M5" s="44">
        <v>1</v>
      </c>
      <c r="N5" s="44">
        <v>3</v>
      </c>
      <c r="O5" s="41"/>
      <c r="P5" s="90">
        <f>(L5*L$4+M5*M$4+N5*N$4+O5*O$4)/(L5+M5+N5+O5)</f>
        <v>1.1666666666666667</v>
      </c>
      <c r="Q5" s="47">
        <v>3</v>
      </c>
      <c r="R5" s="47"/>
      <c r="S5" s="47">
        <v>1</v>
      </c>
      <c r="T5" s="47">
        <v>4</v>
      </c>
      <c r="U5" s="83">
        <f t="shared" ref="U5:U19" si="2">(T5*T$4+S5*S$4+R5*R$4+Q5*Q$4)/(Q5+R5+S5+T5)</f>
        <v>1.75</v>
      </c>
      <c r="V5" s="45"/>
      <c r="W5" s="45"/>
      <c r="X5" s="45"/>
      <c r="Y5" s="45"/>
      <c r="Z5" s="45"/>
      <c r="AA5" s="45"/>
      <c r="AB5" s="45"/>
      <c r="AC5" s="45"/>
      <c r="AD5" s="45"/>
      <c r="AE5" s="81"/>
      <c r="AF5" s="44">
        <v>1</v>
      </c>
      <c r="AG5" s="41">
        <v>1</v>
      </c>
      <c r="AH5" s="44">
        <v>1</v>
      </c>
      <c r="AI5" s="45">
        <f t="shared" ref="AI5:AI19" si="3">SUM(B5:E5,G5:J5,L5:O5,Q5:T5,V5:Y5,AA5:AD5,AG5,AF5,AH5)</f>
        <v>37</v>
      </c>
      <c r="AJ5" s="83">
        <f t="shared" ref="AJ5:AJ19" si="4">AVERAGE(F5,P5,U5,K5,Z5,AE5)</f>
        <v>1.9497549019607843</v>
      </c>
      <c r="AK5" s="83">
        <f t="shared" ref="AK5:AK19" si="5">(AJ5*100)/3</f>
        <v>64.99183006535948</v>
      </c>
      <c r="AL5" s="44"/>
      <c r="AM5" s="6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22.5" customHeight="1" x14ac:dyDescent="0.15">
      <c r="A6" s="39" t="s">
        <v>102</v>
      </c>
      <c r="B6" s="50">
        <v>2</v>
      </c>
      <c r="C6" s="47">
        <v>4</v>
      </c>
      <c r="D6" s="47">
        <v>11</v>
      </c>
      <c r="E6" s="43">
        <v>4</v>
      </c>
      <c r="F6" s="83">
        <f t="shared" si="0"/>
        <v>1.8095238095238095</v>
      </c>
      <c r="G6" s="43"/>
      <c r="H6" s="43"/>
      <c r="I6" s="43"/>
      <c r="J6" s="47">
        <v>7</v>
      </c>
      <c r="K6" s="85">
        <f t="shared" si="1"/>
        <v>3</v>
      </c>
      <c r="L6" s="43"/>
      <c r="M6" s="43">
        <v>3</v>
      </c>
      <c r="N6" s="43">
        <v>1</v>
      </c>
      <c r="O6" s="43"/>
      <c r="P6" s="90">
        <f>(L6*L$4+M6*M$4+N6*N$4+O6*O$4)/(L6+M6+N6+O6)</f>
        <v>1.25</v>
      </c>
      <c r="Q6" s="43">
        <v>4</v>
      </c>
      <c r="R6" s="43"/>
      <c r="S6" s="43"/>
      <c r="T6" s="47">
        <v>12</v>
      </c>
      <c r="U6" s="87">
        <f t="shared" si="2"/>
        <v>2.25</v>
      </c>
      <c r="V6" s="42"/>
      <c r="W6" s="42"/>
      <c r="X6" s="42"/>
      <c r="Y6" s="42"/>
      <c r="Z6" s="81"/>
      <c r="AA6" s="42"/>
      <c r="AB6" s="42"/>
      <c r="AC6" s="42"/>
      <c r="AD6" s="42">
        <v>1</v>
      </c>
      <c r="AE6" s="85">
        <f t="shared" ref="AE6" si="6">(AD6*AD$4+AC6*AC$4+AB6*AB$4+AA6*AA$4)/(AA6+AB6+AC6+AD6)</f>
        <v>3</v>
      </c>
      <c r="AF6" s="43"/>
      <c r="AG6" s="43">
        <v>1</v>
      </c>
      <c r="AH6" s="47"/>
      <c r="AI6" s="45">
        <f t="shared" si="3"/>
        <v>50</v>
      </c>
      <c r="AJ6" s="87">
        <f t="shared" si="4"/>
        <v>2.2619047619047619</v>
      </c>
      <c r="AK6" s="87">
        <f t="shared" si="5"/>
        <v>75.396825396825392</v>
      </c>
      <c r="AL6" s="43"/>
      <c r="AM6" s="6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22.5" customHeight="1" x14ac:dyDescent="0.15">
      <c r="A7" s="39" t="s">
        <v>142</v>
      </c>
      <c r="B7" s="40">
        <v>1</v>
      </c>
      <c r="C7" s="44">
        <v>2</v>
      </c>
      <c r="D7" s="41">
        <v>8</v>
      </c>
      <c r="E7" s="41">
        <v>10</v>
      </c>
      <c r="F7" s="87">
        <f t="shared" si="0"/>
        <v>2.2857142857142856</v>
      </c>
      <c r="G7" s="44"/>
      <c r="H7" s="44"/>
      <c r="I7" s="44"/>
      <c r="J7" s="41"/>
      <c r="K7" s="81"/>
      <c r="L7" s="41">
        <v>1</v>
      </c>
      <c r="M7" s="44"/>
      <c r="N7" s="41">
        <v>1</v>
      </c>
      <c r="O7" s="44">
        <v>2</v>
      </c>
      <c r="P7" s="87">
        <f>(L7*L$4+M7*M$4+N7*N$4+O7*O$4)/(L7+M7+N7+O7)</f>
        <v>2</v>
      </c>
      <c r="Q7" s="41">
        <v>1</v>
      </c>
      <c r="R7" s="44"/>
      <c r="S7" s="41"/>
      <c r="T7" s="44">
        <v>6</v>
      </c>
      <c r="U7" s="85">
        <f t="shared" si="2"/>
        <v>2.5714285714285716</v>
      </c>
      <c r="V7" s="45"/>
      <c r="W7" s="45"/>
      <c r="X7" s="45"/>
      <c r="Y7" s="45"/>
      <c r="Z7" s="81"/>
      <c r="AA7" s="45"/>
      <c r="AB7" s="45"/>
      <c r="AC7" s="45"/>
      <c r="AD7" s="45"/>
      <c r="AE7" s="81"/>
      <c r="AF7" s="41">
        <v>2</v>
      </c>
      <c r="AG7" s="44">
        <v>1</v>
      </c>
      <c r="AH7" s="41"/>
      <c r="AI7" s="45">
        <f t="shared" si="3"/>
        <v>35</v>
      </c>
      <c r="AJ7" s="87">
        <f t="shared" si="4"/>
        <v>2.285714285714286</v>
      </c>
      <c r="AK7" s="87">
        <f t="shared" si="5"/>
        <v>76.190476190476204</v>
      </c>
      <c r="AL7" s="44"/>
      <c r="AM7" s="6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22.5" customHeight="1" x14ac:dyDescent="0.15">
      <c r="A8" s="39" t="s">
        <v>172</v>
      </c>
      <c r="B8" s="50">
        <v>1</v>
      </c>
      <c r="C8" s="43">
        <v>3</v>
      </c>
      <c r="D8" s="47">
        <v>6</v>
      </c>
      <c r="E8" s="43"/>
      <c r="F8" s="83">
        <f>(B8*B$4+C8*C$4+D8*D$4+E8*E$4)/(B8+C8+D8+E8)</f>
        <v>1.5</v>
      </c>
      <c r="G8" s="43"/>
      <c r="H8" s="43"/>
      <c r="I8" s="43"/>
      <c r="J8" s="47"/>
      <c r="K8" s="81"/>
      <c r="L8" s="47"/>
      <c r="M8" s="43"/>
      <c r="N8" s="43"/>
      <c r="O8" s="47"/>
      <c r="P8" s="81"/>
      <c r="Q8" s="47">
        <v>3</v>
      </c>
      <c r="R8" s="47"/>
      <c r="S8" s="43">
        <v>3</v>
      </c>
      <c r="T8" s="47">
        <v>12</v>
      </c>
      <c r="U8" s="87">
        <f t="shared" si="2"/>
        <v>2.3333333333333335</v>
      </c>
      <c r="V8" s="42"/>
      <c r="W8" s="42"/>
      <c r="X8" s="42"/>
      <c r="Y8" s="42"/>
      <c r="Z8" s="81"/>
      <c r="AA8" s="42"/>
      <c r="AB8" s="42"/>
      <c r="AC8" s="42"/>
      <c r="AD8" s="42"/>
      <c r="AE8" s="81"/>
      <c r="AF8" s="41"/>
      <c r="AG8" s="41">
        <v>1</v>
      </c>
      <c r="AH8" s="43">
        <v>1</v>
      </c>
      <c r="AI8" s="45">
        <f>SUM(B8:E8,G8:J8,L8:O8,Q8:T8,V8:Y8,AA8:AD8,AG8,AF8,AH8)</f>
        <v>30</v>
      </c>
      <c r="AJ8" s="83">
        <f t="shared" si="4"/>
        <v>1.9166666666666667</v>
      </c>
      <c r="AK8" s="83">
        <f t="shared" si="5"/>
        <v>63.888888888888893</v>
      </c>
      <c r="AL8" s="43"/>
      <c r="AM8" s="6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22.5" customHeight="1" x14ac:dyDescent="0.15">
      <c r="A9" s="39" t="s">
        <v>123</v>
      </c>
      <c r="B9" s="40">
        <v>1</v>
      </c>
      <c r="C9" s="41">
        <v>2</v>
      </c>
      <c r="D9" s="41">
        <v>4</v>
      </c>
      <c r="E9" s="41">
        <v>2</v>
      </c>
      <c r="F9" s="83">
        <f>(B9*B$4+C9*C$4+D9*D$4+E9*E$4)/(B9+C9+D9+E9)</f>
        <v>1.7777777777777777</v>
      </c>
      <c r="G9" s="44"/>
      <c r="H9" s="44"/>
      <c r="I9" s="44"/>
      <c r="J9" s="41"/>
      <c r="K9" s="81"/>
      <c r="L9" s="41"/>
      <c r="M9" s="44"/>
      <c r="N9" s="41">
        <v>1</v>
      </c>
      <c r="O9" s="44"/>
      <c r="P9" s="87">
        <f t="shared" ref="P9:P19" si="7">(O9*O$4+N9*N$4+M9*M$4+L9*L$4)/(L9+M9+N9+O9)</f>
        <v>2</v>
      </c>
      <c r="Q9" s="41">
        <v>1</v>
      </c>
      <c r="R9" s="44">
        <v>1</v>
      </c>
      <c r="S9" s="41">
        <v>1</v>
      </c>
      <c r="T9" s="41">
        <v>9</v>
      </c>
      <c r="U9" s="85">
        <f t="shared" si="2"/>
        <v>2.5</v>
      </c>
      <c r="V9" s="45"/>
      <c r="W9" s="45"/>
      <c r="X9" s="45"/>
      <c r="Y9" s="45"/>
      <c r="Z9" s="81"/>
      <c r="AA9" s="45"/>
      <c r="AB9" s="45"/>
      <c r="AC9" s="45"/>
      <c r="AD9" s="45"/>
      <c r="AE9" s="81"/>
      <c r="AF9" s="44"/>
      <c r="AG9" s="44">
        <v>1</v>
      </c>
      <c r="AH9" s="41"/>
      <c r="AI9" s="45">
        <f>SUM(B9:E9,G9:J9,L9:O9,Q9:T9,V9:Y9,AA9:AD9,AG9,AF9,AH9)</f>
        <v>23</v>
      </c>
      <c r="AJ9" s="87">
        <f t="shared" si="4"/>
        <v>2.0925925925925926</v>
      </c>
      <c r="AK9" s="87">
        <f t="shared" si="5"/>
        <v>69.753086419753089</v>
      </c>
      <c r="AL9" s="44"/>
      <c r="AM9" s="6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22.5" customHeight="1" x14ac:dyDescent="0.15">
      <c r="A10" s="39" t="s">
        <v>124</v>
      </c>
      <c r="B10" s="50">
        <v>1</v>
      </c>
      <c r="C10" s="43">
        <v>1</v>
      </c>
      <c r="D10" s="47">
        <v>6</v>
      </c>
      <c r="E10" s="47"/>
      <c r="F10" s="83">
        <f t="shared" si="0"/>
        <v>1.625</v>
      </c>
      <c r="G10" s="43"/>
      <c r="H10" s="43"/>
      <c r="I10" s="43"/>
      <c r="J10" s="47">
        <v>4</v>
      </c>
      <c r="K10" s="85">
        <f t="shared" si="1"/>
        <v>3</v>
      </c>
      <c r="L10" s="43"/>
      <c r="M10" s="43">
        <v>1</v>
      </c>
      <c r="N10" s="47">
        <v>2</v>
      </c>
      <c r="O10" s="47"/>
      <c r="P10" s="83">
        <f t="shared" si="7"/>
        <v>1.6666666666666667</v>
      </c>
      <c r="Q10" s="47">
        <v>7</v>
      </c>
      <c r="R10" s="43"/>
      <c r="S10" s="43">
        <v>1</v>
      </c>
      <c r="T10" s="47">
        <v>34</v>
      </c>
      <c r="U10" s="87">
        <f>(T10*T$4+S10*S$4+R10*R$4+Q10*Q$4)/(Q10+R10+S10+T10)</f>
        <v>2.4761904761904763</v>
      </c>
      <c r="V10" s="42"/>
      <c r="W10" s="42"/>
      <c r="X10" s="42"/>
      <c r="Y10" s="42"/>
      <c r="Z10" s="81"/>
      <c r="AA10" s="42"/>
      <c r="AB10" s="42"/>
      <c r="AC10" s="42"/>
      <c r="AD10" s="42"/>
      <c r="AE10" s="81"/>
      <c r="AF10" s="43"/>
      <c r="AG10" s="43">
        <v>2</v>
      </c>
      <c r="AH10" s="47">
        <v>3</v>
      </c>
      <c r="AI10" s="45">
        <f t="shared" si="3"/>
        <v>62</v>
      </c>
      <c r="AJ10" s="87">
        <f t="shared" si="4"/>
        <v>2.1919642857142856</v>
      </c>
      <c r="AK10" s="87">
        <f t="shared" si="5"/>
        <v>73.06547619047619</v>
      </c>
      <c r="AL10" s="43"/>
      <c r="AM10" s="6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22.5" customHeight="1" x14ac:dyDescent="0.15">
      <c r="A11" s="39" t="s">
        <v>106</v>
      </c>
      <c r="B11" s="51">
        <v>2</v>
      </c>
      <c r="C11" s="44"/>
      <c r="D11" s="41">
        <v>2</v>
      </c>
      <c r="E11" s="41"/>
      <c r="F11" s="87">
        <f t="shared" si="0"/>
        <v>1</v>
      </c>
      <c r="G11" s="44"/>
      <c r="H11" s="44"/>
      <c r="I11" s="44"/>
      <c r="J11" s="41">
        <v>2</v>
      </c>
      <c r="K11" s="85">
        <f t="shared" si="1"/>
        <v>3</v>
      </c>
      <c r="L11" s="41"/>
      <c r="M11" s="41">
        <v>1</v>
      </c>
      <c r="N11" s="41">
        <v>6</v>
      </c>
      <c r="O11" s="41"/>
      <c r="P11" s="83">
        <f t="shared" si="7"/>
        <v>1.8571428571428572</v>
      </c>
      <c r="Q11" s="41">
        <v>3</v>
      </c>
      <c r="R11" s="41"/>
      <c r="S11" s="44">
        <v>1</v>
      </c>
      <c r="T11" s="41">
        <v>11</v>
      </c>
      <c r="U11" s="87">
        <f t="shared" si="2"/>
        <v>2.3333333333333335</v>
      </c>
      <c r="V11" s="45"/>
      <c r="W11" s="45"/>
      <c r="X11" s="45"/>
      <c r="Y11" s="45"/>
      <c r="Z11" s="81"/>
      <c r="AA11" s="45"/>
      <c r="AB11" s="45"/>
      <c r="AC11" s="45"/>
      <c r="AD11" s="45"/>
      <c r="AE11" s="81"/>
      <c r="AF11" s="44"/>
      <c r="AG11" s="41">
        <v>1</v>
      </c>
      <c r="AH11" s="44">
        <v>3</v>
      </c>
      <c r="AI11" s="45">
        <f t="shared" si="3"/>
        <v>32</v>
      </c>
      <c r="AJ11" s="87">
        <f t="shared" si="4"/>
        <v>2.0476190476190474</v>
      </c>
      <c r="AK11" s="87">
        <f t="shared" si="5"/>
        <v>68.253968253968253</v>
      </c>
      <c r="AL11" s="44"/>
      <c r="AM11" s="6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23.25" customHeight="1" x14ac:dyDescent="0.15">
      <c r="A12" s="39" t="s">
        <v>126</v>
      </c>
      <c r="B12" s="50"/>
      <c r="C12" s="47"/>
      <c r="D12" s="47">
        <v>1</v>
      </c>
      <c r="E12" s="47">
        <v>1</v>
      </c>
      <c r="F12" s="85">
        <f t="shared" si="0"/>
        <v>2.5</v>
      </c>
      <c r="G12" s="43"/>
      <c r="H12" s="43"/>
      <c r="I12" s="43"/>
      <c r="J12" s="47"/>
      <c r="K12" s="81"/>
      <c r="L12" s="47"/>
      <c r="M12" s="47"/>
      <c r="N12" s="43">
        <v>2</v>
      </c>
      <c r="O12" s="47"/>
      <c r="P12" s="87">
        <f t="shared" si="7"/>
        <v>2</v>
      </c>
      <c r="Q12" s="43">
        <v>1</v>
      </c>
      <c r="R12" s="43"/>
      <c r="S12" s="43"/>
      <c r="T12" s="47">
        <v>3</v>
      </c>
      <c r="U12" s="87">
        <f t="shared" si="2"/>
        <v>2.25</v>
      </c>
      <c r="V12" s="42"/>
      <c r="W12" s="42"/>
      <c r="X12" s="42"/>
      <c r="Y12" s="42"/>
      <c r="Z12" s="81"/>
      <c r="AA12" s="42"/>
      <c r="AB12" s="42"/>
      <c r="AC12" s="42"/>
      <c r="AD12" s="42"/>
      <c r="AE12" s="81"/>
      <c r="AF12" s="43"/>
      <c r="AG12" s="43"/>
      <c r="AH12" s="47"/>
      <c r="AI12" s="45">
        <f t="shared" si="3"/>
        <v>8</v>
      </c>
      <c r="AJ12" s="87">
        <f t="shared" si="4"/>
        <v>2.25</v>
      </c>
      <c r="AK12" s="87">
        <f t="shared" si="5"/>
        <v>75</v>
      </c>
      <c r="AL12" s="43"/>
      <c r="AM12" s="6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22.5" customHeight="1" x14ac:dyDescent="0.15">
      <c r="A13" s="39" t="s">
        <v>146</v>
      </c>
      <c r="B13" s="51"/>
      <c r="C13" s="44">
        <v>1</v>
      </c>
      <c r="D13" s="41">
        <v>7</v>
      </c>
      <c r="E13" s="41"/>
      <c r="F13" s="83">
        <f t="shared" si="0"/>
        <v>1.875</v>
      </c>
      <c r="G13" s="41">
        <v>1</v>
      </c>
      <c r="H13" s="41"/>
      <c r="I13" s="41">
        <v>12</v>
      </c>
      <c r="J13" s="41">
        <v>73</v>
      </c>
      <c r="K13" s="85">
        <f t="shared" si="1"/>
        <v>2.8255813953488373</v>
      </c>
      <c r="L13" s="44">
        <v>2</v>
      </c>
      <c r="M13" s="41">
        <v>4</v>
      </c>
      <c r="N13" s="44">
        <v>3</v>
      </c>
      <c r="O13" s="44"/>
      <c r="P13" s="90">
        <f t="shared" si="7"/>
        <v>1.1111111111111112</v>
      </c>
      <c r="Q13" s="41"/>
      <c r="R13" s="44"/>
      <c r="S13" s="44"/>
      <c r="T13" s="41">
        <v>6</v>
      </c>
      <c r="U13" s="85">
        <f t="shared" si="2"/>
        <v>3</v>
      </c>
      <c r="V13" s="45"/>
      <c r="W13" s="45"/>
      <c r="X13" s="45"/>
      <c r="Y13" s="45"/>
      <c r="Z13" s="81"/>
      <c r="AA13" s="45"/>
      <c r="AB13" s="45"/>
      <c r="AC13" s="45"/>
      <c r="AD13" s="45"/>
      <c r="AE13" s="81"/>
      <c r="AF13" s="41"/>
      <c r="AG13" s="44"/>
      <c r="AH13" s="44">
        <v>3</v>
      </c>
      <c r="AI13" s="45">
        <f t="shared" si="3"/>
        <v>112</v>
      </c>
      <c r="AJ13" s="87">
        <f t="shared" si="4"/>
        <v>2.2029231266149871</v>
      </c>
      <c r="AK13" s="87">
        <f t="shared" si="5"/>
        <v>73.430770887166247</v>
      </c>
      <c r="AL13" s="44"/>
      <c r="AM13" s="6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23.5" customHeight="1" x14ac:dyDescent="0.15">
      <c r="A14" s="39" t="s">
        <v>127</v>
      </c>
      <c r="B14" s="46"/>
      <c r="C14" s="47">
        <v>1</v>
      </c>
      <c r="D14" s="47">
        <v>4</v>
      </c>
      <c r="E14" s="47">
        <v>1</v>
      </c>
      <c r="F14" s="87">
        <f t="shared" si="0"/>
        <v>2</v>
      </c>
      <c r="G14" s="47">
        <v>3</v>
      </c>
      <c r="H14" s="43">
        <v>2</v>
      </c>
      <c r="I14" s="43">
        <v>5</v>
      </c>
      <c r="J14" s="47">
        <v>34</v>
      </c>
      <c r="K14" s="85">
        <f t="shared" si="1"/>
        <v>2.5909090909090908</v>
      </c>
      <c r="L14" s="43"/>
      <c r="M14" s="43">
        <v>4</v>
      </c>
      <c r="N14" s="47"/>
      <c r="O14" s="43">
        <v>1</v>
      </c>
      <c r="P14" s="90">
        <f t="shared" si="7"/>
        <v>1.4</v>
      </c>
      <c r="Q14" s="47">
        <v>3</v>
      </c>
      <c r="R14" s="43"/>
      <c r="S14" s="43"/>
      <c r="T14" s="47">
        <v>8</v>
      </c>
      <c r="U14" s="87">
        <f t="shared" si="2"/>
        <v>2.1818181818181817</v>
      </c>
      <c r="V14" s="42"/>
      <c r="W14" s="42"/>
      <c r="X14" s="42"/>
      <c r="Y14" s="42"/>
      <c r="Z14" s="81"/>
      <c r="AA14" s="42"/>
      <c r="AB14" s="42"/>
      <c r="AC14" s="42"/>
      <c r="AD14" s="42"/>
      <c r="AE14" s="10"/>
      <c r="AF14" s="47">
        <v>3</v>
      </c>
      <c r="AG14" s="43"/>
      <c r="AH14" s="47"/>
      <c r="AI14" s="45">
        <f t="shared" si="3"/>
        <v>69</v>
      </c>
      <c r="AJ14" s="87">
        <f t="shared" si="4"/>
        <v>2.043181818181818</v>
      </c>
      <c r="AK14" s="87">
        <f t="shared" si="5"/>
        <v>68.106060606060609</v>
      </c>
      <c r="AL14" s="43"/>
      <c r="AM14" s="6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22.5" customHeight="1" x14ac:dyDescent="0.15">
      <c r="A15" s="39" t="s">
        <v>173</v>
      </c>
      <c r="B15" s="41"/>
      <c r="C15" s="41">
        <v>3</v>
      </c>
      <c r="D15" s="41">
        <v>7</v>
      </c>
      <c r="E15" s="41">
        <v>1</v>
      </c>
      <c r="F15" s="83">
        <f t="shared" si="0"/>
        <v>1.8181818181818181</v>
      </c>
      <c r="G15" s="41"/>
      <c r="H15" s="41"/>
      <c r="I15" s="41">
        <v>2</v>
      </c>
      <c r="J15" s="41">
        <v>2</v>
      </c>
      <c r="K15" s="85">
        <f t="shared" si="1"/>
        <v>2.5</v>
      </c>
      <c r="L15" s="41">
        <v>2</v>
      </c>
      <c r="M15" s="44">
        <v>2</v>
      </c>
      <c r="N15" s="41">
        <v>2</v>
      </c>
      <c r="O15" s="44"/>
      <c r="P15" s="90">
        <f t="shared" si="7"/>
        <v>1</v>
      </c>
      <c r="Q15" s="44">
        <v>1</v>
      </c>
      <c r="R15" s="44"/>
      <c r="S15" s="44"/>
      <c r="T15" s="41">
        <v>7</v>
      </c>
      <c r="U15" s="85">
        <f t="shared" si="2"/>
        <v>2.625</v>
      </c>
      <c r="V15" s="42"/>
      <c r="W15" s="42"/>
      <c r="X15" s="42"/>
      <c r="Y15" s="42"/>
      <c r="Z15" s="81"/>
      <c r="AA15" s="42"/>
      <c r="AB15" s="42"/>
      <c r="AC15" s="42"/>
      <c r="AD15" s="42">
        <v>1</v>
      </c>
      <c r="AE15" s="85">
        <f t="shared" ref="AE15" si="8">(AD15*AD$4+AC15*AC$4+AB15*AB$4+AA15*AA$4)/(AA15+AB15+AC15+AD15)</f>
        <v>3</v>
      </c>
      <c r="AF15" s="41">
        <v>1</v>
      </c>
      <c r="AG15" s="44"/>
      <c r="AH15" s="44">
        <v>1</v>
      </c>
      <c r="AI15" s="45">
        <f t="shared" si="3"/>
        <v>32</v>
      </c>
      <c r="AJ15" s="87">
        <f t="shared" si="4"/>
        <v>2.1886363636363635</v>
      </c>
      <c r="AK15" s="87">
        <f t="shared" si="5"/>
        <v>72.954545454545453</v>
      </c>
      <c r="AL15" s="44"/>
      <c r="AM15" s="6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22.5" customHeight="1" x14ac:dyDescent="0.15">
      <c r="A16" s="39" t="s">
        <v>174</v>
      </c>
      <c r="B16" s="48">
        <v>2</v>
      </c>
      <c r="C16" s="42">
        <v>1</v>
      </c>
      <c r="D16" s="42">
        <v>7</v>
      </c>
      <c r="E16" s="42">
        <v>8</v>
      </c>
      <c r="F16" s="87">
        <f t="shared" si="0"/>
        <v>2.1666666666666665</v>
      </c>
      <c r="G16" s="47"/>
      <c r="H16" s="47"/>
      <c r="I16" s="43">
        <v>1</v>
      </c>
      <c r="J16" s="47">
        <v>10</v>
      </c>
      <c r="K16" s="85">
        <f t="shared" si="1"/>
        <v>2.9090909090909092</v>
      </c>
      <c r="L16" s="47">
        <v>3</v>
      </c>
      <c r="M16" s="47">
        <v>2</v>
      </c>
      <c r="N16" s="47">
        <v>3</v>
      </c>
      <c r="O16" s="47">
        <v>2</v>
      </c>
      <c r="P16" s="90">
        <f t="shared" si="7"/>
        <v>1.4</v>
      </c>
      <c r="Q16" s="47">
        <v>2</v>
      </c>
      <c r="R16" s="43"/>
      <c r="S16" s="47"/>
      <c r="T16" s="47">
        <v>19</v>
      </c>
      <c r="U16" s="85">
        <f t="shared" si="2"/>
        <v>2.7142857142857144</v>
      </c>
      <c r="V16" s="42">
        <v>1</v>
      </c>
      <c r="W16" s="42"/>
      <c r="X16" s="42"/>
      <c r="Y16" s="42">
        <v>4</v>
      </c>
      <c r="Z16" s="87">
        <f t="shared" ref="Z16" si="9">(Y16*Y$4+X16*X$4+W16*W$4+V16*V$4)/(V16+W16+X16+Y16)</f>
        <v>2.4</v>
      </c>
      <c r="AA16" s="42"/>
      <c r="AB16" s="42"/>
      <c r="AC16" s="42"/>
      <c r="AD16" s="42"/>
      <c r="AE16" s="81"/>
      <c r="AF16" s="47">
        <v>1</v>
      </c>
      <c r="AG16" s="47"/>
      <c r="AH16" s="47">
        <v>1</v>
      </c>
      <c r="AI16" s="45">
        <f t="shared" si="3"/>
        <v>67</v>
      </c>
      <c r="AJ16" s="87">
        <f t="shared" si="4"/>
        <v>2.3180086580086581</v>
      </c>
      <c r="AK16" s="87">
        <f t="shared" si="5"/>
        <v>77.266955266955264</v>
      </c>
      <c r="AL16" s="43"/>
      <c r="AM16" s="6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22.5" customHeight="1" x14ac:dyDescent="0.15">
      <c r="A17" s="39" t="s">
        <v>129</v>
      </c>
      <c r="B17" s="40"/>
      <c r="C17" s="44"/>
      <c r="D17" s="41">
        <v>6</v>
      </c>
      <c r="E17" s="41">
        <v>3</v>
      </c>
      <c r="F17" s="87">
        <f t="shared" si="0"/>
        <v>2.3333333333333335</v>
      </c>
      <c r="G17" s="41"/>
      <c r="H17" s="44"/>
      <c r="I17" s="44">
        <v>1</v>
      </c>
      <c r="J17" s="41">
        <v>6</v>
      </c>
      <c r="K17" s="85">
        <f t="shared" si="1"/>
        <v>2.8571428571428572</v>
      </c>
      <c r="L17" s="44"/>
      <c r="M17" s="44">
        <v>3</v>
      </c>
      <c r="N17" s="41">
        <v>2</v>
      </c>
      <c r="O17" s="44">
        <v>1</v>
      </c>
      <c r="P17" s="83">
        <f t="shared" si="7"/>
        <v>1.6666666666666667</v>
      </c>
      <c r="Q17" s="41">
        <v>1</v>
      </c>
      <c r="R17" s="44"/>
      <c r="S17" s="44"/>
      <c r="T17" s="41">
        <v>8</v>
      </c>
      <c r="U17" s="85">
        <f t="shared" si="2"/>
        <v>2.6666666666666665</v>
      </c>
      <c r="V17" s="45"/>
      <c r="W17" s="45" t="s">
        <v>154</v>
      </c>
      <c r="X17" s="45"/>
      <c r="Y17" s="45"/>
      <c r="Z17" s="81"/>
      <c r="AA17" s="42"/>
      <c r="AB17" s="42"/>
      <c r="AC17" s="42"/>
      <c r="AD17" s="42"/>
      <c r="AE17" s="81"/>
      <c r="AF17" s="41"/>
      <c r="AG17" s="41"/>
      <c r="AH17" s="41"/>
      <c r="AI17" s="45">
        <f t="shared" si="3"/>
        <v>31</v>
      </c>
      <c r="AJ17" s="87">
        <f t="shared" si="4"/>
        <v>2.3809523809523809</v>
      </c>
      <c r="AK17" s="87">
        <f t="shared" si="5"/>
        <v>79.365079365079367</v>
      </c>
      <c r="AL17" s="44"/>
      <c r="AM17" s="6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22.5" customHeight="1" x14ac:dyDescent="0.15">
      <c r="A18" s="39" t="s">
        <v>175</v>
      </c>
      <c r="B18" s="46">
        <v>1</v>
      </c>
      <c r="C18" s="43">
        <v>1</v>
      </c>
      <c r="D18" s="47">
        <v>6</v>
      </c>
      <c r="E18" s="47">
        <v>1</v>
      </c>
      <c r="F18" s="83">
        <f t="shared" si="0"/>
        <v>1.7777777777777777</v>
      </c>
      <c r="G18" s="43"/>
      <c r="H18" s="43"/>
      <c r="I18" s="47"/>
      <c r="J18" s="47">
        <v>2</v>
      </c>
      <c r="K18" s="85">
        <f t="shared" si="1"/>
        <v>3</v>
      </c>
      <c r="L18" s="43"/>
      <c r="M18" s="43"/>
      <c r="N18" s="47"/>
      <c r="O18" s="43"/>
      <c r="P18" s="81"/>
      <c r="Q18" s="43">
        <v>1</v>
      </c>
      <c r="R18" s="42"/>
      <c r="S18" s="47"/>
      <c r="T18" s="47">
        <v>4</v>
      </c>
      <c r="U18" s="87">
        <f t="shared" si="2"/>
        <v>2.4</v>
      </c>
      <c r="V18" s="43"/>
      <c r="W18" s="43"/>
      <c r="X18" s="43"/>
      <c r="Y18" s="43"/>
      <c r="Z18" s="81"/>
      <c r="AA18" s="42"/>
      <c r="AB18" s="42"/>
      <c r="AC18" s="42"/>
      <c r="AD18" s="42"/>
      <c r="AE18" s="81"/>
      <c r="AF18" s="47"/>
      <c r="AG18" s="43"/>
      <c r="AH18" s="43">
        <v>2</v>
      </c>
      <c r="AI18" s="45">
        <f t="shared" si="3"/>
        <v>18</v>
      </c>
      <c r="AJ18" s="87">
        <f t="shared" si="4"/>
        <v>2.3925925925925924</v>
      </c>
      <c r="AK18" s="87">
        <f t="shared" si="5"/>
        <v>79.753086419753075</v>
      </c>
      <c r="AL18" s="43"/>
      <c r="AM18" s="6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22.5" customHeight="1" x14ac:dyDescent="0.15">
      <c r="A19" s="39" t="s">
        <v>132</v>
      </c>
      <c r="B19" s="40">
        <v>2</v>
      </c>
      <c r="C19" s="44">
        <v>2</v>
      </c>
      <c r="D19" s="44">
        <v>7</v>
      </c>
      <c r="E19" s="41">
        <v>9</v>
      </c>
      <c r="F19" s="87">
        <f t="shared" si="0"/>
        <v>2.15</v>
      </c>
      <c r="G19" s="44">
        <v>1</v>
      </c>
      <c r="H19" s="44"/>
      <c r="I19" s="44">
        <v>3</v>
      </c>
      <c r="J19" s="41">
        <v>7</v>
      </c>
      <c r="K19" s="85">
        <f t="shared" si="1"/>
        <v>2.4545454545454546</v>
      </c>
      <c r="L19" s="44"/>
      <c r="M19" s="44">
        <v>1</v>
      </c>
      <c r="N19" s="44">
        <v>1</v>
      </c>
      <c r="O19" s="44">
        <v>2</v>
      </c>
      <c r="P19" s="87">
        <f t="shared" si="7"/>
        <v>2.25</v>
      </c>
      <c r="Q19" s="44">
        <v>1</v>
      </c>
      <c r="R19" s="44"/>
      <c r="S19" s="41"/>
      <c r="T19" s="44">
        <v>3</v>
      </c>
      <c r="U19" s="87">
        <f t="shared" si="2"/>
        <v>2.25</v>
      </c>
      <c r="V19" s="45">
        <v>1</v>
      </c>
      <c r="W19" s="45">
        <v>1</v>
      </c>
      <c r="X19" s="45">
        <v>2</v>
      </c>
      <c r="Y19" s="45">
        <v>1</v>
      </c>
      <c r="Z19" s="83">
        <f t="shared" ref="Z19" si="10">(Y19*Y$4+X19*X$4+W19*W$4+V19*V$4)/(V19+W19+X19+Y19)</f>
        <v>1.6</v>
      </c>
      <c r="AA19" s="45">
        <v>1</v>
      </c>
      <c r="AB19" s="45">
        <v>2</v>
      </c>
      <c r="AC19" s="45"/>
      <c r="AD19" s="45">
        <v>3</v>
      </c>
      <c r="AE19" s="83">
        <f>(AD19*AD$4+AC19*AC$4+AB19*AB$4+AA19*AA$4)/(AA19+AB19+AC19+AD19)</f>
        <v>1.8333333333333333</v>
      </c>
      <c r="AF19" s="41">
        <v>1</v>
      </c>
      <c r="AG19" s="44"/>
      <c r="AH19" s="44"/>
      <c r="AI19" s="45">
        <f t="shared" si="3"/>
        <v>51</v>
      </c>
      <c r="AJ19" s="87">
        <f t="shared" si="4"/>
        <v>2.089646464646465</v>
      </c>
      <c r="AK19" s="87">
        <f t="shared" si="5"/>
        <v>69.654882154882173</v>
      </c>
      <c r="AL19" s="44"/>
      <c r="AM19" s="6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22.5" customHeight="1" x14ac:dyDescent="0.15">
      <c r="A20" s="49"/>
      <c r="B20" s="50"/>
      <c r="C20" s="43"/>
      <c r="D20" s="43"/>
      <c r="E20" s="43"/>
      <c r="F20" s="10"/>
      <c r="G20" s="43"/>
      <c r="H20" s="43"/>
      <c r="I20" s="43"/>
      <c r="J20" s="43"/>
      <c r="K20" s="12"/>
      <c r="L20" s="43"/>
      <c r="M20" s="43"/>
      <c r="N20" s="43"/>
      <c r="O20" s="43"/>
      <c r="P20" s="10"/>
      <c r="Q20" s="43"/>
      <c r="R20" s="43"/>
      <c r="S20" s="43"/>
      <c r="T20" s="43"/>
      <c r="U20" s="10"/>
      <c r="V20" s="42"/>
      <c r="W20" s="42"/>
      <c r="X20" s="42"/>
      <c r="Y20" s="42"/>
      <c r="Z20" s="81"/>
      <c r="AA20" s="42"/>
      <c r="AB20" s="42"/>
      <c r="AC20" s="42"/>
      <c r="AD20" s="42"/>
      <c r="AE20" s="81"/>
      <c r="AF20" s="43"/>
      <c r="AG20" s="43"/>
      <c r="AH20" s="43"/>
      <c r="AI20" s="45"/>
      <c r="AJ20" s="10"/>
      <c r="AK20" s="10"/>
      <c r="AL20" s="43"/>
      <c r="AM20" s="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22.5" customHeight="1" x14ac:dyDescent="0.15">
      <c r="A21" s="39" t="s">
        <v>176</v>
      </c>
      <c r="B21" s="51">
        <v>1</v>
      </c>
      <c r="C21" s="44"/>
      <c r="D21" s="41">
        <v>2</v>
      </c>
      <c r="E21" s="44">
        <v>2</v>
      </c>
      <c r="F21" s="87">
        <f t="shared" ref="F21:F28" si="11">(B21*B$4+C21*C$4+D21*D$4+E21*E$4)/(B21+C21+D21+E21)</f>
        <v>2</v>
      </c>
      <c r="G21" s="44"/>
      <c r="H21" s="44"/>
      <c r="I21" s="44">
        <v>1</v>
      </c>
      <c r="J21" s="41">
        <v>2</v>
      </c>
      <c r="K21" s="85">
        <f>(G21*G$4+H21*H$4+I21*I$4+J21*J$4)/(G21+H21+I21+J21)</f>
        <v>2.6666666666666665</v>
      </c>
      <c r="L21" s="44"/>
      <c r="M21" s="44">
        <v>1</v>
      </c>
      <c r="N21" s="44">
        <v>1</v>
      </c>
      <c r="O21" s="44"/>
      <c r="P21" s="83">
        <f t="shared" ref="P21:P28" si="12">(O21*O$4+N21*N$4+M21*M$4+L21*L$4)/(L21+M21+N21+O21)</f>
        <v>1.5</v>
      </c>
      <c r="Q21" s="41"/>
      <c r="R21" s="44"/>
      <c r="S21" s="41"/>
      <c r="T21" s="41">
        <v>4</v>
      </c>
      <c r="U21" s="85">
        <f t="shared" ref="U21:U28" si="13">(T21*T$4+S21*S$4+R21*R$4+Q21*Q$4)/(Q21+R21+S21+T21)</f>
        <v>3</v>
      </c>
      <c r="V21" s="45"/>
      <c r="W21" s="45"/>
      <c r="X21" s="45"/>
      <c r="Y21" s="45"/>
      <c r="Z21" s="81"/>
      <c r="AA21" s="45"/>
      <c r="AB21" s="45"/>
      <c r="AC21" s="45"/>
      <c r="AD21" s="45"/>
      <c r="AE21" s="81"/>
      <c r="AF21" s="41">
        <v>1</v>
      </c>
      <c r="AG21" s="44"/>
      <c r="AH21" s="41">
        <v>1</v>
      </c>
      <c r="AI21" s="45">
        <f t="shared" ref="AI21:AI28" si="14">SUM(B21:E21,G21:J21,L21:O21,Q21:T21,V21:Y21,AA21:AD21,AG21,AF21,AH21)</f>
        <v>16</v>
      </c>
      <c r="AJ21" s="87">
        <f t="shared" ref="AJ21:AJ27" si="15">AVERAGE(F21,P21,U21,K21,Z21,AE21)</f>
        <v>2.2916666666666665</v>
      </c>
      <c r="AK21" s="87">
        <f t="shared" ref="AK21:AK28" si="16">(AJ21*100)/3</f>
        <v>76.388888888888886</v>
      </c>
      <c r="AL21" s="44"/>
      <c r="AM21" s="6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22.5" customHeight="1" x14ac:dyDescent="0.15">
      <c r="A22" s="39" t="s">
        <v>177</v>
      </c>
      <c r="B22" s="50"/>
      <c r="C22" s="47"/>
      <c r="D22" s="43">
        <v>3</v>
      </c>
      <c r="E22" s="43"/>
      <c r="F22" s="87">
        <f t="shared" si="11"/>
        <v>2</v>
      </c>
      <c r="G22" s="43"/>
      <c r="H22" s="43"/>
      <c r="I22" s="43"/>
      <c r="J22" s="43">
        <v>3</v>
      </c>
      <c r="K22" s="85">
        <f t="shared" ref="K22" si="17">(G22*G$4+H22*H$4+I22*I$4+J22*J$4)/(G22+H22+I22+J22)</f>
        <v>3</v>
      </c>
      <c r="L22" s="43"/>
      <c r="M22" s="47">
        <v>3</v>
      </c>
      <c r="N22" s="43"/>
      <c r="O22" s="43">
        <v>1</v>
      </c>
      <c r="P22" s="83">
        <f t="shared" si="12"/>
        <v>1.5</v>
      </c>
      <c r="Q22" s="47">
        <v>4</v>
      </c>
      <c r="R22" s="43"/>
      <c r="S22" s="43"/>
      <c r="T22" s="47">
        <v>9</v>
      </c>
      <c r="U22" s="87">
        <f t="shared" si="13"/>
        <v>2.0769230769230771</v>
      </c>
      <c r="V22" s="43"/>
      <c r="W22" s="43"/>
      <c r="X22" s="43"/>
      <c r="Y22" s="43"/>
      <c r="Z22" s="81"/>
      <c r="AA22" s="42"/>
      <c r="AB22" s="42"/>
      <c r="AC22" s="42"/>
      <c r="AD22" s="42">
        <v>1</v>
      </c>
      <c r="AE22" s="85">
        <f t="shared" ref="AE22" si="18">(AD22*AD$4+AC22*AC$4+AB22*AB$4+AA22*AA$4)/(AA22+AB22+AC22+AD22)</f>
        <v>3</v>
      </c>
      <c r="AF22" s="43"/>
      <c r="AG22" s="43">
        <v>1</v>
      </c>
      <c r="AH22" s="43"/>
      <c r="AI22" s="45">
        <f t="shared" si="14"/>
        <v>25</v>
      </c>
      <c r="AJ22" s="87">
        <f t="shared" si="15"/>
        <v>2.3153846153846152</v>
      </c>
      <c r="AK22" s="87">
        <f t="shared" si="16"/>
        <v>77.179487179487168</v>
      </c>
      <c r="AL22" s="43"/>
      <c r="AM22" s="6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22.5" customHeight="1" x14ac:dyDescent="0.15">
      <c r="A23" s="39" t="s">
        <v>149</v>
      </c>
      <c r="B23" s="51"/>
      <c r="C23" s="44"/>
      <c r="D23" s="44">
        <v>1</v>
      </c>
      <c r="E23" s="44">
        <v>1</v>
      </c>
      <c r="F23" s="85">
        <f t="shared" si="11"/>
        <v>2.5</v>
      </c>
      <c r="G23" s="44"/>
      <c r="H23" s="44"/>
      <c r="I23" s="44"/>
      <c r="J23" s="41"/>
      <c r="K23" s="81"/>
      <c r="L23" s="44"/>
      <c r="M23" s="44">
        <v>1</v>
      </c>
      <c r="N23" s="44">
        <v>3</v>
      </c>
      <c r="O23" s="44"/>
      <c r="P23" s="83">
        <f t="shared" si="12"/>
        <v>1.75</v>
      </c>
      <c r="Q23" s="41"/>
      <c r="R23" s="44"/>
      <c r="S23" s="44">
        <v>1</v>
      </c>
      <c r="T23" s="41">
        <v>2</v>
      </c>
      <c r="U23" s="85">
        <f t="shared" si="13"/>
        <v>2.6666666666666665</v>
      </c>
      <c r="V23" s="45"/>
      <c r="W23" s="45"/>
      <c r="X23" s="45"/>
      <c r="Y23" s="45"/>
      <c r="Z23" s="81"/>
      <c r="AA23" s="45"/>
      <c r="AB23" s="45"/>
      <c r="AC23" s="45"/>
      <c r="AD23" s="45"/>
      <c r="AE23" s="81"/>
      <c r="AF23" s="44"/>
      <c r="AG23" s="44"/>
      <c r="AH23" s="44">
        <v>1</v>
      </c>
      <c r="AI23" s="45">
        <f t="shared" si="14"/>
        <v>10</v>
      </c>
      <c r="AJ23" s="87">
        <f t="shared" si="15"/>
        <v>2.3055555555555554</v>
      </c>
      <c r="AK23" s="87">
        <f t="shared" si="16"/>
        <v>76.851851851851848</v>
      </c>
      <c r="AL23" s="44"/>
      <c r="AM23" s="6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22.5" customHeight="1" x14ac:dyDescent="0.15">
      <c r="A24" s="39" t="s">
        <v>178</v>
      </c>
      <c r="B24" s="40"/>
      <c r="C24" s="41"/>
      <c r="D24" s="41">
        <v>1</v>
      </c>
      <c r="E24" s="41">
        <v>2</v>
      </c>
      <c r="F24" s="85">
        <f t="shared" si="11"/>
        <v>2.6666666666666665</v>
      </c>
      <c r="G24" s="43"/>
      <c r="H24" s="43"/>
      <c r="I24" s="47"/>
      <c r="J24" s="47"/>
      <c r="K24" s="81"/>
      <c r="L24" s="43">
        <v>2</v>
      </c>
      <c r="M24" s="43">
        <v>1</v>
      </c>
      <c r="N24" s="47"/>
      <c r="O24" s="47"/>
      <c r="P24" s="82">
        <f t="shared" si="12"/>
        <v>0.33333333333333331</v>
      </c>
      <c r="Q24" s="47"/>
      <c r="R24" s="43"/>
      <c r="S24" s="43">
        <v>1</v>
      </c>
      <c r="T24" s="47">
        <v>1</v>
      </c>
      <c r="U24" s="85">
        <f t="shared" si="13"/>
        <v>2.5</v>
      </c>
      <c r="V24" s="42"/>
      <c r="W24" s="42"/>
      <c r="X24" s="42"/>
      <c r="Y24" s="42"/>
      <c r="Z24" s="81"/>
      <c r="AA24" s="42"/>
      <c r="AB24" s="42"/>
      <c r="AC24" s="42"/>
      <c r="AD24" s="42"/>
      <c r="AE24" s="81"/>
      <c r="AF24" s="47"/>
      <c r="AG24" s="47"/>
      <c r="AH24" s="43"/>
      <c r="AI24" s="45">
        <f t="shared" si="14"/>
        <v>8</v>
      </c>
      <c r="AJ24" s="83">
        <f t="shared" si="15"/>
        <v>1.8333333333333333</v>
      </c>
      <c r="AK24" s="83">
        <f t="shared" si="16"/>
        <v>61.111111111111107</v>
      </c>
      <c r="AL24" s="43"/>
      <c r="AM24" s="6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22.5" customHeight="1" x14ac:dyDescent="0.15">
      <c r="A25" s="39" t="s">
        <v>117</v>
      </c>
      <c r="B25" s="40"/>
      <c r="C25" s="44"/>
      <c r="D25" s="41"/>
      <c r="E25" s="44"/>
      <c r="F25" s="81"/>
      <c r="G25" s="44"/>
      <c r="H25" s="41"/>
      <c r="I25" s="44">
        <v>2</v>
      </c>
      <c r="J25" s="41">
        <v>8</v>
      </c>
      <c r="K25" s="85">
        <f>(G25*G$4+H25*H$4+I25*I$4+J25*J$4)/(G25+H25+I25+J25)</f>
        <v>2.8</v>
      </c>
      <c r="L25" s="41">
        <v>1</v>
      </c>
      <c r="M25" s="44"/>
      <c r="N25" s="44"/>
      <c r="O25" s="44"/>
      <c r="P25" s="82">
        <f t="shared" si="12"/>
        <v>0</v>
      </c>
      <c r="Q25" s="44"/>
      <c r="R25" s="44"/>
      <c r="S25" s="44"/>
      <c r="T25" s="41"/>
      <c r="U25" s="81"/>
      <c r="V25" s="45"/>
      <c r="W25" s="45"/>
      <c r="X25" s="45"/>
      <c r="Y25" s="45"/>
      <c r="Z25" s="81"/>
      <c r="AA25" s="45"/>
      <c r="AB25" s="45"/>
      <c r="AC25" s="45"/>
      <c r="AD25" s="45"/>
      <c r="AE25" s="81"/>
      <c r="AF25" s="41"/>
      <c r="AG25" s="44"/>
      <c r="AH25" s="44"/>
      <c r="AI25" s="45">
        <f t="shared" si="14"/>
        <v>11</v>
      </c>
      <c r="AJ25" s="90">
        <f t="shared" si="15"/>
        <v>1.4</v>
      </c>
      <c r="AK25" s="90">
        <f t="shared" si="16"/>
        <v>46.666666666666664</v>
      </c>
      <c r="AL25" s="44"/>
      <c r="AM25" s="6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22.5" customHeight="1" x14ac:dyDescent="0.15">
      <c r="A26" s="39" t="s">
        <v>179</v>
      </c>
      <c r="B26" s="50"/>
      <c r="C26" s="43"/>
      <c r="D26" s="47">
        <v>3</v>
      </c>
      <c r="E26" s="47">
        <v>3</v>
      </c>
      <c r="F26" s="85">
        <f t="shared" si="11"/>
        <v>2.5</v>
      </c>
      <c r="G26" s="43"/>
      <c r="H26" s="43"/>
      <c r="I26" s="43"/>
      <c r="J26" s="47"/>
      <c r="K26" s="81"/>
      <c r="L26" s="43"/>
      <c r="M26" s="47"/>
      <c r="N26" s="43">
        <v>3</v>
      </c>
      <c r="O26" s="43">
        <v>1</v>
      </c>
      <c r="P26" s="87">
        <f t="shared" si="12"/>
        <v>2.25</v>
      </c>
      <c r="Q26" s="43"/>
      <c r="R26" s="43"/>
      <c r="S26" s="43"/>
      <c r="T26" s="47">
        <v>2</v>
      </c>
      <c r="U26" s="85">
        <f t="shared" si="13"/>
        <v>3</v>
      </c>
      <c r="V26" s="42"/>
      <c r="W26" s="42"/>
      <c r="X26" s="42"/>
      <c r="Y26" s="42"/>
      <c r="Z26" s="81"/>
      <c r="AA26" s="42">
        <v>1</v>
      </c>
      <c r="AB26" s="42"/>
      <c r="AC26" s="42"/>
      <c r="AD26" s="42">
        <v>1</v>
      </c>
      <c r="AE26" s="83">
        <f t="shared" ref="AE26:AE28" si="19">(AD26*AD$4+AC26*AC$4+AB26*AB$4+AA26*AA$4)/(AA26+AB26+AC26+AD26)</f>
        <v>1.5</v>
      </c>
      <c r="AF26" s="47">
        <v>2</v>
      </c>
      <c r="AG26" s="43"/>
      <c r="AH26" s="43"/>
      <c r="AI26" s="45">
        <f t="shared" si="14"/>
        <v>16</v>
      </c>
      <c r="AJ26" s="87">
        <f t="shared" si="15"/>
        <v>2.3125</v>
      </c>
      <c r="AK26" s="87">
        <f t="shared" si="16"/>
        <v>77.083333333333329</v>
      </c>
      <c r="AL26" s="43"/>
      <c r="AM26" s="6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22.5" customHeight="1" x14ac:dyDescent="0.15">
      <c r="A27" s="39" t="s">
        <v>180</v>
      </c>
      <c r="B27" s="50"/>
      <c r="C27" s="43"/>
      <c r="D27" s="47"/>
      <c r="E27" s="47"/>
      <c r="F27" s="81"/>
      <c r="G27" s="43"/>
      <c r="H27" s="47"/>
      <c r="I27" s="47"/>
      <c r="J27" s="47">
        <v>1</v>
      </c>
      <c r="K27" s="85">
        <f t="shared" ref="K27:K28" si="20">(G27*G$4+H27*H$4+I27*I$4+J27*J$4)/(G27+H27+I27+J27)</f>
        <v>3</v>
      </c>
      <c r="L27" s="43">
        <v>1</v>
      </c>
      <c r="M27" s="43">
        <v>1</v>
      </c>
      <c r="N27" s="47"/>
      <c r="O27" s="43"/>
      <c r="P27" s="82">
        <f t="shared" si="12"/>
        <v>0.5</v>
      </c>
      <c r="Q27" s="44"/>
      <c r="R27" s="44"/>
      <c r="S27" s="44"/>
      <c r="T27" s="41">
        <v>1</v>
      </c>
      <c r="U27" s="85">
        <f t="shared" si="13"/>
        <v>3</v>
      </c>
      <c r="V27" s="45"/>
      <c r="W27" s="45"/>
      <c r="X27" s="45"/>
      <c r="Y27" s="45"/>
      <c r="Z27" s="81"/>
      <c r="AA27" s="45"/>
      <c r="AB27" s="45"/>
      <c r="AC27" s="45"/>
      <c r="AD27" s="45"/>
      <c r="AE27" s="81"/>
      <c r="AF27" s="41">
        <v>1</v>
      </c>
      <c r="AG27" s="41"/>
      <c r="AH27" s="44"/>
      <c r="AI27" s="45">
        <f t="shared" si="14"/>
        <v>5</v>
      </c>
      <c r="AJ27" s="87">
        <f t="shared" si="15"/>
        <v>2.1666666666666665</v>
      </c>
      <c r="AK27" s="87">
        <f t="shared" si="16"/>
        <v>72.222222222222214</v>
      </c>
      <c r="AL27" s="44"/>
      <c r="AM27" s="6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22.5" customHeight="1" x14ac:dyDescent="0.15">
      <c r="A28" s="39" t="s">
        <v>181</v>
      </c>
      <c r="B28" s="50">
        <v>1</v>
      </c>
      <c r="C28" s="43">
        <v>6</v>
      </c>
      <c r="D28" s="43">
        <v>4</v>
      </c>
      <c r="E28" s="43">
        <v>3</v>
      </c>
      <c r="F28" s="83">
        <f t="shared" si="11"/>
        <v>1.6428571428571428</v>
      </c>
      <c r="G28" s="43"/>
      <c r="H28" s="43"/>
      <c r="I28" s="43"/>
      <c r="J28" s="43">
        <v>3</v>
      </c>
      <c r="K28" s="85">
        <f t="shared" si="20"/>
        <v>3</v>
      </c>
      <c r="L28" s="43"/>
      <c r="M28" s="43"/>
      <c r="N28" s="43">
        <v>3</v>
      </c>
      <c r="O28" s="43">
        <v>1</v>
      </c>
      <c r="P28" s="87">
        <f t="shared" si="12"/>
        <v>2.25</v>
      </c>
      <c r="Q28" s="43">
        <v>3</v>
      </c>
      <c r="R28" s="43">
        <v>1</v>
      </c>
      <c r="S28" s="43"/>
      <c r="T28" s="43">
        <v>10</v>
      </c>
      <c r="U28" s="87">
        <f t="shared" si="13"/>
        <v>2.2142857142857144</v>
      </c>
      <c r="V28" s="42"/>
      <c r="W28" s="42"/>
      <c r="X28" s="42"/>
      <c r="Y28" s="42"/>
      <c r="Z28" s="10"/>
      <c r="AA28" s="42"/>
      <c r="AB28" s="42"/>
      <c r="AC28" s="42"/>
      <c r="AD28" s="42">
        <v>1</v>
      </c>
      <c r="AE28" s="85">
        <f t="shared" si="19"/>
        <v>3</v>
      </c>
      <c r="AF28" s="43"/>
      <c r="AG28" s="43"/>
      <c r="AH28" s="43"/>
      <c r="AI28" s="45">
        <f t="shared" si="14"/>
        <v>36</v>
      </c>
      <c r="AJ28" s="87">
        <f>AVERAGE(F28,P28,U28,K28,Z28,AE28)</f>
        <v>2.4214285714285717</v>
      </c>
      <c r="AK28" s="87">
        <f t="shared" si="16"/>
        <v>80.714285714285722</v>
      </c>
      <c r="AL28" s="43"/>
      <c r="AM28" s="6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22.5" customHeight="1" x14ac:dyDescent="0.15">
      <c r="A29" s="49"/>
      <c r="B29" s="51"/>
      <c r="C29" s="44"/>
      <c r="D29" s="44"/>
      <c r="E29" s="44"/>
      <c r="F29" s="52"/>
      <c r="G29" s="44"/>
      <c r="H29" s="44"/>
      <c r="I29" s="44"/>
      <c r="J29" s="44"/>
      <c r="K29" s="52"/>
      <c r="L29" s="44"/>
      <c r="M29" s="44"/>
      <c r="N29" s="44"/>
      <c r="O29" s="44"/>
      <c r="P29" s="52"/>
      <c r="Q29" s="44"/>
      <c r="R29" s="44"/>
      <c r="S29" s="44"/>
      <c r="T29" s="44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44"/>
      <c r="AG29" s="44"/>
      <c r="AH29" s="44"/>
      <c r="AI29" s="44"/>
      <c r="AJ29" s="52"/>
      <c r="AK29" s="52"/>
      <c r="AL29" s="44"/>
      <c r="AM29" s="6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22.5" customHeight="1" x14ac:dyDescent="0.15">
      <c r="A30" s="39" t="s">
        <v>2</v>
      </c>
      <c r="B30" s="46">
        <f>SUM(B5:B28)</f>
        <v>16</v>
      </c>
      <c r="C30" s="47">
        <f>SUM(C5:C28)</f>
        <v>31</v>
      </c>
      <c r="D30" s="47">
        <f>SUM(D5:D28)</f>
        <v>104</v>
      </c>
      <c r="E30" s="47">
        <f>SUM(E5:E28)</f>
        <v>55</v>
      </c>
      <c r="F30" s="83">
        <f>AVERAGE(F5:F28)</f>
        <v>1.9909929628417025</v>
      </c>
      <c r="G30" s="47">
        <f>SUM(G5:G28)</f>
        <v>5</v>
      </c>
      <c r="H30" s="47">
        <f>SUM(H5:H28)</f>
        <v>2</v>
      </c>
      <c r="I30" s="47">
        <f>SUM(I5:I28)</f>
        <v>27</v>
      </c>
      <c r="J30" s="47">
        <f>SUM(J5:J28)</f>
        <v>167</v>
      </c>
      <c r="K30" s="85">
        <f>AVERAGE(K5:K28)</f>
        <v>2.8502460233564881</v>
      </c>
      <c r="L30" s="42">
        <f>SUM(L5:L28)</f>
        <v>14</v>
      </c>
      <c r="M30" s="42">
        <f>SUM(M5:M28)</f>
        <v>29</v>
      </c>
      <c r="N30" s="42">
        <f>SUM(N5:N28)</f>
        <v>37</v>
      </c>
      <c r="O30" s="42">
        <f>SUM(O5:O28)</f>
        <v>11</v>
      </c>
      <c r="P30" s="90">
        <f>AVERAGE(P5:P28)</f>
        <v>1.4691232048374905</v>
      </c>
      <c r="Q30" s="47">
        <f>SUM(Q5:Q28)</f>
        <v>39</v>
      </c>
      <c r="R30" s="47">
        <f>SUM(R5:R28)</f>
        <v>2</v>
      </c>
      <c r="S30" s="47">
        <f>SUM(S5:S28)</f>
        <v>9</v>
      </c>
      <c r="T30" s="47">
        <f>SUM(T5:T28)</f>
        <v>175</v>
      </c>
      <c r="U30" s="87">
        <f>AVERAGE(U5:U28)</f>
        <v>2.4890878061332611</v>
      </c>
      <c r="V30" s="42">
        <f>SUM(V5:V27)</f>
        <v>2</v>
      </c>
      <c r="W30" s="42">
        <f>SUM(W5:W27)</f>
        <v>1</v>
      </c>
      <c r="X30" s="42">
        <f>SUM(X5:X27)</f>
        <v>2</v>
      </c>
      <c r="Y30" s="42">
        <f>SUM(Y5:Y27)</f>
        <v>5</v>
      </c>
      <c r="Z30" s="87">
        <f>AVERAGE(Z5:Z28)</f>
        <v>2</v>
      </c>
      <c r="AA30" s="42">
        <f>SUM(AA5:AA27)</f>
        <v>2</v>
      </c>
      <c r="AB30" s="42">
        <f>SUM(AB5:AB27)</f>
        <v>2</v>
      </c>
      <c r="AC30" s="42">
        <f>SUM(AC5:AC27)</f>
        <v>0</v>
      </c>
      <c r="AD30" s="42">
        <f>SUM(AD5:AD27)</f>
        <v>7</v>
      </c>
      <c r="AE30" s="85">
        <f>AVERAGE(AE5:AE28)</f>
        <v>2.5555555555555554</v>
      </c>
      <c r="AF30" s="84">
        <f>SUM(AF5:AF28)</f>
        <v>13</v>
      </c>
      <c r="AG30" s="84">
        <f>SUM(AG5:AG28)</f>
        <v>9</v>
      </c>
      <c r="AH30" s="47">
        <f>SUM(AH5:AH28)</f>
        <v>17</v>
      </c>
      <c r="AI30" s="42">
        <f>SUM(AI5:AI28)</f>
        <v>784</v>
      </c>
      <c r="AJ30" s="87">
        <f>AVERAGE(AJ5:AJ19,AJ21:AJ28)</f>
        <v>2.1590736241670041</v>
      </c>
      <c r="AK30" s="87">
        <f>AVERAGE(AK5:AK19,AK21:AK28)</f>
        <v>71.969120805566817</v>
      </c>
      <c r="AL30" s="43"/>
      <c r="AM30" s="6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5.75" customHeight="1" thickBot="1" x14ac:dyDescent="0.2">
      <c r="A31" s="7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32"/>
      <c r="AZ31" s="33"/>
    </row>
    <row r="32" spans="1:52" ht="24" customHeight="1" thickTop="1" x14ac:dyDescent="0.15">
      <c r="A32" s="8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4"/>
      <c r="AM32" s="99" t="s">
        <v>23</v>
      </c>
      <c r="AN32" s="100"/>
      <c r="AO32" s="100"/>
      <c r="AP32" s="101"/>
      <c r="AQ32" s="102" t="s">
        <v>24</v>
      </c>
      <c r="AR32" s="100"/>
      <c r="AS32" s="100"/>
      <c r="AT32" s="101"/>
      <c r="AU32" s="102" t="s">
        <v>13</v>
      </c>
      <c r="AV32" s="100"/>
      <c r="AW32" s="100"/>
      <c r="AX32" s="103"/>
      <c r="AY32" s="75"/>
      <c r="AZ32" s="4"/>
    </row>
    <row r="33" spans="1:52" ht="22.5" customHeight="1" x14ac:dyDescent="0.15">
      <c r="A33" s="8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4"/>
      <c r="AM33" s="55">
        <v>0</v>
      </c>
      <c r="AN33" s="56">
        <v>1</v>
      </c>
      <c r="AO33" s="56">
        <v>2</v>
      </c>
      <c r="AP33" s="56">
        <v>3</v>
      </c>
      <c r="AQ33" s="56">
        <v>0</v>
      </c>
      <c r="AR33" s="56">
        <v>1</v>
      </c>
      <c r="AS33" s="56">
        <v>2</v>
      </c>
      <c r="AT33" s="56">
        <v>3</v>
      </c>
      <c r="AU33" s="56">
        <v>0</v>
      </c>
      <c r="AV33" s="56">
        <v>1</v>
      </c>
      <c r="AW33" s="56">
        <v>2</v>
      </c>
      <c r="AX33" s="57">
        <v>3</v>
      </c>
      <c r="AY33" s="54"/>
      <c r="AZ33" s="8"/>
    </row>
    <row r="34" spans="1:52" ht="73.5" customHeight="1" x14ac:dyDescent="0.15">
      <c r="A34" s="8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4"/>
      <c r="AM34" s="58" t="s">
        <v>25</v>
      </c>
      <c r="AN34" s="5" t="s">
        <v>26</v>
      </c>
      <c r="AO34" s="5" t="s">
        <v>27</v>
      </c>
      <c r="AP34" s="5" t="s">
        <v>28</v>
      </c>
      <c r="AQ34" s="5" t="s">
        <v>29</v>
      </c>
      <c r="AR34" s="5" t="s">
        <v>30</v>
      </c>
      <c r="AS34" s="5" t="s">
        <v>31</v>
      </c>
      <c r="AT34" s="5" t="s">
        <v>32</v>
      </c>
      <c r="AU34" s="5" t="s">
        <v>33</v>
      </c>
      <c r="AV34" s="5" t="s">
        <v>34</v>
      </c>
      <c r="AW34" s="5" t="s">
        <v>35</v>
      </c>
      <c r="AX34" s="59" t="s">
        <v>36</v>
      </c>
      <c r="AY34" s="54"/>
      <c r="AZ34" s="8"/>
    </row>
    <row r="35" spans="1:52" ht="22.5" customHeight="1" x14ac:dyDescent="0.15">
      <c r="A35" s="8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4"/>
      <c r="AM35" s="104" t="s">
        <v>37</v>
      </c>
      <c r="AN35" s="95"/>
      <c r="AO35" s="95"/>
      <c r="AP35" s="96"/>
      <c r="AQ35" s="105" t="s">
        <v>38</v>
      </c>
      <c r="AR35" s="95"/>
      <c r="AS35" s="95"/>
      <c r="AT35" s="96"/>
      <c r="AU35" s="105" t="s">
        <v>39</v>
      </c>
      <c r="AV35" s="95"/>
      <c r="AW35" s="95"/>
      <c r="AX35" s="106"/>
      <c r="AY35" s="54"/>
      <c r="AZ35" s="8"/>
    </row>
    <row r="36" spans="1:52" ht="22.5" customHeight="1" x14ac:dyDescent="0.15">
      <c r="A36" s="8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4"/>
      <c r="AM36" s="60">
        <v>0</v>
      </c>
      <c r="AN36" s="37">
        <v>1</v>
      </c>
      <c r="AO36" s="37">
        <v>2</v>
      </c>
      <c r="AP36" s="37">
        <v>3</v>
      </c>
      <c r="AQ36" s="37">
        <v>0</v>
      </c>
      <c r="AR36" s="37">
        <v>1</v>
      </c>
      <c r="AS36" s="37">
        <v>2</v>
      </c>
      <c r="AT36" s="37">
        <v>3</v>
      </c>
      <c r="AU36" s="37">
        <v>0</v>
      </c>
      <c r="AV36" s="37">
        <v>1</v>
      </c>
      <c r="AW36" s="37">
        <v>2</v>
      </c>
      <c r="AX36" s="61">
        <v>3</v>
      </c>
      <c r="AY36" s="54"/>
      <c r="AZ36" s="8"/>
    </row>
    <row r="37" spans="1:52" ht="73.5" customHeight="1" thickBot="1" x14ac:dyDescent="0.2">
      <c r="A37" s="8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4"/>
      <c r="AM37" s="62" t="s">
        <v>40</v>
      </c>
      <c r="AN37" s="63" t="s">
        <v>41</v>
      </c>
      <c r="AO37" s="63" t="s">
        <v>42</v>
      </c>
      <c r="AP37" s="63" t="s">
        <v>43</v>
      </c>
      <c r="AQ37" s="63" t="s">
        <v>44</v>
      </c>
      <c r="AR37" s="63" t="s">
        <v>45</v>
      </c>
      <c r="AS37" s="63" t="s">
        <v>46</v>
      </c>
      <c r="AT37" s="63" t="s">
        <v>47</v>
      </c>
      <c r="AU37" s="63" t="s">
        <v>48</v>
      </c>
      <c r="AV37" s="63" t="s">
        <v>49</v>
      </c>
      <c r="AW37" s="63" t="s">
        <v>50</v>
      </c>
      <c r="AX37" s="64" t="s">
        <v>51</v>
      </c>
      <c r="AY37" s="54"/>
      <c r="AZ37" s="8"/>
    </row>
    <row r="38" spans="1:52" ht="21.75" customHeight="1" thickTop="1" x14ac:dyDescent="0.15">
      <c r="A38" s="8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76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19"/>
      <c r="AZ38" s="8"/>
    </row>
    <row r="39" spans="1:52" ht="30" customHeight="1" x14ac:dyDescent="0.15">
      <c r="A39" s="8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73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2"/>
      <c r="AY39" s="66"/>
      <c r="AZ39" s="67" t="s">
        <v>52</v>
      </c>
    </row>
    <row r="40" spans="1:52" ht="30" customHeight="1" x14ac:dyDescent="0.15">
      <c r="A40" s="8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73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2"/>
      <c r="AY40" s="25"/>
      <c r="AZ40" s="67" t="s">
        <v>53</v>
      </c>
    </row>
    <row r="41" spans="1:52" ht="30" customHeight="1" x14ac:dyDescent="0.15">
      <c r="A41" s="8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73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22"/>
      <c r="AY41" s="26"/>
      <c r="AZ41" s="67" t="s">
        <v>54</v>
      </c>
    </row>
    <row r="42" spans="1:52" ht="30" customHeight="1" x14ac:dyDescent="0.15">
      <c r="A42" s="8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73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2"/>
      <c r="AY42" s="27"/>
      <c r="AZ42" s="67" t="s">
        <v>55</v>
      </c>
    </row>
    <row r="43" spans="1:52" ht="30" customHeight="1" x14ac:dyDescent="0.15">
      <c r="A43" s="8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73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2"/>
      <c r="AY43" s="68"/>
      <c r="AZ43" s="67" t="s">
        <v>56</v>
      </c>
    </row>
    <row r="44" spans="1:52" ht="21.75" customHeight="1" x14ac:dyDescent="0.15">
      <c r="A44" s="8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77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78"/>
      <c r="AZ44" s="33"/>
    </row>
  </sheetData>
  <mergeCells count="13">
    <mergeCell ref="B1:AL1"/>
    <mergeCell ref="B2:F2"/>
    <mergeCell ref="G2:K2"/>
    <mergeCell ref="L2:P2"/>
    <mergeCell ref="Q2:U2"/>
    <mergeCell ref="V2:Z2"/>
    <mergeCell ref="AA2:AE2"/>
    <mergeCell ref="AM32:AP32"/>
    <mergeCell ref="AQ32:AT32"/>
    <mergeCell ref="AU32:AX32"/>
    <mergeCell ref="AM35:AP35"/>
    <mergeCell ref="AQ35:AT35"/>
    <mergeCell ref="AU35:AX35"/>
  </mergeCells>
  <pageMargins left="0.5" right="0.5" top="0.75" bottom="0.75" header="0" footer="0"/>
  <pageSetup orientation="portrait"/>
  <headerFooter>
    <oddFooter>&amp;C&amp;"Helvetica Neue,Regular"&amp;10&amp;K000000000000&amp;P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D9D2-E76C-B64F-BA41-86BCCBF6EB39}">
  <sheetPr>
    <pageSetUpPr fitToPage="1"/>
  </sheetPr>
  <dimension ref="A1:AZ44"/>
  <sheetViews>
    <sheetView showGridLines="0" workbookViewId="0">
      <pane xSplit="1" topLeftCell="B1" activePane="topRight" state="frozen"/>
      <selection activeCell="C50" sqref="C50"/>
      <selection pane="topRight" activeCell="Y15" sqref="Y15"/>
    </sheetView>
  </sheetViews>
  <sheetFormatPr baseColWidth="10" defaultColWidth="14.5" defaultRowHeight="15" customHeight="1" x14ac:dyDescent="0.15"/>
  <cols>
    <col min="1" max="1" width="22.5" style="1" customWidth="1"/>
    <col min="2" max="31" width="6.5" style="1" customWidth="1"/>
    <col min="32" max="35" width="14" style="1" customWidth="1"/>
    <col min="36" max="36" width="17" style="1" customWidth="1"/>
    <col min="37" max="38" width="14" style="1" customWidth="1"/>
    <col min="39" max="39" width="16.83203125" style="1" customWidth="1"/>
    <col min="40" max="40" width="17.1640625" style="1" customWidth="1"/>
    <col min="41" max="42" width="16.6640625" style="1" customWidth="1"/>
    <col min="43" max="43" width="16.83203125" style="1" customWidth="1"/>
    <col min="44" max="45" width="16.6640625" style="1" customWidth="1"/>
    <col min="46" max="50" width="16.83203125" style="1" customWidth="1"/>
    <col min="51" max="52" width="16.33203125" style="1" customWidth="1"/>
    <col min="53" max="53" width="14.5" style="1" customWidth="1"/>
    <col min="54" max="16384" width="14.5" style="1"/>
  </cols>
  <sheetData>
    <row r="1" spans="1:52" ht="27.75" customHeight="1" x14ac:dyDescent="0.15">
      <c r="A1" s="69"/>
      <c r="B1" s="107" t="s">
        <v>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9"/>
      <c r="AM1" s="70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37.5" customHeight="1" x14ac:dyDescent="0.15">
      <c r="A2" s="71"/>
      <c r="B2" s="110" t="s">
        <v>9</v>
      </c>
      <c r="C2" s="111"/>
      <c r="D2" s="111"/>
      <c r="E2" s="111"/>
      <c r="F2" s="112"/>
      <c r="G2" s="110" t="s">
        <v>10</v>
      </c>
      <c r="H2" s="111"/>
      <c r="I2" s="111"/>
      <c r="J2" s="111"/>
      <c r="K2" s="112"/>
      <c r="L2" s="110" t="s">
        <v>11</v>
      </c>
      <c r="M2" s="111"/>
      <c r="N2" s="111"/>
      <c r="O2" s="111"/>
      <c r="P2" s="112"/>
      <c r="Q2" s="110" t="s">
        <v>12</v>
      </c>
      <c r="R2" s="111"/>
      <c r="S2" s="111"/>
      <c r="T2" s="111"/>
      <c r="U2" s="112"/>
      <c r="V2" s="110" t="s">
        <v>13</v>
      </c>
      <c r="W2" s="111"/>
      <c r="X2" s="111"/>
      <c r="Y2" s="111"/>
      <c r="Z2" s="112"/>
      <c r="AA2" s="110" t="s">
        <v>14</v>
      </c>
      <c r="AB2" s="111"/>
      <c r="AC2" s="111"/>
      <c r="AD2" s="111"/>
      <c r="AE2" s="112"/>
      <c r="AF2" s="34" t="s">
        <v>15</v>
      </c>
      <c r="AG2" s="34" t="s">
        <v>16</v>
      </c>
      <c r="AH2" s="34" t="s">
        <v>17</v>
      </c>
      <c r="AI2" s="34" t="s">
        <v>18</v>
      </c>
      <c r="AJ2" s="34" t="s">
        <v>19</v>
      </c>
      <c r="AK2" s="34" t="s">
        <v>20</v>
      </c>
      <c r="AL2" s="34" t="s">
        <v>21</v>
      </c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22" customHeight="1" x14ac:dyDescent="0.15">
      <c r="A3" s="71"/>
      <c r="B3" s="91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22.5" customHeight="1" x14ac:dyDescent="0.15">
      <c r="A4" s="72"/>
      <c r="B4" s="37">
        <v>0</v>
      </c>
      <c r="C4" s="37">
        <v>1</v>
      </c>
      <c r="D4" s="37">
        <v>2</v>
      </c>
      <c r="E4" s="37">
        <v>3</v>
      </c>
      <c r="F4" s="5" t="s">
        <v>22</v>
      </c>
      <c r="G4" s="37">
        <v>0</v>
      </c>
      <c r="H4" s="37">
        <v>1</v>
      </c>
      <c r="I4" s="37">
        <v>2</v>
      </c>
      <c r="J4" s="37">
        <v>3</v>
      </c>
      <c r="K4" s="5" t="s">
        <v>22</v>
      </c>
      <c r="L4" s="37">
        <v>0</v>
      </c>
      <c r="M4" s="37">
        <v>1</v>
      </c>
      <c r="N4" s="37">
        <v>2</v>
      </c>
      <c r="O4" s="37">
        <v>3</v>
      </c>
      <c r="P4" s="5" t="s">
        <v>22</v>
      </c>
      <c r="Q4" s="37">
        <v>0</v>
      </c>
      <c r="R4" s="37">
        <v>1</v>
      </c>
      <c r="S4" s="37">
        <v>2</v>
      </c>
      <c r="T4" s="37">
        <v>3</v>
      </c>
      <c r="U4" s="5" t="s">
        <v>22</v>
      </c>
      <c r="V4" s="37">
        <v>0</v>
      </c>
      <c r="W4" s="37">
        <v>1</v>
      </c>
      <c r="X4" s="37">
        <v>2</v>
      </c>
      <c r="Y4" s="37">
        <v>3</v>
      </c>
      <c r="Z4" s="5" t="s">
        <v>22</v>
      </c>
      <c r="AA4" s="37">
        <v>0</v>
      </c>
      <c r="AB4" s="37">
        <v>1</v>
      </c>
      <c r="AC4" s="37">
        <v>2</v>
      </c>
      <c r="AD4" s="37">
        <v>3</v>
      </c>
      <c r="AE4" s="5" t="s">
        <v>22</v>
      </c>
      <c r="AF4" s="38"/>
      <c r="AG4" s="38"/>
      <c r="AH4" s="38"/>
      <c r="AI4" s="38"/>
      <c r="AJ4" s="38"/>
      <c r="AK4" s="38"/>
      <c r="AL4" s="38"/>
      <c r="AM4" s="6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22.5" customHeight="1" x14ac:dyDescent="0.15">
      <c r="A5" s="39" t="s">
        <v>122</v>
      </c>
      <c r="B5" s="40">
        <v>1</v>
      </c>
      <c r="C5" s="41"/>
      <c r="D5" s="41">
        <v>2</v>
      </c>
      <c r="E5" s="41">
        <v>1</v>
      </c>
      <c r="F5" s="83">
        <f t="shared" ref="F5:F19" si="0">(B5*B$4+C5*C$4+D5*D$4+E5*E$4)/(B5+C5+D5+E5)</f>
        <v>1.75</v>
      </c>
      <c r="G5" s="44"/>
      <c r="H5" s="44"/>
      <c r="I5" s="41"/>
      <c r="J5" s="41">
        <v>1</v>
      </c>
      <c r="K5" s="85">
        <f t="shared" ref="K5:K19" si="1">(G5*G$4+H5*H$4+I5*I$4+J5*J$4)/(G5+H5+I5+J5)</f>
        <v>3</v>
      </c>
      <c r="L5" s="44"/>
      <c r="M5" s="44">
        <v>1</v>
      </c>
      <c r="N5" s="44">
        <v>2</v>
      </c>
      <c r="O5" s="41">
        <v>3</v>
      </c>
      <c r="P5" s="87">
        <f>(L5*L$4+M5*M$4+N5*N$4+O5*O$4)/(L5+M5+N5+O5)</f>
        <v>2.3333333333333335</v>
      </c>
      <c r="Q5" s="47">
        <v>5</v>
      </c>
      <c r="R5" s="47"/>
      <c r="S5" s="47">
        <v>1</v>
      </c>
      <c r="T5" s="47">
        <v>3</v>
      </c>
      <c r="U5" s="86">
        <f t="shared" ref="U5:U19" si="2">(T5*T$4+S5*S$4+R5*R$4+Q5*Q$4)/(Q5+R5+S5+T5)</f>
        <v>1.2222222222222223</v>
      </c>
      <c r="V5" s="45"/>
      <c r="W5" s="45"/>
      <c r="X5" s="45"/>
      <c r="Y5" s="45"/>
      <c r="Z5" s="45"/>
      <c r="AA5" s="45"/>
      <c r="AB5" s="45"/>
      <c r="AC5" s="45"/>
      <c r="AD5" s="45"/>
      <c r="AE5" s="81"/>
      <c r="AF5" s="44">
        <v>1</v>
      </c>
      <c r="AG5" s="41"/>
      <c r="AH5" s="44"/>
      <c r="AI5" s="45">
        <f t="shared" ref="AI5:AI19" si="3">SUM(B5:E5,G5:J5,L5:O5,Q5:T5,V5:Y5,AA5:AD5,AG5,AF5,AH5)</f>
        <v>21</v>
      </c>
      <c r="AJ5" s="87">
        <f t="shared" ref="AJ5:AJ19" si="4">AVERAGE(F5,P5,U5,K5,Z5,AE5)</f>
        <v>2.0763888888888893</v>
      </c>
      <c r="AK5" s="87">
        <f t="shared" ref="AK5:AK19" si="5">(AJ5*100)/3</f>
        <v>69.212962962962976</v>
      </c>
      <c r="AL5" s="44"/>
      <c r="AM5" s="6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22.5" customHeight="1" x14ac:dyDescent="0.15">
      <c r="A6" s="39" t="s">
        <v>191</v>
      </c>
      <c r="B6" s="50">
        <v>2</v>
      </c>
      <c r="C6" s="47">
        <v>1</v>
      </c>
      <c r="D6" s="47"/>
      <c r="E6" s="43"/>
      <c r="F6" s="82">
        <f t="shared" si="0"/>
        <v>0.33333333333333331</v>
      </c>
      <c r="G6" s="43"/>
      <c r="H6" s="43"/>
      <c r="I6" s="43"/>
      <c r="J6" s="47">
        <v>1</v>
      </c>
      <c r="K6" s="85">
        <f t="shared" si="1"/>
        <v>3</v>
      </c>
      <c r="L6" s="43"/>
      <c r="M6" s="43">
        <v>2</v>
      </c>
      <c r="N6" s="43"/>
      <c r="O6" s="43"/>
      <c r="P6" s="86">
        <f>(L6*L$4+M6*M$4+N6*N$4+O6*O$4)/(L6+M6+N6+O6)</f>
        <v>1</v>
      </c>
      <c r="Q6" s="43">
        <v>3</v>
      </c>
      <c r="R6" s="43"/>
      <c r="S6" s="43">
        <v>1</v>
      </c>
      <c r="T6" s="47">
        <v>3</v>
      </c>
      <c r="U6" s="83">
        <f t="shared" si="2"/>
        <v>1.5714285714285714</v>
      </c>
      <c r="V6" s="42"/>
      <c r="W6" s="42"/>
      <c r="X6" s="42"/>
      <c r="Y6" s="42"/>
      <c r="Z6" s="81"/>
      <c r="AA6" s="42"/>
      <c r="AB6" s="42"/>
      <c r="AC6" s="42"/>
      <c r="AD6" s="42"/>
      <c r="AE6" s="81"/>
      <c r="AF6" s="43">
        <v>2</v>
      </c>
      <c r="AG6" s="43">
        <v>1</v>
      </c>
      <c r="AH6" s="47"/>
      <c r="AI6" s="45">
        <f t="shared" si="3"/>
        <v>16</v>
      </c>
      <c r="AJ6" s="86">
        <f t="shared" si="4"/>
        <v>1.4761904761904763</v>
      </c>
      <c r="AK6" s="86">
        <f t="shared" si="5"/>
        <v>49.206349206349209</v>
      </c>
      <c r="AL6" s="43"/>
      <c r="AM6" s="6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22.5" customHeight="1" x14ac:dyDescent="0.15">
      <c r="A7" s="39" t="s">
        <v>192</v>
      </c>
      <c r="B7" s="40"/>
      <c r="C7" s="44">
        <v>1</v>
      </c>
      <c r="D7" s="41">
        <v>3</v>
      </c>
      <c r="E7" s="41"/>
      <c r="F7" s="83">
        <f t="shared" si="0"/>
        <v>1.75</v>
      </c>
      <c r="G7" s="44"/>
      <c r="H7" s="44"/>
      <c r="I7" s="44"/>
      <c r="J7" s="41">
        <v>1</v>
      </c>
      <c r="K7" s="85">
        <f t="shared" si="1"/>
        <v>3</v>
      </c>
      <c r="L7" s="41">
        <v>1</v>
      </c>
      <c r="M7" s="44">
        <v>2</v>
      </c>
      <c r="N7" s="41"/>
      <c r="O7" s="44">
        <v>1</v>
      </c>
      <c r="P7" s="86">
        <f>(L7*L$4+M7*M$4+N7*N$4+O7*O$4)/(L7+M7+N7+O7)</f>
        <v>1.25</v>
      </c>
      <c r="Q7" s="41">
        <v>3</v>
      </c>
      <c r="R7" s="44">
        <v>1</v>
      </c>
      <c r="S7" s="41"/>
      <c r="T7" s="44">
        <v>6</v>
      </c>
      <c r="U7" s="83">
        <f t="shared" si="2"/>
        <v>1.9</v>
      </c>
      <c r="V7" s="45"/>
      <c r="W7" s="45"/>
      <c r="X7" s="45"/>
      <c r="Y7" s="45"/>
      <c r="Z7" s="81"/>
      <c r="AA7" s="45"/>
      <c r="AB7" s="45"/>
      <c r="AC7" s="45"/>
      <c r="AD7" s="45"/>
      <c r="AE7" s="81"/>
      <c r="AF7" s="41"/>
      <c r="AG7" s="44"/>
      <c r="AH7" s="41"/>
      <c r="AI7" s="45">
        <f t="shared" si="3"/>
        <v>19</v>
      </c>
      <c r="AJ7" s="83">
        <f t="shared" si="4"/>
        <v>1.9750000000000001</v>
      </c>
      <c r="AK7" s="83">
        <f t="shared" si="5"/>
        <v>65.833333333333329</v>
      </c>
      <c r="AL7" s="44"/>
      <c r="AM7" s="6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22.5" customHeight="1" x14ac:dyDescent="0.15">
      <c r="A8" s="39" t="s">
        <v>205</v>
      </c>
      <c r="B8" s="50">
        <v>1</v>
      </c>
      <c r="C8" s="43"/>
      <c r="D8" s="47">
        <v>2</v>
      </c>
      <c r="E8" s="43">
        <v>3</v>
      </c>
      <c r="F8" s="87">
        <f>(B8*B$4+C8*C$4+D8*D$4+E8*E$4)/(B8+C8+D8+E8)</f>
        <v>2.1666666666666665</v>
      </c>
      <c r="G8" s="43"/>
      <c r="H8" s="43"/>
      <c r="I8" s="43"/>
      <c r="J8" s="47">
        <v>1</v>
      </c>
      <c r="K8" s="85">
        <f t="shared" si="1"/>
        <v>3</v>
      </c>
      <c r="L8" s="47"/>
      <c r="M8" s="43">
        <v>1</v>
      </c>
      <c r="N8" s="43">
        <v>1</v>
      </c>
      <c r="O8" s="47"/>
      <c r="P8" s="83">
        <f>(L8*L$4+M8*M$4+N8*N$4+O8*O$4)/(L8+M8+N8+O8)</f>
        <v>1.5</v>
      </c>
      <c r="Q8" s="47">
        <v>2</v>
      </c>
      <c r="R8" s="47">
        <v>1</v>
      </c>
      <c r="S8" s="43">
        <v>1</v>
      </c>
      <c r="T8" s="47">
        <v>1</v>
      </c>
      <c r="U8" s="86">
        <f t="shared" si="2"/>
        <v>1.2</v>
      </c>
      <c r="V8" s="42"/>
      <c r="W8" s="42"/>
      <c r="X8" s="42"/>
      <c r="Y8" s="42"/>
      <c r="Z8" s="81"/>
      <c r="AA8" s="42"/>
      <c r="AB8" s="42"/>
      <c r="AC8" s="42"/>
      <c r="AD8" s="42"/>
      <c r="AE8" s="81"/>
      <c r="AF8" s="41">
        <v>1</v>
      </c>
      <c r="AG8" s="41"/>
      <c r="AH8" s="43"/>
      <c r="AI8" s="45">
        <f>SUM(B8:E8,G8:J8,L8:O8,Q8:T8,V8:Y8,AA8:AD8,AG8,AF8,AH8)</f>
        <v>15</v>
      </c>
      <c r="AJ8" s="83">
        <f t="shared" si="4"/>
        <v>1.9666666666666666</v>
      </c>
      <c r="AK8" s="83">
        <f t="shared" si="5"/>
        <v>65.555555555555557</v>
      </c>
      <c r="AL8" s="43"/>
      <c r="AM8" s="6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22.5" customHeight="1" x14ac:dyDescent="0.15">
      <c r="A9" s="39" t="s">
        <v>193</v>
      </c>
      <c r="B9" s="40">
        <v>3</v>
      </c>
      <c r="C9" s="41">
        <v>1</v>
      </c>
      <c r="D9" s="41">
        <v>1</v>
      </c>
      <c r="E9" s="41"/>
      <c r="F9" s="82">
        <f>(B9*B$4+C9*C$4+D9*D$4+E9*E$4)/(B9+C9+D9+E9)</f>
        <v>0.6</v>
      </c>
      <c r="G9" s="44"/>
      <c r="H9" s="44"/>
      <c r="I9" s="44"/>
      <c r="J9" s="41">
        <v>7</v>
      </c>
      <c r="K9" s="85">
        <f t="shared" si="1"/>
        <v>3</v>
      </c>
      <c r="L9" s="41"/>
      <c r="M9" s="44">
        <v>2</v>
      </c>
      <c r="N9" s="41"/>
      <c r="O9" s="44">
        <v>2</v>
      </c>
      <c r="P9" s="87">
        <f t="shared" ref="P9:P19" si="6">(O9*O$4+N9*N$4+M9*M$4+L9*L$4)/(L9+M9+N9+O9)</f>
        <v>2</v>
      </c>
      <c r="Q9" s="41">
        <v>8</v>
      </c>
      <c r="R9" s="44"/>
      <c r="S9" s="41">
        <v>1</v>
      </c>
      <c r="T9" s="41">
        <v>2</v>
      </c>
      <c r="U9" s="82">
        <f t="shared" si="2"/>
        <v>0.72727272727272729</v>
      </c>
      <c r="V9" s="45"/>
      <c r="W9" s="45"/>
      <c r="X9" s="45"/>
      <c r="Y9" s="45"/>
      <c r="Z9" s="81"/>
      <c r="AA9" s="45"/>
      <c r="AB9" s="45"/>
      <c r="AC9" s="45"/>
      <c r="AD9" s="45"/>
      <c r="AE9" s="81"/>
      <c r="AF9" s="44">
        <v>2</v>
      </c>
      <c r="AG9" s="44">
        <v>1</v>
      </c>
      <c r="AH9" s="41">
        <v>1</v>
      </c>
      <c r="AI9" s="45">
        <f>SUM(B9:E9,G9:J9,L9:O9,Q9:T9,V9:Y9,AA9:AD9,AG9,AF9,AH9)</f>
        <v>31</v>
      </c>
      <c r="AJ9" s="83">
        <f t="shared" si="4"/>
        <v>1.5818181818181818</v>
      </c>
      <c r="AK9" s="83">
        <f t="shared" si="5"/>
        <v>52.727272727272727</v>
      </c>
      <c r="AL9" s="44"/>
      <c r="AM9" s="6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22.5" customHeight="1" x14ac:dyDescent="0.15">
      <c r="A10" s="39" t="s">
        <v>105</v>
      </c>
      <c r="B10" s="50"/>
      <c r="C10" s="43"/>
      <c r="D10" s="47">
        <v>2</v>
      </c>
      <c r="E10" s="47"/>
      <c r="F10" s="87">
        <f t="shared" si="0"/>
        <v>2</v>
      </c>
      <c r="G10" s="43">
        <v>1</v>
      </c>
      <c r="H10" s="43"/>
      <c r="I10" s="43"/>
      <c r="J10" s="47">
        <v>1</v>
      </c>
      <c r="K10" s="83">
        <f t="shared" si="1"/>
        <v>1.5</v>
      </c>
      <c r="L10" s="43">
        <v>1</v>
      </c>
      <c r="M10" s="43">
        <v>2</v>
      </c>
      <c r="N10" s="47">
        <v>1</v>
      </c>
      <c r="O10" s="47"/>
      <c r="P10" s="86">
        <f t="shared" si="6"/>
        <v>1</v>
      </c>
      <c r="Q10" s="47">
        <v>7</v>
      </c>
      <c r="R10" s="43">
        <v>1</v>
      </c>
      <c r="S10" s="43"/>
      <c r="T10" s="47">
        <v>8</v>
      </c>
      <c r="U10" s="83">
        <f>(T10*T$4+S10*S$4+R10*R$4+Q10*Q$4)/(Q10+R10+S10+T10)</f>
        <v>1.5625</v>
      </c>
      <c r="V10" s="42"/>
      <c r="W10" s="42"/>
      <c r="X10" s="42"/>
      <c r="Y10" s="42"/>
      <c r="Z10" s="81"/>
      <c r="AA10" s="42"/>
      <c r="AB10" s="42"/>
      <c r="AC10" s="42"/>
      <c r="AD10" s="42"/>
      <c r="AE10" s="81"/>
      <c r="AF10" s="43"/>
      <c r="AG10" s="43"/>
      <c r="AH10" s="47"/>
      <c r="AI10" s="45">
        <f t="shared" si="3"/>
        <v>24</v>
      </c>
      <c r="AJ10" s="83">
        <f t="shared" si="4"/>
        <v>1.515625</v>
      </c>
      <c r="AK10" s="83">
        <f t="shared" si="5"/>
        <v>50.520833333333336</v>
      </c>
      <c r="AL10" s="43"/>
      <c r="AM10" s="6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22.5" customHeight="1" x14ac:dyDescent="0.15">
      <c r="A11" s="39" t="s">
        <v>194</v>
      </c>
      <c r="B11" s="51">
        <v>1</v>
      </c>
      <c r="C11" s="44">
        <v>1</v>
      </c>
      <c r="D11" s="41">
        <v>4</v>
      </c>
      <c r="E11" s="41">
        <v>2</v>
      </c>
      <c r="F11" s="83">
        <f t="shared" si="0"/>
        <v>1.875</v>
      </c>
      <c r="G11" s="44"/>
      <c r="H11" s="44"/>
      <c r="I11" s="44">
        <v>1</v>
      </c>
      <c r="J11" s="41"/>
      <c r="K11" s="87">
        <f t="shared" si="1"/>
        <v>2</v>
      </c>
      <c r="L11" s="41"/>
      <c r="M11" s="41">
        <v>2</v>
      </c>
      <c r="N11" s="41">
        <v>3</v>
      </c>
      <c r="O11" s="41">
        <v>1</v>
      </c>
      <c r="P11" s="83">
        <f t="shared" si="6"/>
        <v>1.8333333333333333</v>
      </c>
      <c r="Q11" s="41">
        <v>5</v>
      </c>
      <c r="R11" s="41">
        <v>1</v>
      </c>
      <c r="S11" s="44">
        <v>2</v>
      </c>
      <c r="T11" s="41">
        <v>5</v>
      </c>
      <c r="U11" s="83">
        <f t="shared" si="2"/>
        <v>1.5384615384615385</v>
      </c>
      <c r="V11" s="45"/>
      <c r="W11" s="45"/>
      <c r="X11" s="45"/>
      <c r="Y11" s="45"/>
      <c r="Z11" s="81"/>
      <c r="AA11" s="45"/>
      <c r="AB11" s="45">
        <v>2</v>
      </c>
      <c r="AC11" s="45"/>
      <c r="AD11" s="45"/>
      <c r="AE11" s="86">
        <f t="shared" ref="AE11:AE13" si="7">(AD11*AD$4+AC11*AC$4+AB11*AB$4+AA11*AA$4)/(AA11+AB11+AC11+AD11)</f>
        <v>1</v>
      </c>
      <c r="AF11" s="44"/>
      <c r="AG11" s="41">
        <v>1</v>
      </c>
      <c r="AH11" s="44">
        <v>1</v>
      </c>
      <c r="AI11" s="45">
        <f t="shared" si="3"/>
        <v>32</v>
      </c>
      <c r="AJ11" s="83">
        <f t="shared" si="4"/>
        <v>1.6493589743589745</v>
      </c>
      <c r="AK11" s="83">
        <f t="shared" si="5"/>
        <v>54.978632478632484</v>
      </c>
      <c r="AL11" s="44"/>
      <c r="AM11" s="6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23.25" customHeight="1" x14ac:dyDescent="0.15">
      <c r="A12" s="39" t="s">
        <v>184</v>
      </c>
      <c r="B12" s="50">
        <v>3</v>
      </c>
      <c r="C12" s="47">
        <v>1</v>
      </c>
      <c r="D12" s="47">
        <v>2</v>
      </c>
      <c r="E12" s="47"/>
      <c r="F12" s="85">
        <f t="shared" si="0"/>
        <v>0.83333333333333337</v>
      </c>
      <c r="G12" s="43"/>
      <c r="H12" s="43"/>
      <c r="I12" s="43"/>
      <c r="J12" s="47"/>
      <c r="K12" s="81"/>
      <c r="L12" s="47">
        <v>2</v>
      </c>
      <c r="M12" s="47">
        <v>2</v>
      </c>
      <c r="N12" s="43">
        <v>2</v>
      </c>
      <c r="O12" s="47">
        <v>1</v>
      </c>
      <c r="P12" s="86">
        <f t="shared" si="6"/>
        <v>1.2857142857142858</v>
      </c>
      <c r="Q12" s="43">
        <v>1</v>
      </c>
      <c r="R12" s="43">
        <v>1</v>
      </c>
      <c r="S12" s="43">
        <v>1</v>
      </c>
      <c r="T12" s="47">
        <v>5</v>
      </c>
      <c r="U12" s="87">
        <f t="shared" si="2"/>
        <v>2.25</v>
      </c>
      <c r="V12" s="42"/>
      <c r="W12" s="42"/>
      <c r="X12" s="42"/>
      <c r="Y12" s="42"/>
      <c r="Z12" s="81"/>
      <c r="AA12" s="42"/>
      <c r="AB12" s="42"/>
      <c r="AC12" s="42"/>
      <c r="AD12" s="42">
        <v>1</v>
      </c>
      <c r="AE12" s="85">
        <f t="shared" si="7"/>
        <v>3</v>
      </c>
      <c r="AF12" s="43">
        <v>1</v>
      </c>
      <c r="AG12" s="43">
        <v>1</v>
      </c>
      <c r="AH12" s="47">
        <v>2</v>
      </c>
      <c r="AI12" s="45">
        <f t="shared" si="3"/>
        <v>26</v>
      </c>
      <c r="AJ12" s="83">
        <f t="shared" si="4"/>
        <v>1.8422619047619047</v>
      </c>
      <c r="AK12" s="83">
        <f t="shared" si="5"/>
        <v>61.408730158730151</v>
      </c>
      <c r="AL12" s="43"/>
      <c r="AM12" s="6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22.5" customHeight="1" x14ac:dyDescent="0.15">
      <c r="A13" s="39" t="s">
        <v>195</v>
      </c>
      <c r="B13" s="51">
        <v>2</v>
      </c>
      <c r="C13" s="44"/>
      <c r="D13" s="41">
        <v>1</v>
      </c>
      <c r="E13" s="41"/>
      <c r="F13" s="82">
        <f t="shared" si="0"/>
        <v>0.66666666666666663</v>
      </c>
      <c r="G13" s="41">
        <v>2</v>
      </c>
      <c r="H13" s="41">
        <v>1</v>
      </c>
      <c r="I13" s="41">
        <v>11</v>
      </c>
      <c r="J13" s="41">
        <v>34</v>
      </c>
      <c r="K13" s="85">
        <f t="shared" si="1"/>
        <v>2.6041666666666665</v>
      </c>
      <c r="L13" s="44">
        <v>1</v>
      </c>
      <c r="M13" s="41">
        <v>5</v>
      </c>
      <c r="N13" s="44">
        <v>1</v>
      </c>
      <c r="O13" s="44">
        <v>1</v>
      </c>
      <c r="P13" s="86">
        <f t="shared" si="6"/>
        <v>1.25</v>
      </c>
      <c r="Q13" s="41">
        <v>1</v>
      </c>
      <c r="R13" s="44"/>
      <c r="S13" s="44"/>
      <c r="T13" s="41">
        <v>1</v>
      </c>
      <c r="U13" s="83">
        <f t="shared" si="2"/>
        <v>1.5</v>
      </c>
      <c r="V13" s="45"/>
      <c r="W13" s="45"/>
      <c r="X13" s="45"/>
      <c r="Y13" s="45"/>
      <c r="Z13" s="81"/>
      <c r="AA13" s="45">
        <v>1</v>
      </c>
      <c r="AB13" s="45"/>
      <c r="AC13" s="45"/>
      <c r="AD13" s="45"/>
      <c r="AE13" s="82">
        <f t="shared" si="7"/>
        <v>0</v>
      </c>
      <c r="AF13" s="41">
        <v>3</v>
      </c>
      <c r="AG13" s="44">
        <v>1</v>
      </c>
      <c r="AH13" s="44">
        <v>1</v>
      </c>
      <c r="AI13" s="45">
        <f t="shared" si="3"/>
        <v>67</v>
      </c>
      <c r="AJ13" s="86">
        <f t="shared" si="4"/>
        <v>1.2041666666666666</v>
      </c>
      <c r="AK13" s="86">
        <f t="shared" si="5"/>
        <v>40.138888888888886</v>
      </c>
      <c r="AL13" s="44"/>
      <c r="AM13" s="6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23.5" customHeight="1" x14ac:dyDescent="0.15">
      <c r="A14" s="39" t="s">
        <v>196</v>
      </c>
      <c r="B14" s="46">
        <v>1</v>
      </c>
      <c r="C14" s="47">
        <v>2</v>
      </c>
      <c r="D14" s="47">
        <v>7</v>
      </c>
      <c r="E14" s="47">
        <v>4</v>
      </c>
      <c r="F14" s="87">
        <f t="shared" si="0"/>
        <v>2</v>
      </c>
      <c r="G14" s="47">
        <v>1</v>
      </c>
      <c r="H14" s="43"/>
      <c r="I14" s="43">
        <v>1</v>
      </c>
      <c r="J14" s="47">
        <v>9</v>
      </c>
      <c r="K14" s="85">
        <f t="shared" si="1"/>
        <v>2.6363636363636362</v>
      </c>
      <c r="L14" s="43">
        <v>1</v>
      </c>
      <c r="M14" s="43">
        <v>3</v>
      </c>
      <c r="N14" s="47">
        <v>5</v>
      </c>
      <c r="O14" s="43">
        <v>4</v>
      </c>
      <c r="P14" s="83">
        <f t="shared" si="6"/>
        <v>1.9230769230769231</v>
      </c>
      <c r="Q14" s="47">
        <v>5</v>
      </c>
      <c r="R14" s="43">
        <v>1</v>
      </c>
      <c r="S14" s="43">
        <v>2</v>
      </c>
      <c r="T14" s="47">
        <v>5</v>
      </c>
      <c r="U14" s="83">
        <f t="shared" si="2"/>
        <v>1.5384615384615385</v>
      </c>
      <c r="V14" s="42">
        <v>1</v>
      </c>
      <c r="W14" s="42"/>
      <c r="X14" s="42">
        <v>1</v>
      </c>
      <c r="Y14" s="42">
        <v>2</v>
      </c>
      <c r="Z14" s="87">
        <f t="shared" ref="Z14:Z17" si="8">(Y14*Y$4+X14*X$4+W14*W$4+V14*V$4)/(V14+W14+X14+Y14)</f>
        <v>2</v>
      </c>
      <c r="AA14" s="42"/>
      <c r="AB14" s="42"/>
      <c r="AC14" s="42"/>
      <c r="AD14" s="42"/>
      <c r="AE14" s="81"/>
      <c r="AF14" s="47"/>
      <c r="AG14" s="43"/>
      <c r="AH14" s="47">
        <v>1</v>
      </c>
      <c r="AI14" s="45">
        <f t="shared" si="3"/>
        <v>56</v>
      </c>
      <c r="AJ14" s="87">
        <f t="shared" si="4"/>
        <v>2.0195804195804197</v>
      </c>
      <c r="AK14" s="87">
        <f t="shared" si="5"/>
        <v>67.31934731934733</v>
      </c>
      <c r="AL14" s="43"/>
      <c r="AM14" s="6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22.5" customHeight="1" x14ac:dyDescent="0.15">
      <c r="A15" s="39" t="s">
        <v>197</v>
      </c>
      <c r="B15" s="41"/>
      <c r="C15" s="41">
        <v>2</v>
      </c>
      <c r="D15" s="41">
        <v>4</v>
      </c>
      <c r="E15" s="41">
        <v>3</v>
      </c>
      <c r="F15" s="87">
        <f t="shared" si="0"/>
        <v>2.1111111111111112</v>
      </c>
      <c r="G15" s="41"/>
      <c r="H15" s="41"/>
      <c r="I15" s="41"/>
      <c r="J15" s="41">
        <v>1</v>
      </c>
      <c r="K15" s="85">
        <f t="shared" si="1"/>
        <v>3</v>
      </c>
      <c r="L15" s="41"/>
      <c r="M15" s="44">
        <v>1</v>
      </c>
      <c r="N15" s="41"/>
      <c r="O15" s="44"/>
      <c r="P15" s="86">
        <f t="shared" si="6"/>
        <v>1</v>
      </c>
      <c r="Q15" s="44">
        <v>1</v>
      </c>
      <c r="R15" s="44"/>
      <c r="S15" s="44"/>
      <c r="T15" s="41"/>
      <c r="U15" s="82">
        <f t="shared" si="2"/>
        <v>0</v>
      </c>
      <c r="V15" s="42"/>
      <c r="W15" s="42"/>
      <c r="X15" s="42"/>
      <c r="Y15" s="42">
        <v>1</v>
      </c>
      <c r="Z15" s="85">
        <f t="shared" si="8"/>
        <v>3</v>
      </c>
      <c r="AA15" s="42">
        <v>1</v>
      </c>
      <c r="AB15" s="42"/>
      <c r="AC15" s="42"/>
      <c r="AD15" s="42">
        <v>1</v>
      </c>
      <c r="AE15" s="83">
        <f t="shared" ref="AE15:AE18" si="9">(AD15*AD$4+AC15*AC$4+AB15*AB$4+AA15*AA$4)/(AA15+AB15+AC15+AD15)</f>
        <v>1.5</v>
      </c>
      <c r="AF15" s="41">
        <v>1</v>
      </c>
      <c r="AG15" s="44"/>
      <c r="AH15" s="44">
        <v>1</v>
      </c>
      <c r="AI15" s="45">
        <f t="shared" si="3"/>
        <v>17</v>
      </c>
      <c r="AJ15" s="83">
        <f t="shared" si="4"/>
        <v>1.7685185185185184</v>
      </c>
      <c r="AK15" s="83">
        <f t="shared" si="5"/>
        <v>58.950617283950614</v>
      </c>
      <c r="AL15" s="44"/>
      <c r="AM15" s="6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22.5" customHeight="1" x14ac:dyDescent="0.15">
      <c r="A16" s="39" t="s">
        <v>109</v>
      </c>
      <c r="B16" s="48">
        <v>3</v>
      </c>
      <c r="C16" s="42"/>
      <c r="D16" s="42">
        <v>4</v>
      </c>
      <c r="E16" s="42">
        <v>8</v>
      </c>
      <c r="F16" s="87">
        <f t="shared" si="0"/>
        <v>2.1333333333333333</v>
      </c>
      <c r="G16" s="47">
        <v>1</v>
      </c>
      <c r="H16" s="47">
        <v>1</v>
      </c>
      <c r="I16" s="43">
        <v>1</v>
      </c>
      <c r="J16" s="47">
        <v>4</v>
      </c>
      <c r="K16" s="87">
        <f t="shared" si="1"/>
        <v>2.1428571428571428</v>
      </c>
      <c r="L16" s="47"/>
      <c r="M16" s="47">
        <v>2</v>
      </c>
      <c r="N16" s="47"/>
      <c r="O16" s="47"/>
      <c r="P16" s="86">
        <f t="shared" si="6"/>
        <v>1</v>
      </c>
      <c r="Q16" s="47">
        <v>3</v>
      </c>
      <c r="R16" s="43"/>
      <c r="S16" s="47"/>
      <c r="T16" s="47">
        <v>1</v>
      </c>
      <c r="U16" s="82">
        <f t="shared" si="2"/>
        <v>0.75</v>
      </c>
      <c r="V16" s="42"/>
      <c r="W16" s="42"/>
      <c r="X16" s="42"/>
      <c r="Y16" s="42"/>
      <c r="Z16" s="81"/>
      <c r="AA16" s="42"/>
      <c r="AB16" s="42"/>
      <c r="AC16" s="42"/>
      <c r="AD16" s="42">
        <v>2</v>
      </c>
      <c r="AE16" s="85">
        <f t="shared" si="9"/>
        <v>3</v>
      </c>
      <c r="AF16" s="47"/>
      <c r="AG16" s="47">
        <v>3</v>
      </c>
      <c r="AH16" s="47">
        <v>1</v>
      </c>
      <c r="AI16" s="45">
        <f t="shared" si="3"/>
        <v>34</v>
      </c>
      <c r="AJ16" s="83">
        <f t="shared" si="4"/>
        <v>1.8052380952380951</v>
      </c>
      <c r="AK16" s="83">
        <f t="shared" si="5"/>
        <v>60.17460317460317</v>
      </c>
      <c r="AL16" s="43"/>
      <c r="AM16" s="6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22.5" customHeight="1" x14ac:dyDescent="0.15">
      <c r="A17" s="39" t="s">
        <v>110</v>
      </c>
      <c r="B17" s="40">
        <v>1</v>
      </c>
      <c r="C17" s="44"/>
      <c r="D17" s="41">
        <v>2</v>
      </c>
      <c r="E17" s="41"/>
      <c r="F17" s="86">
        <f t="shared" si="0"/>
        <v>1.3333333333333333</v>
      </c>
      <c r="G17" s="41"/>
      <c r="H17" s="44"/>
      <c r="I17" s="44">
        <v>1</v>
      </c>
      <c r="J17" s="41">
        <v>3</v>
      </c>
      <c r="K17" s="85">
        <f t="shared" si="1"/>
        <v>2.75</v>
      </c>
      <c r="L17" s="44"/>
      <c r="M17" s="44">
        <v>1</v>
      </c>
      <c r="N17" s="41"/>
      <c r="O17" s="44"/>
      <c r="P17" s="86">
        <f t="shared" si="6"/>
        <v>1</v>
      </c>
      <c r="Q17" s="41"/>
      <c r="R17" s="44">
        <v>1</v>
      </c>
      <c r="S17" s="44">
        <v>2</v>
      </c>
      <c r="T17" s="41">
        <v>6</v>
      </c>
      <c r="U17" s="85">
        <f t="shared" si="2"/>
        <v>2.5555555555555554</v>
      </c>
      <c r="V17" s="45"/>
      <c r="W17" s="45">
        <v>1</v>
      </c>
      <c r="X17" s="45"/>
      <c r="Y17" s="45"/>
      <c r="Z17" s="86">
        <f t="shared" si="8"/>
        <v>1</v>
      </c>
      <c r="AA17" s="42"/>
      <c r="AB17" s="42">
        <v>1</v>
      </c>
      <c r="AC17" s="42"/>
      <c r="AD17" s="42"/>
      <c r="AE17" s="86">
        <f t="shared" si="9"/>
        <v>1</v>
      </c>
      <c r="AF17" s="41">
        <v>3</v>
      </c>
      <c r="AG17" s="41"/>
      <c r="AH17" s="41">
        <v>1</v>
      </c>
      <c r="AI17" s="45">
        <f t="shared" si="3"/>
        <v>23</v>
      </c>
      <c r="AJ17" s="83">
        <f t="shared" si="4"/>
        <v>1.6064814814814816</v>
      </c>
      <c r="AK17" s="83">
        <f t="shared" si="5"/>
        <v>53.549382716049386</v>
      </c>
      <c r="AL17" s="44"/>
      <c r="AM17" s="6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22.5" customHeight="1" x14ac:dyDescent="0.15">
      <c r="A18" s="39" t="s">
        <v>198</v>
      </c>
      <c r="B18" s="46"/>
      <c r="C18" s="43"/>
      <c r="D18" s="47">
        <v>3</v>
      </c>
      <c r="E18" s="47">
        <v>13</v>
      </c>
      <c r="F18" s="85">
        <f t="shared" si="0"/>
        <v>2.8125</v>
      </c>
      <c r="G18" s="43"/>
      <c r="H18" s="43"/>
      <c r="I18" s="47"/>
      <c r="J18" s="47"/>
      <c r="K18" s="81"/>
      <c r="L18" s="43"/>
      <c r="M18" s="43">
        <v>1</v>
      </c>
      <c r="N18" s="47">
        <v>1</v>
      </c>
      <c r="O18" s="43"/>
      <c r="P18" s="83">
        <f t="shared" si="6"/>
        <v>1.5</v>
      </c>
      <c r="Q18" s="43">
        <v>1</v>
      </c>
      <c r="R18" s="42"/>
      <c r="S18" s="47"/>
      <c r="T18" s="47"/>
      <c r="U18" s="82">
        <f t="shared" si="2"/>
        <v>0</v>
      </c>
      <c r="V18" s="43"/>
      <c r="W18" s="43"/>
      <c r="X18" s="43"/>
      <c r="Y18" s="43"/>
      <c r="Z18" s="81"/>
      <c r="AA18" s="42">
        <v>1</v>
      </c>
      <c r="AB18" s="42">
        <v>1</v>
      </c>
      <c r="AC18" s="42"/>
      <c r="AD18" s="42"/>
      <c r="AE18" s="82">
        <f t="shared" si="9"/>
        <v>0.5</v>
      </c>
      <c r="AF18" s="47">
        <v>1</v>
      </c>
      <c r="AG18" s="43"/>
      <c r="AH18" s="43"/>
      <c r="AI18" s="45">
        <f t="shared" si="3"/>
        <v>22</v>
      </c>
      <c r="AJ18" s="86">
        <f t="shared" si="4"/>
        <v>1.203125</v>
      </c>
      <c r="AK18" s="86">
        <f t="shared" si="5"/>
        <v>40.104166666666664</v>
      </c>
      <c r="AL18" s="43"/>
      <c r="AM18" s="6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22.5" customHeight="1" x14ac:dyDescent="0.15">
      <c r="A19" s="39" t="s">
        <v>199</v>
      </c>
      <c r="B19" s="40">
        <v>1</v>
      </c>
      <c r="C19" s="44">
        <v>1</v>
      </c>
      <c r="D19" s="44">
        <v>5</v>
      </c>
      <c r="E19" s="41">
        <v>2</v>
      </c>
      <c r="F19" s="83">
        <f t="shared" si="0"/>
        <v>1.8888888888888888</v>
      </c>
      <c r="G19" s="44">
        <v>1</v>
      </c>
      <c r="H19" s="44">
        <v>1</v>
      </c>
      <c r="I19" s="44"/>
      <c r="J19" s="41">
        <v>2</v>
      </c>
      <c r="K19" s="83">
        <f t="shared" si="1"/>
        <v>1.75</v>
      </c>
      <c r="L19" s="44"/>
      <c r="M19" s="44">
        <v>3</v>
      </c>
      <c r="N19" s="44">
        <v>2</v>
      </c>
      <c r="O19" s="44"/>
      <c r="P19" s="86">
        <f t="shared" si="6"/>
        <v>1.4</v>
      </c>
      <c r="Q19" s="44">
        <v>1</v>
      </c>
      <c r="R19" s="44">
        <v>1</v>
      </c>
      <c r="S19" s="41"/>
      <c r="T19" s="44">
        <v>9</v>
      </c>
      <c r="U19" s="85">
        <f t="shared" si="2"/>
        <v>2.5454545454545454</v>
      </c>
      <c r="V19" s="45"/>
      <c r="W19" s="45"/>
      <c r="X19" s="45"/>
      <c r="Y19" s="45"/>
      <c r="Z19" s="81"/>
      <c r="AA19" s="45"/>
      <c r="AB19" s="45">
        <v>1</v>
      </c>
      <c r="AC19" s="45"/>
      <c r="AD19" s="45">
        <v>5</v>
      </c>
      <c r="AE19" s="85">
        <f>(AD19*AD$4+AC19*AC$4+AB19*AB$4+AA19*AA$4)/(AA19+AB19+AC19+AD19)</f>
        <v>2.6666666666666665</v>
      </c>
      <c r="AF19" s="41"/>
      <c r="AG19" s="44">
        <v>1</v>
      </c>
      <c r="AH19" s="44">
        <v>2</v>
      </c>
      <c r="AI19" s="45">
        <f t="shared" si="3"/>
        <v>38</v>
      </c>
      <c r="AJ19" s="87">
        <f t="shared" si="4"/>
        <v>2.0502020202020201</v>
      </c>
      <c r="AK19" s="87">
        <f t="shared" si="5"/>
        <v>68.340067340067336</v>
      </c>
      <c r="AL19" s="44"/>
      <c r="AM19" s="6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22.5" customHeight="1" x14ac:dyDescent="0.15">
      <c r="A20" s="49"/>
      <c r="B20" s="50"/>
      <c r="C20" s="43"/>
      <c r="D20" s="43"/>
      <c r="E20" s="43"/>
      <c r="F20" s="10"/>
      <c r="G20" s="43"/>
      <c r="H20" s="43"/>
      <c r="I20" s="43"/>
      <c r="J20" s="43"/>
      <c r="K20" s="12"/>
      <c r="L20" s="43"/>
      <c r="M20" s="43"/>
      <c r="N20" s="43"/>
      <c r="O20" s="43"/>
      <c r="P20" s="10"/>
      <c r="Q20" s="43"/>
      <c r="R20" s="43"/>
      <c r="S20" s="43"/>
      <c r="T20" s="43"/>
      <c r="U20" s="10"/>
      <c r="V20" s="42"/>
      <c r="W20" s="42"/>
      <c r="X20" s="42"/>
      <c r="Y20" s="42"/>
      <c r="Z20" s="81"/>
      <c r="AA20" s="42"/>
      <c r="AB20" s="42"/>
      <c r="AC20" s="42"/>
      <c r="AD20" s="42"/>
      <c r="AE20" s="81"/>
      <c r="AF20" s="43"/>
      <c r="AG20" s="43"/>
      <c r="AH20" s="43"/>
      <c r="AI20" s="45"/>
      <c r="AJ20" s="10"/>
      <c r="AK20" s="10"/>
      <c r="AL20" s="43"/>
      <c r="AM20" s="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22.5" customHeight="1" x14ac:dyDescent="0.15">
      <c r="A21" s="39" t="s">
        <v>200</v>
      </c>
      <c r="B21" s="51"/>
      <c r="C21" s="44"/>
      <c r="D21" s="41">
        <v>1</v>
      </c>
      <c r="E21" s="44"/>
      <c r="F21" s="87">
        <f t="shared" ref="F21:F28" si="10">(B21*B$4+C21*C$4+D21*D$4+E21*E$4)/(B21+C21+D21+E21)</f>
        <v>2</v>
      </c>
      <c r="G21" s="44"/>
      <c r="H21" s="44"/>
      <c r="I21" s="44"/>
      <c r="J21" s="41"/>
      <c r="K21" s="81"/>
      <c r="L21" s="44"/>
      <c r="M21" s="44"/>
      <c r="N21" s="44">
        <v>1</v>
      </c>
      <c r="O21" s="44">
        <v>1</v>
      </c>
      <c r="P21" s="85">
        <f t="shared" ref="P21:P28" si="11">(O21*O$4+N21*N$4+M21*M$4+L21*L$4)/(L21+M21+N21+O21)</f>
        <v>2.5</v>
      </c>
      <c r="Q21" s="41">
        <v>3</v>
      </c>
      <c r="R21" s="44"/>
      <c r="S21" s="41"/>
      <c r="T21" s="41">
        <v>5</v>
      </c>
      <c r="U21" s="83">
        <f t="shared" ref="U21:U28" si="12">(T21*T$4+S21*S$4+R21*R$4+Q21*Q$4)/(Q21+R21+S21+T21)</f>
        <v>1.875</v>
      </c>
      <c r="V21" s="45"/>
      <c r="W21" s="45"/>
      <c r="X21" s="45"/>
      <c r="Y21" s="45"/>
      <c r="Z21" s="81"/>
      <c r="AA21" s="45"/>
      <c r="AB21" s="45"/>
      <c r="AC21" s="45"/>
      <c r="AD21" s="45"/>
      <c r="AE21" s="81"/>
      <c r="AF21" s="41">
        <v>1</v>
      </c>
      <c r="AG21" s="44"/>
      <c r="AH21" s="41"/>
      <c r="AI21" s="45">
        <f t="shared" ref="AI21:AI28" si="13">SUM(B21:E21,G21:J21,L21:O21,Q21:T21,V21:Y21,AA21:AD21,AG21,AF21,AH21)</f>
        <v>12</v>
      </c>
      <c r="AJ21" s="87">
        <f t="shared" ref="AJ21:AJ27" si="14">AVERAGE(F21,P21,U21,K21,Z21,AE21)</f>
        <v>2.125</v>
      </c>
      <c r="AK21" s="87">
        <f t="shared" ref="AK21:AK28" si="15">(AJ21*100)/3</f>
        <v>70.833333333333329</v>
      </c>
      <c r="AL21" s="44"/>
      <c r="AM21" s="6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22.5" customHeight="1" x14ac:dyDescent="0.15">
      <c r="A22" s="39" t="s">
        <v>201</v>
      </c>
      <c r="B22" s="50"/>
      <c r="C22" s="47"/>
      <c r="D22" s="43">
        <v>2</v>
      </c>
      <c r="E22" s="43"/>
      <c r="F22" s="87">
        <f t="shared" si="10"/>
        <v>2</v>
      </c>
      <c r="G22" s="43"/>
      <c r="H22" s="43"/>
      <c r="I22" s="43"/>
      <c r="J22" s="43"/>
      <c r="K22" s="81"/>
      <c r="L22" s="43"/>
      <c r="M22" s="47"/>
      <c r="N22" s="43"/>
      <c r="O22" s="43"/>
      <c r="P22" s="81"/>
      <c r="Q22" s="47">
        <v>1</v>
      </c>
      <c r="R22" s="43"/>
      <c r="S22" s="43"/>
      <c r="T22" s="47">
        <v>2</v>
      </c>
      <c r="U22" s="87">
        <f t="shared" si="12"/>
        <v>2</v>
      </c>
      <c r="V22" s="43"/>
      <c r="W22" s="43"/>
      <c r="X22" s="43"/>
      <c r="Y22" s="43"/>
      <c r="Z22" s="81"/>
      <c r="AA22" s="42"/>
      <c r="AB22" s="42"/>
      <c r="AC22" s="42"/>
      <c r="AD22" s="42"/>
      <c r="AE22" s="81"/>
      <c r="AF22" s="43"/>
      <c r="AG22" s="43"/>
      <c r="AH22" s="43"/>
      <c r="AI22" s="45">
        <f t="shared" si="13"/>
        <v>5</v>
      </c>
      <c r="AJ22" s="87">
        <f t="shared" si="14"/>
        <v>2</v>
      </c>
      <c r="AK22" s="87">
        <f t="shared" si="15"/>
        <v>66.666666666666671</v>
      </c>
      <c r="AL22" s="43"/>
      <c r="AM22" s="6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22.5" customHeight="1" x14ac:dyDescent="0.15">
      <c r="A23" s="39" t="s">
        <v>188</v>
      </c>
      <c r="B23" s="51"/>
      <c r="C23" s="44"/>
      <c r="D23" s="44">
        <v>3</v>
      </c>
      <c r="E23" s="44"/>
      <c r="F23" s="87">
        <f t="shared" si="10"/>
        <v>2</v>
      </c>
      <c r="G23" s="44">
        <v>1</v>
      </c>
      <c r="H23" s="44"/>
      <c r="I23" s="44"/>
      <c r="J23" s="41">
        <v>4</v>
      </c>
      <c r="K23" s="87">
        <f>(G23*G$4+H23*H$4+I23*I$4+J23*J$4)/(G23+H23+I23+J23)</f>
        <v>2.4</v>
      </c>
      <c r="L23" s="44"/>
      <c r="M23" s="44">
        <v>2</v>
      </c>
      <c r="N23" s="44">
        <v>1</v>
      </c>
      <c r="O23" s="44"/>
      <c r="P23" s="86">
        <f t="shared" si="11"/>
        <v>1.3333333333333333</v>
      </c>
      <c r="Q23" s="41">
        <v>5</v>
      </c>
      <c r="R23" s="44"/>
      <c r="S23" s="44"/>
      <c r="T23" s="41">
        <v>3</v>
      </c>
      <c r="U23" s="86">
        <f t="shared" si="12"/>
        <v>1.125</v>
      </c>
      <c r="V23" s="45"/>
      <c r="W23" s="45"/>
      <c r="X23" s="45"/>
      <c r="Y23" s="45"/>
      <c r="Z23" s="81"/>
      <c r="AA23" s="45"/>
      <c r="AB23" s="45"/>
      <c r="AC23" s="45"/>
      <c r="AD23" s="45">
        <v>1</v>
      </c>
      <c r="AE23" s="85">
        <f t="shared" ref="AE23" si="16">(AD23*AD$4+AC23*AC$4+AB23*AB$4+AA23*AA$4)/(AA23+AB23+AC23+AD23)</f>
        <v>3</v>
      </c>
      <c r="AF23" s="44">
        <v>3</v>
      </c>
      <c r="AG23" s="44">
        <v>1</v>
      </c>
      <c r="AH23" s="44">
        <v>1</v>
      </c>
      <c r="AI23" s="45">
        <f t="shared" si="13"/>
        <v>25</v>
      </c>
      <c r="AJ23" s="83">
        <f t="shared" si="14"/>
        <v>1.9716666666666665</v>
      </c>
      <c r="AK23" s="83">
        <f t="shared" si="15"/>
        <v>65.722222222222214</v>
      </c>
      <c r="AL23" s="44"/>
      <c r="AM23" s="6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22.5" customHeight="1" x14ac:dyDescent="0.15">
      <c r="A24" s="39" t="s">
        <v>178</v>
      </c>
      <c r="B24" s="40">
        <v>1</v>
      </c>
      <c r="C24" s="41"/>
      <c r="D24" s="41">
        <v>2</v>
      </c>
      <c r="E24" s="41">
        <v>1</v>
      </c>
      <c r="F24" s="83">
        <f t="shared" si="10"/>
        <v>1.75</v>
      </c>
      <c r="G24" s="43"/>
      <c r="H24" s="43"/>
      <c r="I24" s="47"/>
      <c r="J24" s="47"/>
      <c r="K24" s="81"/>
      <c r="L24" s="43">
        <v>1</v>
      </c>
      <c r="M24" s="43">
        <v>6</v>
      </c>
      <c r="N24" s="47">
        <v>4</v>
      </c>
      <c r="O24" s="47"/>
      <c r="P24" s="86">
        <f t="shared" si="11"/>
        <v>1.2727272727272727</v>
      </c>
      <c r="Q24" s="47">
        <v>4</v>
      </c>
      <c r="R24" s="43">
        <v>1</v>
      </c>
      <c r="S24" s="43"/>
      <c r="T24" s="47">
        <v>2</v>
      </c>
      <c r="U24" s="86">
        <f t="shared" si="12"/>
        <v>1</v>
      </c>
      <c r="V24" s="42"/>
      <c r="W24" s="42"/>
      <c r="X24" s="42"/>
      <c r="Y24" s="42"/>
      <c r="Z24" s="81"/>
      <c r="AA24" s="42"/>
      <c r="AB24" s="42"/>
      <c r="AC24" s="42"/>
      <c r="AD24" s="42"/>
      <c r="AE24" s="81"/>
      <c r="AF24" s="47">
        <v>1</v>
      </c>
      <c r="AG24" s="47"/>
      <c r="AH24" s="43"/>
      <c r="AI24" s="45">
        <f t="shared" si="13"/>
        <v>23</v>
      </c>
      <c r="AJ24" s="86">
        <f t="shared" si="14"/>
        <v>1.3409090909090908</v>
      </c>
      <c r="AK24" s="86">
        <f t="shared" si="15"/>
        <v>44.696969696969695</v>
      </c>
      <c r="AL24" s="43"/>
      <c r="AM24" s="6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22.5" customHeight="1" x14ac:dyDescent="0.15">
      <c r="A25" s="39" t="s">
        <v>202</v>
      </c>
      <c r="B25" s="40"/>
      <c r="C25" s="44"/>
      <c r="D25" s="41">
        <v>2</v>
      </c>
      <c r="E25" s="44"/>
      <c r="F25" s="81"/>
      <c r="G25" s="44"/>
      <c r="H25" s="41"/>
      <c r="I25" s="44"/>
      <c r="J25" s="41">
        <v>5</v>
      </c>
      <c r="K25" s="85">
        <f>(G25*G$4+H25*H$4+I25*I$4+J25*J$4)/(G25+H25+I25+J25)</f>
        <v>3</v>
      </c>
      <c r="L25" s="41"/>
      <c r="M25" s="44"/>
      <c r="N25" s="44"/>
      <c r="O25" s="44"/>
      <c r="P25" s="81"/>
      <c r="Q25" s="44"/>
      <c r="R25" s="44">
        <v>1</v>
      </c>
      <c r="S25" s="44"/>
      <c r="T25" s="41">
        <v>1</v>
      </c>
      <c r="U25" s="87">
        <f t="shared" si="12"/>
        <v>2</v>
      </c>
      <c r="V25" s="45"/>
      <c r="W25" s="45"/>
      <c r="X25" s="45"/>
      <c r="Y25" s="45"/>
      <c r="Z25" s="81"/>
      <c r="AA25" s="45"/>
      <c r="AB25" s="45"/>
      <c r="AC25" s="45"/>
      <c r="AD25" s="45"/>
      <c r="AE25" s="81"/>
      <c r="AF25" s="41"/>
      <c r="AG25" s="44"/>
      <c r="AH25" s="44">
        <v>1</v>
      </c>
      <c r="AI25" s="45">
        <f t="shared" si="13"/>
        <v>10</v>
      </c>
      <c r="AJ25" s="85">
        <f t="shared" si="14"/>
        <v>2.5</v>
      </c>
      <c r="AK25" s="85">
        <f t="shared" si="15"/>
        <v>83.333333333333329</v>
      </c>
      <c r="AL25" s="44"/>
      <c r="AM25" s="6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22.5" customHeight="1" x14ac:dyDescent="0.15">
      <c r="A26" s="39" t="s">
        <v>203</v>
      </c>
      <c r="B26" s="50"/>
      <c r="C26" s="43"/>
      <c r="D26" s="47">
        <v>3</v>
      </c>
      <c r="E26" s="47">
        <v>2</v>
      </c>
      <c r="F26" s="87">
        <f t="shared" si="10"/>
        <v>2.4</v>
      </c>
      <c r="G26" s="43"/>
      <c r="H26" s="43"/>
      <c r="I26" s="43"/>
      <c r="J26" s="47"/>
      <c r="K26" s="81"/>
      <c r="L26" s="43"/>
      <c r="M26" s="47"/>
      <c r="N26" s="43"/>
      <c r="O26" s="43"/>
      <c r="P26" s="81"/>
      <c r="Q26" s="43"/>
      <c r="R26" s="43"/>
      <c r="S26" s="43"/>
      <c r="T26" s="47"/>
      <c r="U26" s="81"/>
      <c r="V26" s="42"/>
      <c r="W26" s="42"/>
      <c r="X26" s="42"/>
      <c r="Y26" s="42"/>
      <c r="Z26" s="81"/>
      <c r="AA26" s="42"/>
      <c r="AB26" s="42">
        <v>1</v>
      </c>
      <c r="AC26" s="42"/>
      <c r="AD26" s="42">
        <v>1</v>
      </c>
      <c r="AE26" s="87">
        <f t="shared" ref="AE26:AE28" si="17">(AD26*AD$4+AC26*AC$4+AB26*AB$4+AA26*AA$4)/(AA26+AB26+AC26+AD26)</f>
        <v>2</v>
      </c>
      <c r="AF26" s="47"/>
      <c r="AG26" s="43"/>
      <c r="AH26" s="43"/>
      <c r="AI26" s="45">
        <f t="shared" si="13"/>
        <v>7</v>
      </c>
      <c r="AJ26" s="87">
        <f t="shared" si="14"/>
        <v>2.2000000000000002</v>
      </c>
      <c r="AK26" s="87">
        <f t="shared" si="15"/>
        <v>73.333333333333343</v>
      </c>
      <c r="AL26" s="43"/>
      <c r="AM26" s="6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22.5" customHeight="1" x14ac:dyDescent="0.15">
      <c r="A27" s="39" t="s">
        <v>180</v>
      </c>
      <c r="B27" s="50"/>
      <c r="C27" s="43"/>
      <c r="D27" s="47">
        <v>4</v>
      </c>
      <c r="E27" s="47">
        <v>9</v>
      </c>
      <c r="F27" s="85">
        <f t="shared" si="10"/>
        <v>2.6923076923076925</v>
      </c>
      <c r="G27" s="43"/>
      <c r="H27" s="47"/>
      <c r="I27" s="47"/>
      <c r="J27" s="47">
        <v>2</v>
      </c>
      <c r="K27" s="85">
        <f t="shared" ref="K27:K28" si="18">(G27*G$4+H27*H$4+I27*I$4+J27*J$4)/(G27+H27+I27+J27)</f>
        <v>3</v>
      </c>
      <c r="L27" s="43">
        <v>1</v>
      </c>
      <c r="M27" s="43"/>
      <c r="N27" s="47"/>
      <c r="O27" s="43"/>
      <c r="P27" s="82">
        <f t="shared" si="11"/>
        <v>0</v>
      </c>
      <c r="Q27" s="44"/>
      <c r="R27" s="44"/>
      <c r="S27" s="44"/>
      <c r="T27" s="41">
        <v>1</v>
      </c>
      <c r="U27" s="85">
        <f t="shared" si="12"/>
        <v>3</v>
      </c>
      <c r="V27" s="45"/>
      <c r="W27" s="45"/>
      <c r="X27" s="45"/>
      <c r="Y27" s="45"/>
      <c r="Z27" s="81"/>
      <c r="AA27" s="45"/>
      <c r="AB27" s="45">
        <v>1</v>
      </c>
      <c r="AC27" s="45"/>
      <c r="AD27" s="45">
        <v>1</v>
      </c>
      <c r="AE27" s="87">
        <f t="shared" si="17"/>
        <v>2</v>
      </c>
      <c r="AF27" s="41"/>
      <c r="AG27" s="41"/>
      <c r="AH27" s="44">
        <v>1</v>
      </c>
      <c r="AI27" s="45">
        <f t="shared" si="13"/>
        <v>20</v>
      </c>
      <c r="AJ27" s="87">
        <f t="shared" si="14"/>
        <v>2.1384615384615389</v>
      </c>
      <c r="AK27" s="87">
        <f t="shared" si="15"/>
        <v>71.282051282051299</v>
      </c>
      <c r="AL27" s="44"/>
      <c r="AM27" s="6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22.5" customHeight="1" x14ac:dyDescent="0.15">
      <c r="A28" s="39" t="s">
        <v>204</v>
      </c>
      <c r="B28" s="50">
        <v>1</v>
      </c>
      <c r="C28" s="43">
        <v>1</v>
      </c>
      <c r="D28" s="43">
        <v>2</v>
      </c>
      <c r="E28" s="43"/>
      <c r="F28" s="86">
        <f t="shared" si="10"/>
        <v>1.25</v>
      </c>
      <c r="G28" s="43"/>
      <c r="H28" s="43"/>
      <c r="I28" s="43"/>
      <c r="J28" s="43">
        <v>1</v>
      </c>
      <c r="K28" s="85">
        <f t="shared" si="18"/>
        <v>3</v>
      </c>
      <c r="L28" s="43"/>
      <c r="M28" s="43"/>
      <c r="N28" s="43">
        <v>1</v>
      </c>
      <c r="O28" s="43">
        <v>2</v>
      </c>
      <c r="P28" s="85">
        <f t="shared" si="11"/>
        <v>2.6666666666666665</v>
      </c>
      <c r="Q28" s="43">
        <v>1</v>
      </c>
      <c r="R28" s="43"/>
      <c r="S28" s="43"/>
      <c r="T28" s="43">
        <v>3</v>
      </c>
      <c r="U28" s="87">
        <f t="shared" si="12"/>
        <v>2.25</v>
      </c>
      <c r="V28" s="42"/>
      <c r="W28" s="42"/>
      <c r="X28" s="42"/>
      <c r="Y28" s="42"/>
      <c r="Z28" s="10"/>
      <c r="AA28" s="42"/>
      <c r="AB28" s="42"/>
      <c r="AC28" s="42"/>
      <c r="AD28" s="42">
        <v>1</v>
      </c>
      <c r="AE28" s="85">
        <f t="shared" si="17"/>
        <v>3</v>
      </c>
      <c r="AF28" s="43"/>
      <c r="AG28" s="43"/>
      <c r="AH28" s="43"/>
      <c r="AI28" s="45">
        <f t="shared" si="13"/>
        <v>13</v>
      </c>
      <c r="AJ28" s="87">
        <f>AVERAGE(F28,P28,U28,K28,Z28,AE28)</f>
        <v>2.4333333333333331</v>
      </c>
      <c r="AK28" s="87">
        <f t="shared" si="15"/>
        <v>81.1111111111111</v>
      </c>
      <c r="AL28" s="43"/>
      <c r="AM28" s="6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22.5" customHeight="1" x14ac:dyDescent="0.15">
      <c r="A29" s="49"/>
      <c r="B29" s="51"/>
      <c r="C29" s="44"/>
      <c r="D29" s="44"/>
      <c r="E29" s="44"/>
      <c r="F29" s="52"/>
      <c r="G29" s="44"/>
      <c r="H29" s="44"/>
      <c r="I29" s="44"/>
      <c r="J29" s="44"/>
      <c r="K29" s="52"/>
      <c r="L29" s="44"/>
      <c r="M29" s="44"/>
      <c r="N29" s="44"/>
      <c r="O29" s="44"/>
      <c r="P29" s="52"/>
      <c r="Q29" s="44"/>
      <c r="R29" s="44"/>
      <c r="S29" s="44"/>
      <c r="T29" s="44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44"/>
      <c r="AG29" s="44"/>
      <c r="AH29" s="44"/>
      <c r="AI29" s="44"/>
      <c r="AJ29" s="52"/>
      <c r="AK29" s="52"/>
      <c r="AL29" s="44"/>
      <c r="AM29" s="6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22.5" customHeight="1" x14ac:dyDescent="0.15">
      <c r="A30" s="39" t="s">
        <v>2</v>
      </c>
      <c r="B30" s="46">
        <f>SUM(B5:B28)</f>
        <v>21</v>
      </c>
      <c r="C30" s="47">
        <f>SUM(C5:C28)</f>
        <v>11</v>
      </c>
      <c r="D30" s="47">
        <f>SUM(D5:D28)</f>
        <v>61</v>
      </c>
      <c r="E30" s="47">
        <f>SUM(E5:E28)</f>
        <v>48</v>
      </c>
      <c r="F30" s="83">
        <f>AVERAGE(F5:F28)</f>
        <v>1.7430215617715616</v>
      </c>
      <c r="G30" s="47">
        <f>SUM(G5:G28)</f>
        <v>7</v>
      </c>
      <c r="H30" s="47">
        <f>SUM(H5:H28)</f>
        <v>3</v>
      </c>
      <c r="I30" s="47">
        <f>SUM(I5:I28)</f>
        <v>15</v>
      </c>
      <c r="J30" s="47">
        <f>SUM(J5:J28)</f>
        <v>77</v>
      </c>
      <c r="K30" s="85">
        <f>AVERAGE(K5:K28)</f>
        <v>2.6343169085816145</v>
      </c>
      <c r="L30" s="42">
        <f>SUM(L5:L28)</f>
        <v>8</v>
      </c>
      <c r="M30" s="42">
        <f>SUM(M5:M28)</f>
        <v>38</v>
      </c>
      <c r="N30" s="42">
        <f>SUM(N5:N28)</f>
        <v>25</v>
      </c>
      <c r="O30" s="42">
        <f>SUM(O5:O28)</f>
        <v>16</v>
      </c>
      <c r="P30" s="86">
        <f>AVERAGE(P5:P28)</f>
        <v>1.4524092574092573</v>
      </c>
      <c r="Q30" s="47">
        <f>SUM(Q5:Q28)</f>
        <v>60</v>
      </c>
      <c r="R30" s="47">
        <f>SUM(R5:R28)</f>
        <v>10</v>
      </c>
      <c r="S30" s="47">
        <f>SUM(S5:S28)</f>
        <v>11</v>
      </c>
      <c r="T30" s="47">
        <f>SUM(T5:T28)</f>
        <v>72</v>
      </c>
      <c r="U30" s="83">
        <f>AVERAGE(U5:U28)</f>
        <v>1.5505162135843953</v>
      </c>
      <c r="V30" s="42">
        <f>SUM(V5:V27)</f>
        <v>1</v>
      </c>
      <c r="W30" s="42">
        <f>SUM(W5:W27)</f>
        <v>1</v>
      </c>
      <c r="X30" s="42">
        <f>SUM(X5:X27)</f>
        <v>1</v>
      </c>
      <c r="Y30" s="42">
        <f>SUM(Y5:Y27)</f>
        <v>3</v>
      </c>
      <c r="Z30" s="87">
        <f>AVERAGE(Z5:Z28)</f>
        <v>2</v>
      </c>
      <c r="AA30" s="42">
        <f>SUM(AA5:AA27)</f>
        <v>3</v>
      </c>
      <c r="AB30" s="42">
        <f>SUM(AB5:AB27)</f>
        <v>7</v>
      </c>
      <c r="AC30" s="42">
        <f>SUM(AC5:AC27)</f>
        <v>0</v>
      </c>
      <c r="AD30" s="42">
        <f>SUM(AD5:AD27)</f>
        <v>12</v>
      </c>
      <c r="AE30" s="83">
        <f>AVERAGE(AE5:AE28)</f>
        <v>1.8888888888888886</v>
      </c>
      <c r="AF30" s="84">
        <f>SUM(AF5:AF28)</f>
        <v>20</v>
      </c>
      <c r="AG30" s="84">
        <f>SUM(AG5:AG28)</f>
        <v>10</v>
      </c>
      <c r="AH30" s="47">
        <f>SUM(AH5:AH28)</f>
        <v>14</v>
      </c>
      <c r="AI30" s="42">
        <f>SUM(AI5:AI28)</f>
        <v>556</v>
      </c>
      <c r="AJ30" s="83">
        <f>AVERAGE(AJ5:AJ19,AJ21:AJ28)</f>
        <v>1.8456518662496928</v>
      </c>
      <c r="AK30" s="83">
        <f>AVERAGE(AK5:AK19,AK21:AK28)</f>
        <v>61.521728874989734</v>
      </c>
      <c r="AL30" s="43"/>
      <c r="AM30" s="6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5.75" customHeight="1" thickBot="1" x14ac:dyDescent="0.2">
      <c r="A31" s="7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32"/>
      <c r="AZ31" s="33"/>
    </row>
    <row r="32" spans="1:52" ht="24" customHeight="1" thickTop="1" x14ac:dyDescent="0.15">
      <c r="A32" s="8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4"/>
      <c r="AM32" s="99" t="s">
        <v>23</v>
      </c>
      <c r="AN32" s="100"/>
      <c r="AO32" s="100"/>
      <c r="AP32" s="101"/>
      <c r="AQ32" s="102" t="s">
        <v>24</v>
      </c>
      <c r="AR32" s="100"/>
      <c r="AS32" s="100"/>
      <c r="AT32" s="101"/>
      <c r="AU32" s="102" t="s">
        <v>13</v>
      </c>
      <c r="AV32" s="100"/>
      <c r="AW32" s="100"/>
      <c r="AX32" s="103"/>
      <c r="AY32" s="75"/>
      <c r="AZ32" s="4"/>
    </row>
    <row r="33" spans="1:52" ht="22.5" customHeight="1" x14ac:dyDescent="0.15">
      <c r="A33" s="8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4"/>
      <c r="AM33" s="55">
        <v>0</v>
      </c>
      <c r="AN33" s="56">
        <v>1</v>
      </c>
      <c r="AO33" s="56">
        <v>2</v>
      </c>
      <c r="AP33" s="56">
        <v>3</v>
      </c>
      <c r="AQ33" s="56">
        <v>0</v>
      </c>
      <c r="AR33" s="56">
        <v>1</v>
      </c>
      <c r="AS33" s="56">
        <v>2</v>
      </c>
      <c r="AT33" s="56">
        <v>3</v>
      </c>
      <c r="AU33" s="56">
        <v>0</v>
      </c>
      <c r="AV33" s="56">
        <v>1</v>
      </c>
      <c r="AW33" s="56">
        <v>2</v>
      </c>
      <c r="AX33" s="57">
        <v>3</v>
      </c>
      <c r="AY33" s="54"/>
      <c r="AZ33" s="8"/>
    </row>
    <row r="34" spans="1:52" ht="73.5" customHeight="1" x14ac:dyDescent="0.15">
      <c r="A34" s="8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4"/>
      <c r="AM34" s="58" t="s">
        <v>25</v>
      </c>
      <c r="AN34" s="5" t="s">
        <v>26</v>
      </c>
      <c r="AO34" s="5" t="s">
        <v>27</v>
      </c>
      <c r="AP34" s="5" t="s">
        <v>28</v>
      </c>
      <c r="AQ34" s="5" t="s">
        <v>29</v>
      </c>
      <c r="AR34" s="5" t="s">
        <v>30</v>
      </c>
      <c r="AS34" s="5" t="s">
        <v>31</v>
      </c>
      <c r="AT34" s="5" t="s">
        <v>32</v>
      </c>
      <c r="AU34" s="5" t="s">
        <v>33</v>
      </c>
      <c r="AV34" s="5" t="s">
        <v>34</v>
      </c>
      <c r="AW34" s="5" t="s">
        <v>35</v>
      </c>
      <c r="AX34" s="59" t="s">
        <v>36</v>
      </c>
      <c r="AY34" s="54"/>
      <c r="AZ34" s="8"/>
    </row>
    <row r="35" spans="1:52" ht="22.5" customHeight="1" x14ac:dyDescent="0.15">
      <c r="A35" s="8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4"/>
      <c r="AM35" s="104" t="s">
        <v>37</v>
      </c>
      <c r="AN35" s="95"/>
      <c r="AO35" s="95"/>
      <c r="AP35" s="96"/>
      <c r="AQ35" s="105" t="s">
        <v>38</v>
      </c>
      <c r="AR35" s="95"/>
      <c r="AS35" s="95"/>
      <c r="AT35" s="96"/>
      <c r="AU35" s="105" t="s">
        <v>39</v>
      </c>
      <c r="AV35" s="95"/>
      <c r="AW35" s="95"/>
      <c r="AX35" s="106"/>
      <c r="AY35" s="54"/>
      <c r="AZ35" s="8"/>
    </row>
    <row r="36" spans="1:52" ht="22.5" customHeight="1" x14ac:dyDescent="0.15">
      <c r="A36" s="8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4"/>
      <c r="AM36" s="60">
        <v>0</v>
      </c>
      <c r="AN36" s="37">
        <v>1</v>
      </c>
      <c r="AO36" s="37">
        <v>2</v>
      </c>
      <c r="AP36" s="37">
        <v>3</v>
      </c>
      <c r="AQ36" s="37">
        <v>0</v>
      </c>
      <c r="AR36" s="37">
        <v>1</v>
      </c>
      <c r="AS36" s="37">
        <v>2</v>
      </c>
      <c r="AT36" s="37">
        <v>3</v>
      </c>
      <c r="AU36" s="37">
        <v>0</v>
      </c>
      <c r="AV36" s="37">
        <v>1</v>
      </c>
      <c r="AW36" s="37">
        <v>2</v>
      </c>
      <c r="AX36" s="61">
        <v>3</v>
      </c>
      <c r="AY36" s="54"/>
      <c r="AZ36" s="8"/>
    </row>
    <row r="37" spans="1:52" ht="73.5" customHeight="1" thickBot="1" x14ac:dyDescent="0.2">
      <c r="A37" s="8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4"/>
      <c r="AM37" s="62" t="s">
        <v>40</v>
      </c>
      <c r="AN37" s="63" t="s">
        <v>41</v>
      </c>
      <c r="AO37" s="63" t="s">
        <v>42</v>
      </c>
      <c r="AP37" s="63" t="s">
        <v>43</v>
      </c>
      <c r="AQ37" s="63" t="s">
        <v>44</v>
      </c>
      <c r="AR37" s="63" t="s">
        <v>45</v>
      </c>
      <c r="AS37" s="63" t="s">
        <v>46</v>
      </c>
      <c r="AT37" s="63" t="s">
        <v>47</v>
      </c>
      <c r="AU37" s="63" t="s">
        <v>48</v>
      </c>
      <c r="AV37" s="63" t="s">
        <v>49</v>
      </c>
      <c r="AW37" s="63" t="s">
        <v>50</v>
      </c>
      <c r="AX37" s="64" t="s">
        <v>51</v>
      </c>
      <c r="AY37" s="54"/>
      <c r="AZ37" s="8"/>
    </row>
    <row r="38" spans="1:52" ht="21.75" customHeight="1" thickTop="1" x14ac:dyDescent="0.15">
      <c r="A38" s="8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76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19"/>
      <c r="AZ38" s="8"/>
    </row>
    <row r="39" spans="1:52" ht="30" customHeight="1" x14ac:dyDescent="0.15">
      <c r="A39" s="8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73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2"/>
      <c r="AY39" s="66"/>
      <c r="AZ39" s="67" t="s">
        <v>52</v>
      </c>
    </row>
    <row r="40" spans="1:52" ht="30" customHeight="1" x14ac:dyDescent="0.15">
      <c r="A40" s="8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73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2"/>
      <c r="AY40" s="25"/>
      <c r="AZ40" s="67" t="s">
        <v>53</v>
      </c>
    </row>
    <row r="41" spans="1:52" ht="30" customHeight="1" x14ac:dyDescent="0.15">
      <c r="A41" s="8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73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22"/>
      <c r="AY41" s="26"/>
      <c r="AZ41" s="67" t="s">
        <v>54</v>
      </c>
    </row>
    <row r="42" spans="1:52" ht="30" customHeight="1" x14ac:dyDescent="0.15">
      <c r="A42" s="8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73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2"/>
      <c r="AY42" s="27"/>
      <c r="AZ42" s="67" t="s">
        <v>55</v>
      </c>
    </row>
    <row r="43" spans="1:52" ht="30" customHeight="1" x14ac:dyDescent="0.15">
      <c r="A43" s="8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73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2"/>
      <c r="AY43" s="68"/>
      <c r="AZ43" s="67" t="s">
        <v>56</v>
      </c>
    </row>
    <row r="44" spans="1:52" ht="21.75" customHeight="1" x14ac:dyDescent="0.15">
      <c r="A44" s="8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77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78"/>
      <c r="AZ44" s="33"/>
    </row>
  </sheetData>
  <mergeCells count="13">
    <mergeCell ref="B1:AL1"/>
    <mergeCell ref="B2:F2"/>
    <mergeCell ref="G2:K2"/>
    <mergeCell ref="L2:P2"/>
    <mergeCell ref="Q2:U2"/>
    <mergeCell ref="V2:Z2"/>
    <mergeCell ref="AA2:AE2"/>
    <mergeCell ref="AM32:AP32"/>
    <mergeCell ref="AQ32:AT32"/>
    <mergeCell ref="AU32:AX32"/>
    <mergeCell ref="AM35:AP35"/>
    <mergeCell ref="AQ35:AT35"/>
    <mergeCell ref="AU35:AX35"/>
  </mergeCells>
  <pageMargins left="0.5" right="0.5" top="0.75" bottom="0.75" header="0" footer="0"/>
  <pageSetup orientation="portrait"/>
  <headerFooter>
    <oddFooter>&amp;C&amp;"Helvetica Neue,Regular"&amp;10&amp;K000000000000&amp;P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3A20-62F6-9F48-BFF2-0BC114176AB0}">
  <sheetPr>
    <pageSetUpPr fitToPage="1"/>
  </sheetPr>
  <dimension ref="A1:AZ44"/>
  <sheetViews>
    <sheetView showGridLines="0" workbookViewId="0">
      <pane xSplit="1" topLeftCell="B1" activePane="topRight" state="frozen"/>
      <selection activeCell="C50" sqref="C50"/>
      <selection pane="topRight" activeCell="L5" sqref="L5:O5"/>
    </sheetView>
  </sheetViews>
  <sheetFormatPr baseColWidth="10" defaultColWidth="14.5" defaultRowHeight="15" customHeight="1" x14ac:dyDescent="0.15"/>
  <cols>
    <col min="1" max="1" width="22.5" style="1" customWidth="1"/>
    <col min="2" max="31" width="6.5" style="1" customWidth="1"/>
    <col min="32" max="35" width="14" style="1" customWidth="1"/>
    <col min="36" max="36" width="17" style="1" customWidth="1"/>
    <col min="37" max="38" width="14" style="1" customWidth="1"/>
    <col min="39" max="39" width="16.83203125" style="1" customWidth="1"/>
    <col min="40" max="40" width="17.1640625" style="1" customWidth="1"/>
    <col min="41" max="42" width="16.6640625" style="1" customWidth="1"/>
    <col min="43" max="43" width="16.83203125" style="1" customWidth="1"/>
    <col min="44" max="45" width="16.6640625" style="1" customWidth="1"/>
    <col min="46" max="50" width="16.83203125" style="1" customWidth="1"/>
    <col min="51" max="52" width="16.33203125" style="1" customWidth="1"/>
    <col min="53" max="53" width="14.5" style="1" customWidth="1"/>
    <col min="54" max="16384" width="14.5" style="1"/>
  </cols>
  <sheetData>
    <row r="1" spans="1:52" ht="27.75" customHeight="1" x14ac:dyDescent="0.15">
      <c r="A1" s="69"/>
      <c r="B1" s="107" t="s">
        <v>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9"/>
      <c r="AM1" s="70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37.5" customHeight="1" x14ac:dyDescent="0.15">
      <c r="A2" s="71"/>
      <c r="B2" s="110" t="s">
        <v>9</v>
      </c>
      <c r="C2" s="111"/>
      <c r="D2" s="111"/>
      <c r="E2" s="111"/>
      <c r="F2" s="112"/>
      <c r="G2" s="110" t="s">
        <v>10</v>
      </c>
      <c r="H2" s="111"/>
      <c r="I2" s="111"/>
      <c r="J2" s="111"/>
      <c r="K2" s="112"/>
      <c r="L2" s="110" t="s">
        <v>11</v>
      </c>
      <c r="M2" s="111"/>
      <c r="N2" s="111"/>
      <c r="O2" s="111"/>
      <c r="P2" s="112"/>
      <c r="Q2" s="110" t="s">
        <v>12</v>
      </c>
      <c r="R2" s="111"/>
      <c r="S2" s="111"/>
      <c r="T2" s="111"/>
      <c r="U2" s="112"/>
      <c r="V2" s="110" t="s">
        <v>13</v>
      </c>
      <c r="W2" s="111"/>
      <c r="X2" s="111"/>
      <c r="Y2" s="111"/>
      <c r="Z2" s="112"/>
      <c r="AA2" s="110" t="s">
        <v>14</v>
      </c>
      <c r="AB2" s="111"/>
      <c r="AC2" s="111"/>
      <c r="AD2" s="111"/>
      <c r="AE2" s="112"/>
      <c r="AF2" s="34" t="s">
        <v>15</v>
      </c>
      <c r="AG2" s="34" t="s">
        <v>16</v>
      </c>
      <c r="AH2" s="34" t="s">
        <v>17</v>
      </c>
      <c r="AI2" s="34" t="s">
        <v>18</v>
      </c>
      <c r="AJ2" s="34" t="s">
        <v>19</v>
      </c>
      <c r="AK2" s="34" t="s">
        <v>20</v>
      </c>
      <c r="AL2" s="34" t="s">
        <v>21</v>
      </c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22" customHeight="1" x14ac:dyDescent="0.15">
      <c r="A3" s="71"/>
      <c r="B3" s="91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22.5" customHeight="1" x14ac:dyDescent="0.15">
      <c r="A4" s="72"/>
      <c r="B4" s="37">
        <v>0</v>
      </c>
      <c r="C4" s="37">
        <v>1</v>
      </c>
      <c r="D4" s="37">
        <v>2</v>
      </c>
      <c r="E4" s="37">
        <v>3</v>
      </c>
      <c r="F4" s="5" t="s">
        <v>22</v>
      </c>
      <c r="G4" s="37">
        <v>0</v>
      </c>
      <c r="H4" s="37">
        <v>1</v>
      </c>
      <c r="I4" s="37">
        <v>2</v>
      </c>
      <c r="J4" s="37">
        <v>3</v>
      </c>
      <c r="K4" s="5" t="s">
        <v>22</v>
      </c>
      <c r="L4" s="37">
        <v>0</v>
      </c>
      <c r="M4" s="37">
        <v>1</v>
      </c>
      <c r="N4" s="37">
        <v>2</v>
      </c>
      <c r="O4" s="37">
        <v>3</v>
      </c>
      <c r="P4" s="5" t="s">
        <v>22</v>
      </c>
      <c r="Q4" s="37">
        <v>0</v>
      </c>
      <c r="R4" s="37">
        <v>1</v>
      </c>
      <c r="S4" s="37">
        <v>2</v>
      </c>
      <c r="T4" s="37">
        <v>3</v>
      </c>
      <c r="U4" s="5" t="s">
        <v>22</v>
      </c>
      <c r="V4" s="37">
        <v>0</v>
      </c>
      <c r="W4" s="37">
        <v>1</v>
      </c>
      <c r="X4" s="37">
        <v>2</v>
      </c>
      <c r="Y4" s="37">
        <v>3</v>
      </c>
      <c r="Z4" s="5" t="s">
        <v>22</v>
      </c>
      <c r="AA4" s="37">
        <v>0</v>
      </c>
      <c r="AB4" s="37">
        <v>1</v>
      </c>
      <c r="AC4" s="37">
        <v>2</v>
      </c>
      <c r="AD4" s="37">
        <v>3</v>
      </c>
      <c r="AE4" s="5" t="s">
        <v>22</v>
      </c>
      <c r="AF4" s="38"/>
      <c r="AG4" s="38"/>
      <c r="AH4" s="38"/>
      <c r="AI4" s="38"/>
      <c r="AJ4" s="38"/>
      <c r="AK4" s="38"/>
      <c r="AL4" s="38"/>
      <c r="AM4" s="6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22.5" customHeight="1" x14ac:dyDescent="0.15">
      <c r="A5" s="39" t="s">
        <v>122</v>
      </c>
      <c r="B5" s="40">
        <v>3</v>
      </c>
      <c r="C5" s="41">
        <v>1</v>
      </c>
      <c r="D5" s="41">
        <v>3</v>
      </c>
      <c r="E5" s="41"/>
      <c r="F5" s="90">
        <f t="shared" ref="F5:F19" si="0">(B5*B$4+C5*C$4+D5*D$4+E5*E$4)/(B5+C5+D5+E5)</f>
        <v>1</v>
      </c>
      <c r="G5" s="44">
        <v>1</v>
      </c>
      <c r="H5" s="44"/>
      <c r="I5" s="41">
        <v>1</v>
      </c>
      <c r="J5" s="41">
        <v>5</v>
      </c>
      <c r="K5" s="87">
        <f t="shared" ref="K5:K19" si="1">(G5*G$4+H5*H$4+I5*I$4+J5*J$4)/(G5+H5+I5+J5)</f>
        <v>2.4285714285714284</v>
      </c>
      <c r="L5" s="44">
        <v>2</v>
      </c>
      <c r="M5" s="44">
        <v>3</v>
      </c>
      <c r="N5" s="44"/>
      <c r="O5" s="41">
        <v>2</v>
      </c>
      <c r="P5" s="90">
        <f>(L5*L$4+M5*M$4+N5*N$4+O5*O$4)/(L5+M5+N5+O5)</f>
        <v>1.2857142857142858</v>
      </c>
      <c r="Q5" s="47"/>
      <c r="R5" s="47">
        <v>1</v>
      </c>
      <c r="S5" s="47"/>
      <c r="T5" s="47">
        <v>11</v>
      </c>
      <c r="U5" s="83">
        <f t="shared" ref="U5:U18" si="2">(T5*T$4+S5*S$4+R5*R$4+Q5*Q$4)/(Q5+R5+S5+T5)</f>
        <v>2.8333333333333335</v>
      </c>
      <c r="V5" s="45"/>
      <c r="W5" s="45"/>
      <c r="X5" s="45"/>
      <c r="Y5" s="45"/>
      <c r="Z5" s="45"/>
      <c r="AA5" s="45">
        <v>1</v>
      </c>
      <c r="AB5" s="45">
        <v>1</v>
      </c>
      <c r="AC5" s="45"/>
      <c r="AD5" s="45">
        <v>1</v>
      </c>
      <c r="AE5" s="90">
        <f t="shared" ref="AE5:AE10" si="3">(AD5*AD$4+AC5*AC$4+AB5*AB$4+AA5*AA$4)/(AA5+AB5+AC5+AD5)</f>
        <v>1.3333333333333333</v>
      </c>
      <c r="AF5" s="44"/>
      <c r="AG5" s="41"/>
      <c r="AH5" s="44">
        <v>1</v>
      </c>
      <c r="AI5" s="45">
        <f t="shared" ref="AI5:AI19" si="4">SUM(B5:E5,G5:J5,L5:O5,Q5:T5,V5:Y5,AA5:AD5,AG5,AF5,AH5)</f>
        <v>37</v>
      </c>
      <c r="AJ5" s="83">
        <f t="shared" ref="AJ5:AJ19" si="5">AVERAGE(F5,P5,U5,K5,Z5,AE5)</f>
        <v>1.7761904761904763</v>
      </c>
      <c r="AK5" s="83">
        <f t="shared" ref="AK5:AK19" si="6">(AJ5*100)/3</f>
        <v>59.206349206349209</v>
      </c>
      <c r="AL5" s="44"/>
      <c r="AM5" s="6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22.5" customHeight="1" x14ac:dyDescent="0.15">
      <c r="A6" s="39" t="s">
        <v>182</v>
      </c>
      <c r="B6" s="50"/>
      <c r="C6" s="47">
        <v>2</v>
      </c>
      <c r="D6" s="47">
        <v>4</v>
      </c>
      <c r="E6" s="43">
        <v>1</v>
      </c>
      <c r="F6" s="83">
        <f t="shared" si="0"/>
        <v>1.8571428571428572</v>
      </c>
      <c r="G6" s="43"/>
      <c r="H6" s="43"/>
      <c r="I6" s="43"/>
      <c r="J6" s="47">
        <v>1</v>
      </c>
      <c r="K6" s="85">
        <f t="shared" si="1"/>
        <v>3</v>
      </c>
      <c r="L6" s="43">
        <v>2</v>
      </c>
      <c r="M6" s="43">
        <v>2</v>
      </c>
      <c r="N6" s="43">
        <v>3</v>
      </c>
      <c r="O6" s="43">
        <v>1</v>
      </c>
      <c r="P6" s="90">
        <f>(L6*L$4+M6*M$4+N6*N$4+O6*O$4)/(L6+M6+N6+O6)</f>
        <v>1.375</v>
      </c>
      <c r="Q6" s="43"/>
      <c r="R6" s="43"/>
      <c r="S6" s="43"/>
      <c r="T6" s="47">
        <v>4</v>
      </c>
      <c r="U6" s="87">
        <f t="shared" si="2"/>
        <v>3</v>
      </c>
      <c r="V6" s="42"/>
      <c r="W6" s="42"/>
      <c r="X6" s="42"/>
      <c r="Y6" s="42"/>
      <c r="Z6" s="81"/>
      <c r="AA6" s="42"/>
      <c r="AB6" s="42"/>
      <c r="AC6" s="42"/>
      <c r="AD6" s="42">
        <v>1</v>
      </c>
      <c r="AE6" s="85">
        <f t="shared" si="3"/>
        <v>3</v>
      </c>
      <c r="AF6" s="43"/>
      <c r="AG6" s="43">
        <v>1</v>
      </c>
      <c r="AH6" s="47">
        <v>1</v>
      </c>
      <c r="AI6" s="45">
        <f t="shared" si="4"/>
        <v>23</v>
      </c>
      <c r="AJ6" s="87">
        <f t="shared" si="5"/>
        <v>2.4464285714285716</v>
      </c>
      <c r="AK6" s="87">
        <f t="shared" si="6"/>
        <v>81.547619047619051</v>
      </c>
      <c r="AL6" s="43"/>
      <c r="AM6" s="6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22.5" customHeight="1" x14ac:dyDescent="0.15">
      <c r="A7" s="39" t="s">
        <v>142</v>
      </c>
      <c r="B7" s="40"/>
      <c r="C7" s="44">
        <v>1</v>
      </c>
      <c r="D7" s="41">
        <v>6</v>
      </c>
      <c r="E7" s="41">
        <v>12</v>
      </c>
      <c r="F7" s="87">
        <f t="shared" si="0"/>
        <v>2.5789473684210527</v>
      </c>
      <c r="G7" s="44"/>
      <c r="H7" s="44"/>
      <c r="I7" s="44">
        <v>1</v>
      </c>
      <c r="J7" s="41">
        <v>1</v>
      </c>
      <c r="K7" s="85">
        <f t="shared" si="1"/>
        <v>2.5</v>
      </c>
      <c r="L7" s="41"/>
      <c r="M7" s="44">
        <v>1</v>
      </c>
      <c r="N7" s="41">
        <v>1</v>
      </c>
      <c r="O7" s="44">
        <v>2</v>
      </c>
      <c r="P7" s="87">
        <f>(L7*L$4+M7*M$4+N7*N$4+O7*O$4)/(L7+M7+N7+O7)</f>
        <v>2.25</v>
      </c>
      <c r="Q7" s="41">
        <v>1</v>
      </c>
      <c r="R7" s="44"/>
      <c r="S7" s="41"/>
      <c r="T7" s="44">
        <v>1</v>
      </c>
      <c r="U7" s="83">
        <f t="shared" si="2"/>
        <v>1.5</v>
      </c>
      <c r="V7" s="45"/>
      <c r="W7" s="45"/>
      <c r="X7" s="45"/>
      <c r="Y7" s="45"/>
      <c r="Z7" s="81"/>
      <c r="AA7" s="45"/>
      <c r="AB7" s="45"/>
      <c r="AC7" s="45"/>
      <c r="AD7" s="45"/>
      <c r="AE7" s="81"/>
      <c r="AF7" s="41"/>
      <c r="AG7" s="44"/>
      <c r="AH7" s="41">
        <v>3</v>
      </c>
      <c r="AI7" s="45">
        <f t="shared" si="4"/>
        <v>30</v>
      </c>
      <c r="AJ7" s="87">
        <f t="shared" si="5"/>
        <v>2.2072368421052633</v>
      </c>
      <c r="AK7" s="87">
        <f t="shared" si="6"/>
        <v>73.574561403508781</v>
      </c>
      <c r="AL7" s="44"/>
      <c r="AM7" s="6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22.5" customHeight="1" x14ac:dyDescent="0.15">
      <c r="A8" s="39" t="s">
        <v>172</v>
      </c>
      <c r="B8" s="50">
        <v>1</v>
      </c>
      <c r="C8" s="43">
        <v>2</v>
      </c>
      <c r="D8" s="47">
        <v>3</v>
      </c>
      <c r="E8" s="43">
        <v>2</v>
      </c>
      <c r="F8" s="83">
        <f>(B8*B$4+C8*C$4+D8*D$4+E8*E$4)/(B8+C8+D8+E8)</f>
        <v>1.75</v>
      </c>
      <c r="G8" s="43"/>
      <c r="H8" s="43"/>
      <c r="I8" s="43"/>
      <c r="J8" s="47">
        <v>4</v>
      </c>
      <c r="K8" s="85">
        <f t="shared" si="1"/>
        <v>3</v>
      </c>
      <c r="L8" s="47"/>
      <c r="M8" s="43">
        <v>1</v>
      </c>
      <c r="N8" s="43">
        <v>1</v>
      </c>
      <c r="O8" s="47"/>
      <c r="P8" s="83">
        <f t="shared" ref="P8:P19" si="7">(O8*O$4+N8*N$4+M8*M$4+L8*L$4)/(L8+M8+N8+O8)</f>
        <v>1.5</v>
      </c>
      <c r="Q8" s="47">
        <v>3</v>
      </c>
      <c r="R8" s="47">
        <v>2</v>
      </c>
      <c r="S8" s="43">
        <v>1</v>
      </c>
      <c r="T8" s="47">
        <v>14</v>
      </c>
      <c r="U8" s="87">
        <f t="shared" si="2"/>
        <v>2.2999999999999998</v>
      </c>
      <c r="V8" s="42"/>
      <c r="W8" s="42"/>
      <c r="X8" s="42"/>
      <c r="Y8" s="42"/>
      <c r="Z8" s="81"/>
      <c r="AA8" s="42"/>
      <c r="AB8" s="42"/>
      <c r="AC8" s="42"/>
      <c r="AD8" s="42"/>
      <c r="AE8" s="81"/>
      <c r="AF8" s="41">
        <v>1</v>
      </c>
      <c r="AG8" s="41"/>
      <c r="AH8" s="43"/>
      <c r="AI8" s="45">
        <f>SUM(B8:E8,G8:J8,L8:O8,Q8:T8,V8:Y8,AA8:AD8,AG8,AF8,AH8)</f>
        <v>35</v>
      </c>
      <c r="AJ8" s="87">
        <f t="shared" si="5"/>
        <v>2.1375000000000002</v>
      </c>
      <c r="AK8" s="87">
        <f t="shared" si="6"/>
        <v>71.250000000000014</v>
      </c>
      <c r="AL8" s="43"/>
      <c r="AM8" s="6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22.5" customHeight="1" x14ac:dyDescent="0.15">
      <c r="A9" s="39" t="s">
        <v>183</v>
      </c>
      <c r="B9" s="40">
        <v>6</v>
      </c>
      <c r="C9" s="41">
        <v>1</v>
      </c>
      <c r="D9" s="41">
        <v>9</v>
      </c>
      <c r="E9" s="41">
        <v>2</v>
      </c>
      <c r="F9" s="90">
        <f>(B9*B$4+C9*C$4+D9*D$4+E9*E$4)/(B9+C9+D9+E9)</f>
        <v>1.3888888888888888</v>
      </c>
      <c r="G9" s="44">
        <v>1</v>
      </c>
      <c r="H9" s="44">
        <v>1</v>
      </c>
      <c r="I9" s="44"/>
      <c r="J9" s="41">
        <v>2</v>
      </c>
      <c r="K9" s="83">
        <f t="shared" si="1"/>
        <v>1.75</v>
      </c>
      <c r="L9" s="41">
        <v>1</v>
      </c>
      <c r="M9" s="44">
        <v>3</v>
      </c>
      <c r="N9" s="41"/>
      <c r="O9" s="44"/>
      <c r="P9" s="82">
        <f t="shared" si="7"/>
        <v>0.75</v>
      </c>
      <c r="Q9" s="41">
        <v>6</v>
      </c>
      <c r="R9" s="44"/>
      <c r="S9" s="41"/>
      <c r="T9" s="41">
        <v>4</v>
      </c>
      <c r="U9" s="90">
        <f t="shared" si="2"/>
        <v>1.2</v>
      </c>
      <c r="V9" s="45"/>
      <c r="W9" s="45"/>
      <c r="X9" s="45"/>
      <c r="Y9" s="45"/>
      <c r="Z9" s="81"/>
      <c r="AA9" s="45"/>
      <c r="AB9" s="45"/>
      <c r="AC9" s="45"/>
      <c r="AD9" s="45">
        <v>1</v>
      </c>
      <c r="AE9" s="85">
        <f t="shared" si="3"/>
        <v>3</v>
      </c>
      <c r="AF9" s="44">
        <v>3</v>
      </c>
      <c r="AG9" s="44">
        <v>2</v>
      </c>
      <c r="AH9" s="41"/>
      <c r="AI9" s="45">
        <f>SUM(B9:E9,G9:J9,L9:O9,Q9:T9,V9:Y9,AA9:AD9,AG9,AF9,AH9)</f>
        <v>42</v>
      </c>
      <c r="AJ9" s="83">
        <f t="shared" si="5"/>
        <v>1.6177777777777778</v>
      </c>
      <c r="AK9" s="83">
        <f t="shared" si="6"/>
        <v>53.925925925925924</v>
      </c>
      <c r="AL9" s="44"/>
      <c r="AM9" s="6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22.5" customHeight="1" x14ac:dyDescent="0.15">
      <c r="A10" s="39" t="s">
        <v>124</v>
      </c>
      <c r="B10" s="50"/>
      <c r="C10" s="43">
        <v>1</v>
      </c>
      <c r="D10" s="47">
        <v>4</v>
      </c>
      <c r="E10" s="47"/>
      <c r="F10" s="83">
        <f t="shared" si="0"/>
        <v>1.8</v>
      </c>
      <c r="G10" s="43"/>
      <c r="H10" s="43"/>
      <c r="I10" s="43"/>
      <c r="J10" s="47">
        <v>2</v>
      </c>
      <c r="K10" s="85">
        <f t="shared" si="1"/>
        <v>3</v>
      </c>
      <c r="L10" s="43"/>
      <c r="M10" s="43">
        <v>1</v>
      </c>
      <c r="N10" s="47">
        <v>2</v>
      </c>
      <c r="O10" s="47"/>
      <c r="P10" s="83">
        <f t="shared" si="7"/>
        <v>1.6666666666666667</v>
      </c>
      <c r="Q10" s="47">
        <v>2</v>
      </c>
      <c r="R10" s="43">
        <v>1</v>
      </c>
      <c r="S10" s="43"/>
      <c r="T10" s="47">
        <v>13</v>
      </c>
      <c r="U10" s="87">
        <f>(T10*T$4+S10*S$4+R10*R$4+Q10*Q$4)/(Q10+R10+S10+T10)</f>
        <v>2.5</v>
      </c>
      <c r="V10" s="42"/>
      <c r="W10" s="42"/>
      <c r="X10" s="42"/>
      <c r="Y10" s="42"/>
      <c r="Z10" s="81"/>
      <c r="AA10" s="42"/>
      <c r="AB10" s="42">
        <v>1</v>
      </c>
      <c r="AC10" s="42"/>
      <c r="AD10" s="42">
        <v>2</v>
      </c>
      <c r="AE10" s="87">
        <f t="shared" si="3"/>
        <v>2.3333333333333335</v>
      </c>
      <c r="AF10" s="43"/>
      <c r="AG10" s="43"/>
      <c r="AH10" s="47">
        <v>1</v>
      </c>
      <c r="AI10" s="45">
        <f t="shared" si="4"/>
        <v>30</v>
      </c>
      <c r="AJ10" s="87">
        <f t="shared" si="5"/>
        <v>2.2600000000000002</v>
      </c>
      <c r="AK10" s="87">
        <f t="shared" si="6"/>
        <v>75.333333333333343</v>
      </c>
      <c r="AL10" s="43"/>
      <c r="AM10" s="6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22.5" customHeight="1" x14ac:dyDescent="0.15">
      <c r="A11" s="39" t="s">
        <v>125</v>
      </c>
      <c r="B11" s="51">
        <v>1</v>
      </c>
      <c r="C11" s="44"/>
      <c r="D11" s="41">
        <v>3</v>
      </c>
      <c r="E11" s="41">
        <v>2</v>
      </c>
      <c r="F11" s="87">
        <f t="shared" si="0"/>
        <v>2</v>
      </c>
      <c r="G11" s="44"/>
      <c r="H11" s="44"/>
      <c r="I11" s="44">
        <v>1</v>
      </c>
      <c r="J11" s="41"/>
      <c r="K11" s="87">
        <f t="shared" si="1"/>
        <v>2</v>
      </c>
      <c r="L11" s="41"/>
      <c r="M11" s="41">
        <v>3</v>
      </c>
      <c r="N11" s="41">
        <v>1</v>
      </c>
      <c r="O11" s="41"/>
      <c r="P11" s="90">
        <f t="shared" si="7"/>
        <v>1.25</v>
      </c>
      <c r="Q11" s="41">
        <v>1</v>
      </c>
      <c r="R11" s="41"/>
      <c r="S11" s="44"/>
      <c r="T11" s="41">
        <v>12</v>
      </c>
      <c r="U11" s="87">
        <f t="shared" si="2"/>
        <v>2.7692307692307692</v>
      </c>
      <c r="V11" s="45"/>
      <c r="W11" s="45"/>
      <c r="X11" s="45"/>
      <c r="Y11" s="45"/>
      <c r="Z11" s="81"/>
      <c r="AA11" s="45"/>
      <c r="AB11" s="45"/>
      <c r="AC11" s="45"/>
      <c r="AD11" s="45"/>
      <c r="AE11" s="81"/>
      <c r="AF11" s="44"/>
      <c r="AG11" s="41"/>
      <c r="AH11" s="44">
        <v>1</v>
      </c>
      <c r="AI11" s="45">
        <f t="shared" si="4"/>
        <v>25</v>
      </c>
      <c r="AJ11" s="87">
        <f t="shared" si="5"/>
        <v>2.0048076923076925</v>
      </c>
      <c r="AK11" s="87">
        <f t="shared" si="6"/>
        <v>66.82692307692308</v>
      </c>
      <c r="AL11" s="44"/>
      <c r="AM11" s="6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23.25" customHeight="1" x14ac:dyDescent="0.15">
      <c r="A12" s="39" t="s">
        <v>184</v>
      </c>
      <c r="B12" s="50">
        <v>1</v>
      </c>
      <c r="C12" s="47"/>
      <c r="D12" s="47">
        <v>1</v>
      </c>
      <c r="E12" s="47">
        <v>1</v>
      </c>
      <c r="F12" s="83">
        <f t="shared" si="0"/>
        <v>1.6666666666666667</v>
      </c>
      <c r="G12" s="43"/>
      <c r="H12" s="43"/>
      <c r="I12" s="43"/>
      <c r="J12" s="47">
        <v>2</v>
      </c>
      <c r="K12" s="85">
        <f t="shared" si="1"/>
        <v>3</v>
      </c>
      <c r="L12" s="47"/>
      <c r="M12" s="47">
        <v>1</v>
      </c>
      <c r="N12" s="43">
        <v>2</v>
      </c>
      <c r="O12" s="47">
        <v>1</v>
      </c>
      <c r="P12" s="87">
        <f t="shared" si="7"/>
        <v>2</v>
      </c>
      <c r="Q12" s="43">
        <v>1</v>
      </c>
      <c r="R12" s="43">
        <v>1</v>
      </c>
      <c r="S12" s="43"/>
      <c r="T12" s="47">
        <v>6</v>
      </c>
      <c r="U12" s="87">
        <f t="shared" si="2"/>
        <v>2.375</v>
      </c>
      <c r="V12" s="42"/>
      <c r="W12" s="42"/>
      <c r="X12" s="42"/>
      <c r="Y12" s="42"/>
      <c r="Z12" s="81"/>
      <c r="AA12" s="42"/>
      <c r="AB12" s="42"/>
      <c r="AC12" s="42"/>
      <c r="AD12" s="42"/>
      <c r="AE12" s="81"/>
      <c r="AF12" s="43"/>
      <c r="AG12" s="43"/>
      <c r="AH12" s="47"/>
      <c r="AI12" s="45">
        <f t="shared" si="4"/>
        <v>17</v>
      </c>
      <c r="AJ12" s="87">
        <f t="shared" si="5"/>
        <v>2.260416666666667</v>
      </c>
      <c r="AK12" s="87">
        <f t="shared" si="6"/>
        <v>75.347222222222229</v>
      </c>
      <c r="AL12" s="43"/>
      <c r="AM12" s="6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22.5" customHeight="1" x14ac:dyDescent="0.15">
      <c r="A13" s="39" t="s">
        <v>107</v>
      </c>
      <c r="B13" s="51">
        <v>1</v>
      </c>
      <c r="C13" s="44">
        <v>1</v>
      </c>
      <c r="D13" s="41"/>
      <c r="E13" s="41">
        <v>2</v>
      </c>
      <c r="F13" s="83">
        <f t="shared" si="0"/>
        <v>1.75</v>
      </c>
      <c r="G13" s="41">
        <v>1</v>
      </c>
      <c r="H13" s="41">
        <v>1</v>
      </c>
      <c r="I13" s="41">
        <v>13</v>
      </c>
      <c r="J13" s="41">
        <v>18</v>
      </c>
      <c r="K13" s="87">
        <f t="shared" si="1"/>
        <v>2.4545454545454546</v>
      </c>
      <c r="L13" s="44"/>
      <c r="M13" s="41">
        <v>3</v>
      </c>
      <c r="N13" s="44">
        <v>3</v>
      </c>
      <c r="O13" s="44"/>
      <c r="P13" s="83">
        <f t="shared" si="7"/>
        <v>1.5</v>
      </c>
      <c r="Q13" s="41">
        <v>1</v>
      </c>
      <c r="R13" s="44">
        <v>2</v>
      </c>
      <c r="S13" s="44"/>
      <c r="T13" s="41">
        <v>3</v>
      </c>
      <c r="U13" s="83">
        <f t="shared" si="2"/>
        <v>1.8333333333333333</v>
      </c>
      <c r="V13" s="45"/>
      <c r="W13" s="45"/>
      <c r="X13" s="45"/>
      <c r="Y13" s="45"/>
      <c r="Z13" s="81"/>
      <c r="AA13" s="45"/>
      <c r="AB13" s="45"/>
      <c r="AC13" s="45"/>
      <c r="AD13" s="45"/>
      <c r="AE13" s="81"/>
      <c r="AF13" s="41">
        <v>2</v>
      </c>
      <c r="AG13" s="44">
        <v>1</v>
      </c>
      <c r="AH13" s="44">
        <v>1</v>
      </c>
      <c r="AI13" s="45">
        <f t="shared" si="4"/>
        <v>53</v>
      </c>
      <c r="AJ13" s="83">
        <f t="shared" si="5"/>
        <v>1.8844696969696968</v>
      </c>
      <c r="AK13" s="83">
        <f t="shared" si="6"/>
        <v>62.81565656565656</v>
      </c>
      <c r="AL13" s="44"/>
      <c r="AM13" s="6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23.5" customHeight="1" x14ac:dyDescent="0.15">
      <c r="A14" s="39" t="s">
        <v>127</v>
      </c>
      <c r="B14" s="46"/>
      <c r="C14" s="47">
        <v>1</v>
      </c>
      <c r="D14" s="47">
        <v>4</v>
      </c>
      <c r="E14" s="47"/>
      <c r="F14" s="83">
        <f t="shared" si="0"/>
        <v>1.8</v>
      </c>
      <c r="G14" s="47">
        <v>2</v>
      </c>
      <c r="H14" s="43">
        <v>1</v>
      </c>
      <c r="I14" s="43"/>
      <c r="J14" s="47">
        <v>14</v>
      </c>
      <c r="K14" s="85">
        <f t="shared" si="1"/>
        <v>2.5294117647058822</v>
      </c>
      <c r="L14" s="43"/>
      <c r="M14" s="43">
        <v>4</v>
      </c>
      <c r="N14" s="47">
        <v>1</v>
      </c>
      <c r="O14" s="43"/>
      <c r="P14" s="90">
        <f t="shared" si="7"/>
        <v>1.2</v>
      </c>
      <c r="Q14" s="47">
        <v>1</v>
      </c>
      <c r="R14" s="43"/>
      <c r="S14" s="43"/>
      <c r="T14" s="47">
        <v>3</v>
      </c>
      <c r="U14" s="87">
        <f t="shared" si="2"/>
        <v>2.25</v>
      </c>
      <c r="V14" s="42"/>
      <c r="W14" s="42"/>
      <c r="X14" s="42"/>
      <c r="Y14" s="42"/>
      <c r="Z14" s="81"/>
      <c r="AA14" s="42"/>
      <c r="AB14" s="42">
        <v>1</v>
      </c>
      <c r="AC14" s="42"/>
      <c r="AD14" s="42">
        <v>1</v>
      </c>
      <c r="AE14" s="87">
        <f t="shared" ref="AE14:AE15" si="8">(AD14*AD$4+AC14*AC$4+AB14*AB$4+AA14*AA$4)/(AA14+AB14+AC14+AD14)</f>
        <v>2</v>
      </c>
      <c r="AF14" s="47">
        <v>1</v>
      </c>
      <c r="AG14" s="43"/>
      <c r="AH14" s="47">
        <v>1</v>
      </c>
      <c r="AI14" s="45">
        <f t="shared" si="4"/>
        <v>35</v>
      </c>
      <c r="AJ14" s="83">
        <f t="shared" si="5"/>
        <v>1.9558823529411764</v>
      </c>
      <c r="AK14" s="83">
        <f t="shared" si="6"/>
        <v>65.196078431372555</v>
      </c>
      <c r="AL14" s="43"/>
      <c r="AM14" s="6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22.5" customHeight="1" x14ac:dyDescent="0.15">
      <c r="A15" s="39" t="s">
        <v>130</v>
      </c>
      <c r="B15" s="41"/>
      <c r="C15" s="41"/>
      <c r="D15" s="41">
        <v>1</v>
      </c>
      <c r="E15" s="41">
        <v>4</v>
      </c>
      <c r="F15" s="83">
        <f t="shared" si="0"/>
        <v>2.8</v>
      </c>
      <c r="G15" s="41"/>
      <c r="H15" s="41"/>
      <c r="I15" s="41">
        <v>2</v>
      </c>
      <c r="J15" s="41">
        <v>3</v>
      </c>
      <c r="K15" s="85">
        <f t="shared" si="1"/>
        <v>2.6</v>
      </c>
      <c r="L15" s="41">
        <v>3</v>
      </c>
      <c r="M15" s="44">
        <v>1</v>
      </c>
      <c r="N15" s="41"/>
      <c r="O15" s="44"/>
      <c r="P15" s="82">
        <f t="shared" si="7"/>
        <v>0.25</v>
      </c>
      <c r="Q15" s="44"/>
      <c r="R15" s="44"/>
      <c r="S15" s="44"/>
      <c r="T15" s="41">
        <v>3</v>
      </c>
      <c r="U15" s="85">
        <f t="shared" si="2"/>
        <v>3</v>
      </c>
      <c r="V15" s="42"/>
      <c r="W15" s="42"/>
      <c r="X15" s="42"/>
      <c r="Y15" s="42"/>
      <c r="Z15" s="81"/>
      <c r="AA15" s="42">
        <v>1</v>
      </c>
      <c r="AB15" s="42">
        <v>3</v>
      </c>
      <c r="AC15" s="42">
        <v>1</v>
      </c>
      <c r="AD15" s="42"/>
      <c r="AE15" s="90">
        <f t="shared" si="8"/>
        <v>1</v>
      </c>
      <c r="AF15" s="41">
        <v>2</v>
      </c>
      <c r="AG15" s="44">
        <v>1</v>
      </c>
      <c r="AH15" s="44">
        <v>1</v>
      </c>
      <c r="AI15" s="45">
        <f t="shared" si="4"/>
        <v>26</v>
      </c>
      <c r="AJ15" s="83">
        <f t="shared" si="5"/>
        <v>1.9300000000000002</v>
      </c>
      <c r="AK15" s="83">
        <f t="shared" si="6"/>
        <v>64.333333333333343</v>
      </c>
      <c r="AL15" s="44"/>
      <c r="AM15" s="6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22.5" customHeight="1" x14ac:dyDescent="0.15">
      <c r="A16" s="39" t="s">
        <v>174</v>
      </c>
      <c r="B16" s="48">
        <v>1</v>
      </c>
      <c r="C16" s="42">
        <v>3</v>
      </c>
      <c r="D16" s="42">
        <v>5</v>
      </c>
      <c r="E16" s="42">
        <v>6</v>
      </c>
      <c r="F16" s="87">
        <f t="shared" si="0"/>
        <v>2.0666666666666669</v>
      </c>
      <c r="G16" s="47"/>
      <c r="H16" s="47">
        <v>1</v>
      </c>
      <c r="I16" s="43"/>
      <c r="J16" s="47">
        <v>6</v>
      </c>
      <c r="K16" s="85">
        <f t="shared" si="1"/>
        <v>2.7142857142857144</v>
      </c>
      <c r="L16" s="47">
        <v>4</v>
      </c>
      <c r="M16" s="47"/>
      <c r="N16" s="47"/>
      <c r="O16" s="47">
        <v>3</v>
      </c>
      <c r="P16" s="90">
        <f t="shared" si="7"/>
        <v>1.2857142857142858</v>
      </c>
      <c r="Q16" s="47">
        <v>1</v>
      </c>
      <c r="R16" s="43"/>
      <c r="S16" s="47"/>
      <c r="T16" s="47">
        <v>5</v>
      </c>
      <c r="U16" s="85">
        <f t="shared" si="2"/>
        <v>2.5</v>
      </c>
      <c r="V16" s="42">
        <v>2</v>
      </c>
      <c r="W16" s="42">
        <v>2</v>
      </c>
      <c r="X16" s="42"/>
      <c r="Y16" s="42"/>
      <c r="Z16" s="82">
        <f t="shared" ref="Z16" si="9">(Y16*Y$4+X16*X$4+W16*W$4+V16*V$4)/(V16+W16+X16+Y16)</f>
        <v>0.5</v>
      </c>
      <c r="AA16" s="42"/>
      <c r="AB16" s="42"/>
      <c r="AC16" s="42"/>
      <c r="AD16" s="42"/>
      <c r="AE16" s="81"/>
      <c r="AF16" s="47"/>
      <c r="AG16" s="47">
        <v>1</v>
      </c>
      <c r="AH16" s="47"/>
      <c r="AI16" s="45">
        <f t="shared" si="4"/>
        <v>40</v>
      </c>
      <c r="AJ16" s="83">
        <f t="shared" si="5"/>
        <v>1.8133333333333332</v>
      </c>
      <c r="AK16" s="83">
        <f t="shared" si="6"/>
        <v>60.444444444444436</v>
      </c>
      <c r="AL16" s="43"/>
      <c r="AM16" s="6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22.5" customHeight="1" x14ac:dyDescent="0.15">
      <c r="A17" s="39" t="s">
        <v>129</v>
      </c>
      <c r="B17" s="40">
        <v>2</v>
      </c>
      <c r="C17" s="44"/>
      <c r="D17" s="41">
        <v>2</v>
      </c>
      <c r="E17" s="41">
        <v>9</v>
      </c>
      <c r="F17" s="87">
        <f t="shared" si="0"/>
        <v>2.3846153846153846</v>
      </c>
      <c r="G17" s="41"/>
      <c r="H17" s="44"/>
      <c r="I17" s="44"/>
      <c r="J17" s="41"/>
      <c r="K17" s="81"/>
      <c r="L17" s="44"/>
      <c r="M17" s="44">
        <v>1</v>
      </c>
      <c r="N17" s="41"/>
      <c r="O17" s="44"/>
      <c r="P17" s="90">
        <f t="shared" si="7"/>
        <v>1</v>
      </c>
      <c r="Q17" s="41">
        <v>1</v>
      </c>
      <c r="R17" s="44"/>
      <c r="S17" s="44"/>
      <c r="T17" s="41">
        <v>6</v>
      </c>
      <c r="U17" s="85">
        <f t="shared" si="2"/>
        <v>2.5714285714285716</v>
      </c>
      <c r="V17" s="45"/>
      <c r="W17" s="45"/>
      <c r="X17" s="45"/>
      <c r="Y17" s="45"/>
      <c r="Z17" s="81"/>
      <c r="AA17" s="42"/>
      <c r="AB17" s="42"/>
      <c r="AC17" s="42"/>
      <c r="AD17" s="42"/>
      <c r="AE17" s="81"/>
      <c r="AF17" s="41">
        <v>1</v>
      </c>
      <c r="AG17" s="41">
        <v>1</v>
      </c>
      <c r="AH17" s="41">
        <v>2</v>
      </c>
      <c r="AI17" s="45">
        <f t="shared" si="4"/>
        <v>25</v>
      </c>
      <c r="AJ17" s="83">
        <f t="shared" si="5"/>
        <v>1.9853479853479854</v>
      </c>
      <c r="AK17" s="83">
        <f t="shared" si="6"/>
        <v>66.178266178266185</v>
      </c>
      <c r="AL17" s="44"/>
      <c r="AM17" s="6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22.5" customHeight="1" x14ac:dyDescent="0.15">
      <c r="A18" s="39" t="s">
        <v>111</v>
      </c>
      <c r="B18" s="46"/>
      <c r="C18" s="43"/>
      <c r="D18" s="47">
        <v>1</v>
      </c>
      <c r="E18" s="47">
        <v>3</v>
      </c>
      <c r="F18" s="83">
        <f t="shared" si="0"/>
        <v>2.75</v>
      </c>
      <c r="G18" s="43"/>
      <c r="H18" s="43"/>
      <c r="I18" s="47">
        <v>1</v>
      </c>
      <c r="J18" s="47"/>
      <c r="K18" s="87">
        <f t="shared" si="1"/>
        <v>2</v>
      </c>
      <c r="L18" s="43"/>
      <c r="M18" s="43">
        <v>1</v>
      </c>
      <c r="N18" s="47">
        <v>4</v>
      </c>
      <c r="O18" s="43">
        <v>1</v>
      </c>
      <c r="P18" s="87">
        <f t="shared" si="7"/>
        <v>2</v>
      </c>
      <c r="Q18" s="43">
        <v>1</v>
      </c>
      <c r="R18" s="42"/>
      <c r="S18" s="47"/>
      <c r="T18" s="47"/>
      <c r="U18" s="82">
        <f t="shared" si="2"/>
        <v>0</v>
      </c>
      <c r="V18" s="43"/>
      <c r="W18" s="43"/>
      <c r="X18" s="43"/>
      <c r="Y18" s="43">
        <v>1</v>
      </c>
      <c r="Z18" s="83">
        <f t="shared" ref="Z18:Z19" si="10">(Y18*Y$4+X18*X$4+W18*W$4+V18*V$4)/(V18+W18+X18+Y18)</f>
        <v>3</v>
      </c>
      <c r="AA18" s="42">
        <v>1</v>
      </c>
      <c r="AB18" s="42"/>
      <c r="AC18" s="42"/>
      <c r="AD18" s="42">
        <v>1</v>
      </c>
      <c r="AE18" s="83">
        <f>(AD18*AD$4+AC18*AC$4+AB18*AB$4+AA18*AA$4)/(AA18+AB18+AC18+AD18)</f>
        <v>1.5</v>
      </c>
      <c r="AF18" s="47">
        <v>1</v>
      </c>
      <c r="AG18" s="43">
        <v>1</v>
      </c>
      <c r="AH18" s="43"/>
      <c r="AI18" s="45">
        <f t="shared" si="4"/>
        <v>17</v>
      </c>
      <c r="AJ18" s="83">
        <f t="shared" si="5"/>
        <v>1.875</v>
      </c>
      <c r="AK18" s="83">
        <f t="shared" si="6"/>
        <v>62.5</v>
      </c>
      <c r="AL18" s="43"/>
      <c r="AM18" s="6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22.5" customHeight="1" x14ac:dyDescent="0.15">
      <c r="A19" s="39" t="s">
        <v>132</v>
      </c>
      <c r="B19" s="40">
        <v>1</v>
      </c>
      <c r="C19" s="44"/>
      <c r="D19" s="44">
        <v>1</v>
      </c>
      <c r="E19" s="41">
        <v>8</v>
      </c>
      <c r="F19" s="87">
        <f t="shared" si="0"/>
        <v>2.6</v>
      </c>
      <c r="G19" s="44"/>
      <c r="H19" s="44"/>
      <c r="I19" s="44"/>
      <c r="J19" s="41">
        <v>3</v>
      </c>
      <c r="K19" s="85">
        <f t="shared" si="1"/>
        <v>3</v>
      </c>
      <c r="L19" s="44"/>
      <c r="M19" s="44"/>
      <c r="N19" s="44">
        <v>1</v>
      </c>
      <c r="O19" s="44"/>
      <c r="P19" s="87">
        <f t="shared" si="7"/>
        <v>2</v>
      </c>
      <c r="Q19" s="44"/>
      <c r="R19" s="44"/>
      <c r="S19" s="41"/>
      <c r="T19" s="44"/>
      <c r="U19" s="81"/>
      <c r="V19" s="45"/>
      <c r="W19" s="45">
        <v>1</v>
      </c>
      <c r="X19" s="45">
        <v>2</v>
      </c>
      <c r="Y19" s="45">
        <v>1</v>
      </c>
      <c r="Z19" s="87">
        <f t="shared" si="10"/>
        <v>2</v>
      </c>
      <c r="AA19" s="45"/>
      <c r="AB19" s="45">
        <v>3</v>
      </c>
      <c r="AC19" s="45"/>
      <c r="AD19" s="45">
        <v>4</v>
      </c>
      <c r="AE19" s="87">
        <f>(AD19*AD$4+AC19*AC$4+AB19*AB$4+AA19*AA$4)/(AA19+AB19+AC19+AD19)</f>
        <v>2.1428571428571428</v>
      </c>
      <c r="AF19" s="41"/>
      <c r="AG19" s="44"/>
      <c r="AH19" s="44"/>
      <c r="AI19" s="45">
        <f t="shared" si="4"/>
        <v>25</v>
      </c>
      <c r="AJ19" s="87">
        <f t="shared" si="5"/>
        <v>2.3485714285714283</v>
      </c>
      <c r="AK19" s="87">
        <f t="shared" si="6"/>
        <v>78.285714285714278</v>
      </c>
      <c r="AL19" s="44"/>
      <c r="AM19" s="6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22.5" customHeight="1" x14ac:dyDescent="0.15">
      <c r="A20" s="49"/>
      <c r="B20" s="50"/>
      <c r="C20" s="43"/>
      <c r="D20" s="43"/>
      <c r="E20" s="43"/>
      <c r="F20" s="10"/>
      <c r="G20" s="43"/>
      <c r="H20" s="43" t="s">
        <v>154</v>
      </c>
      <c r="I20" s="43"/>
      <c r="J20" s="43"/>
      <c r="K20" s="12"/>
      <c r="L20" s="43"/>
      <c r="M20" s="43"/>
      <c r="N20" s="43"/>
      <c r="O20" s="43"/>
      <c r="P20" s="10"/>
      <c r="Q20" s="43"/>
      <c r="R20" s="43"/>
      <c r="S20" s="43"/>
      <c r="T20" s="43"/>
      <c r="U20" s="10"/>
      <c r="V20" s="42"/>
      <c r="W20" s="42"/>
      <c r="X20" s="42"/>
      <c r="Y20" s="42"/>
      <c r="Z20" s="81"/>
      <c r="AA20" s="42"/>
      <c r="AB20" s="42"/>
      <c r="AC20" s="42"/>
      <c r="AD20" s="42"/>
      <c r="AE20" s="81"/>
      <c r="AF20" s="43"/>
      <c r="AG20" s="43"/>
      <c r="AH20" s="43"/>
      <c r="AI20" s="45"/>
      <c r="AJ20" s="10"/>
      <c r="AK20" s="10"/>
      <c r="AL20" s="43"/>
      <c r="AM20" s="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22.5" customHeight="1" x14ac:dyDescent="0.15">
      <c r="A21" s="39" t="s">
        <v>190</v>
      </c>
      <c r="B21" s="51">
        <v>1</v>
      </c>
      <c r="C21" s="44"/>
      <c r="D21" s="41">
        <v>1</v>
      </c>
      <c r="E21" s="44">
        <v>2</v>
      </c>
      <c r="F21" s="87">
        <f t="shared" ref="F21:F28" si="11">(B21*B$4+C21*C$4+D21*D$4+E21*E$4)/(B21+C21+D21+E21)</f>
        <v>2</v>
      </c>
      <c r="G21" s="44"/>
      <c r="H21" s="44"/>
      <c r="I21" s="44"/>
      <c r="J21" s="41"/>
      <c r="K21" s="81"/>
      <c r="L21" s="44">
        <v>1</v>
      </c>
      <c r="M21" s="44">
        <v>2</v>
      </c>
      <c r="N21" s="44">
        <v>1</v>
      </c>
      <c r="O21" s="44"/>
      <c r="P21" s="90">
        <f t="shared" ref="P21:P28" si="12">(O21*O$4+N21*N$4+M21*M$4+L21*L$4)/(L21+M21+N21+O21)</f>
        <v>1</v>
      </c>
      <c r="Q21" s="41"/>
      <c r="R21" s="44">
        <v>1</v>
      </c>
      <c r="S21" s="41"/>
      <c r="T21" s="41">
        <v>7</v>
      </c>
      <c r="U21" s="85">
        <f t="shared" ref="U21:U28" si="13">(T21*T$4+S21*S$4+R21*R$4+Q21*Q$4)/(Q21+R21+S21+T21)</f>
        <v>2.75</v>
      </c>
      <c r="V21" s="45"/>
      <c r="W21" s="45"/>
      <c r="X21" s="45"/>
      <c r="Y21" s="45"/>
      <c r="Z21" s="81"/>
      <c r="AA21" s="45"/>
      <c r="AB21" s="45"/>
      <c r="AC21" s="45"/>
      <c r="AD21" s="45"/>
      <c r="AE21" s="81"/>
      <c r="AF21" s="41"/>
      <c r="AG21" s="44"/>
      <c r="AH21" s="41">
        <v>1</v>
      </c>
      <c r="AI21" s="45">
        <f t="shared" ref="AI21:AI28" si="14">SUM(B21:E21,G21:J21,L21:O21,Q21:T21,V21:Y21,AA21:AD21,AG21,AF21,AH21)</f>
        <v>17</v>
      </c>
      <c r="AJ21" s="83">
        <f t="shared" ref="AJ21:AJ27" si="15">AVERAGE(F21,P21,U21,K21,Z21,AE21)</f>
        <v>1.9166666666666667</v>
      </c>
      <c r="AK21" s="83">
        <f t="shared" ref="AK21:AK28" si="16">(AJ21*100)/3</f>
        <v>63.888888888888893</v>
      </c>
      <c r="AL21" s="44"/>
      <c r="AM21" s="6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22.5" customHeight="1" x14ac:dyDescent="0.15">
      <c r="A22" s="39" t="s">
        <v>189</v>
      </c>
      <c r="B22" s="50"/>
      <c r="C22" s="47"/>
      <c r="D22" s="43">
        <v>4</v>
      </c>
      <c r="E22" s="43"/>
      <c r="F22" s="87">
        <f t="shared" si="11"/>
        <v>2</v>
      </c>
      <c r="G22" s="43"/>
      <c r="H22" s="43"/>
      <c r="I22" s="43"/>
      <c r="J22" s="43">
        <v>2</v>
      </c>
      <c r="K22" s="85">
        <f t="shared" ref="K22:K24" si="17">(G22*G$4+H22*H$4+I22*I$4+J22*J$4)/(G22+H22+I22+J22)</f>
        <v>3</v>
      </c>
      <c r="L22" s="43"/>
      <c r="M22" s="47">
        <v>1</v>
      </c>
      <c r="N22" s="43"/>
      <c r="O22" s="43"/>
      <c r="P22" s="90">
        <f t="shared" si="12"/>
        <v>1</v>
      </c>
      <c r="Q22" s="47">
        <v>1</v>
      </c>
      <c r="R22" s="43"/>
      <c r="S22" s="43"/>
      <c r="T22" s="47">
        <v>6</v>
      </c>
      <c r="U22" s="87">
        <f t="shared" si="13"/>
        <v>2.5714285714285716</v>
      </c>
      <c r="V22" s="43"/>
      <c r="W22" s="43"/>
      <c r="X22" s="43"/>
      <c r="Y22" s="43"/>
      <c r="Z22" s="81"/>
      <c r="AA22" s="42"/>
      <c r="AB22" s="42"/>
      <c r="AC22" s="42"/>
      <c r="AD22" s="42"/>
      <c r="AE22" s="81"/>
      <c r="AF22" s="43"/>
      <c r="AG22" s="43"/>
      <c r="AH22" s="43">
        <v>1</v>
      </c>
      <c r="AI22" s="45">
        <f t="shared" si="14"/>
        <v>15</v>
      </c>
      <c r="AJ22" s="87">
        <f t="shared" si="15"/>
        <v>2.1428571428571428</v>
      </c>
      <c r="AK22" s="87">
        <f t="shared" si="16"/>
        <v>71.428571428571431</v>
      </c>
      <c r="AL22" s="43"/>
      <c r="AM22" s="6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22.5" customHeight="1" x14ac:dyDescent="0.15">
      <c r="A23" s="39" t="s">
        <v>188</v>
      </c>
      <c r="B23" s="51"/>
      <c r="C23" s="44"/>
      <c r="D23" s="44">
        <v>2</v>
      </c>
      <c r="E23" s="44"/>
      <c r="F23" s="87">
        <f t="shared" si="11"/>
        <v>2</v>
      </c>
      <c r="G23" s="44"/>
      <c r="H23" s="44"/>
      <c r="I23" s="44">
        <v>1</v>
      </c>
      <c r="J23" s="41"/>
      <c r="K23" s="87">
        <f t="shared" si="17"/>
        <v>2</v>
      </c>
      <c r="L23" s="44">
        <v>3</v>
      </c>
      <c r="M23" s="44"/>
      <c r="N23" s="44">
        <v>2</v>
      </c>
      <c r="O23" s="44"/>
      <c r="P23" s="82">
        <f t="shared" si="12"/>
        <v>0.8</v>
      </c>
      <c r="Q23" s="41">
        <v>2</v>
      </c>
      <c r="R23" s="44">
        <v>2</v>
      </c>
      <c r="S23" s="44"/>
      <c r="T23" s="41">
        <v>2</v>
      </c>
      <c r="U23" s="90">
        <f t="shared" si="13"/>
        <v>1.3333333333333333</v>
      </c>
      <c r="V23" s="45"/>
      <c r="W23" s="45"/>
      <c r="X23" s="45"/>
      <c r="Y23" s="45"/>
      <c r="Z23" s="81"/>
      <c r="AA23" s="45"/>
      <c r="AB23" s="45" t="s">
        <v>154</v>
      </c>
      <c r="AC23" s="45"/>
      <c r="AD23" s="45"/>
      <c r="AE23" s="81"/>
      <c r="AF23" s="44">
        <v>2</v>
      </c>
      <c r="AG23" s="44">
        <v>1</v>
      </c>
      <c r="AH23" s="44"/>
      <c r="AI23" s="45">
        <f t="shared" si="14"/>
        <v>17</v>
      </c>
      <c r="AJ23" s="83">
        <f t="shared" si="15"/>
        <v>1.5333333333333332</v>
      </c>
      <c r="AK23" s="83">
        <f t="shared" si="16"/>
        <v>51.111111111111107</v>
      </c>
      <c r="AL23" s="44"/>
      <c r="AM23" s="6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22.5" customHeight="1" x14ac:dyDescent="0.15">
      <c r="A24" s="39" t="s">
        <v>178</v>
      </c>
      <c r="B24" s="40"/>
      <c r="C24" s="41"/>
      <c r="D24" s="41"/>
      <c r="E24" s="41">
        <v>3</v>
      </c>
      <c r="F24" s="85">
        <f t="shared" si="11"/>
        <v>3</v>
      </c>
      <c r="G24" s="43"/>
      <c r="H24" s="43"/>
      <c r="I24" s="47">
        <v>1</v>
      </c>
      <c r="J24" s="47"/>
      <c r="K24" s="87">
        <f t="shared" si="17"/>
        <v>2</v>
      </c>
      <c r="L24" s="43"/>
      <c r="M24" s="43"/>
      <c r="N24" s="47"/>
      <c r="O24" s="47"/>
      <c r="P24" s="81"/>
      <c r="Q24" s="47">
        <v>2</v>
      </c>
      <c r="R24" s="43">
        <v>1</v>
      </c>
      <c r="S24" s="43"/>
      <c r="T24" s="47">
        <v>4</v>
      </c>
      <c r="U24" s="83">
        <f t="shared" si="13"/>
        <v>1.8571428571428572</v>
      </c>
      <c r="V24" s="42"/>
      <c r="W24" s="42"/>
      <c r="X24" s="42"/>
      <c r="Y24" s="42"/>
      <c r="Z24" s="81"/>
      <c r="AA24" s="42"/>
      <c r="AB24" s="42"/>
      <c r="AC24" s="42"/>
      <c r="AD24" s="42"/>
      <c r="AE24" s="81"/>
      <c r="AF24" s="47"/>
      <c r="AG24" s="47"/>
      <c r="AH24" s="43"/>
      <c r="AI24" s="45">
        <f t="shared" si="14"/>
        <v>11</v>
      </c>
      <c r="AJ24" s="87">
        <f t="shared" si="15"/>
        <v>2.285714285714286</v>
      </c>
      <c r="AK24" s="87">
        <f t="shared" si="16"/>
        <v>76.190476190476204</v>
      </c>
      <c r="AL24" s="43"/>
      <c r="AM24" s="6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22.5" customHeight="1" x14ac:dyDescent="0.15">
      <c r="A25" s="39" t="s">
        <v>187</v>
      </c>
      <c r="B25" s="40"/>
      <c r="C25" s="44"/>
      <c r="D25" s="41">
        <v>3</v>
      </c>
      <c r="E25" s="44">
        <v>1</v>
      </c>
      <c r="F25" s="87">
        <f t="shared" si="11"/>
        <v>2.25</v>
      </c>
      <c r="G25" s="44"/>
      <c r="H25" s="41"/>
      <c r="I25" s="44">
        <v>4</v>
      </c>
      <c r="J25" s="41">
        <v>17</v>
      </c>
      <c r="K25" s="85">
        <f>(G25*G$4+H25*H$4+I25*I$4+J25*J$4)/(G25+H25+I25+J25)</f>
        <v>2.8095238095238093</v>
      </c>
      <c r="L25" s="41">
        <v>2</v>
      </c>
      <c r="M25" s="44">
        <v>2</v>
      </c>
      <c r="N25" s="44"/>
      <c r="O25" s="44"/>
      <c r="P25" s="82">
        <f t="shared" si="12"/>
        <v>0.5</v>
      </c>
      <c r="Q25" s="44"/>
      <c r="R25" s="44">
        <v>1</v>
      </c>
      <c r="S25" s="44"/>
      <c r="T25" s="41"/>
      <c r="U25" s="90">
        <f t="shared" si="13"/>
        <v>1</v>
      </c>
      <c r="V25" s="45"/>
      <c r="W25" s="45"/>
      <c r="X25" s="45"/>
      <c r="Y25" s="45"/>
      <c r="Z25" s="81"/>
      <c r="AA25" s="45"/>
      <c r="AB25" s="45"/>
      <c r="AC25" s="45"/>
      <c r="AD25" s="45"/>
      <c r="AE25" s="81"/>
      <c r="AF25" s="41">
        <v>1</v>
      </c>
      <c r="AG25" s="44"/>
      <c r="AH25" s="44">
        <v>1</v>
      </c>
      <c r="AI25" s="45">
        <f t="shared" si="14"/>
        <v>32</v>
      </c>
      <c r="AJ25" s="83">
        <f t="shared" si="15"/>
        <v>1.6398809523809523</v>
      </c>
      <c r="AK25" s="83">
        <f t="shared" si="16"/>
        <v>54.662698412698411</v>
      </c>
      <c r="AL25" s="44"/>
      <c r="AM25" s="6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22.5" customHeight="1" x14ac:dyDescent="0.15">
      <c r="A26" s="39" t="s">
        <v>186</v>
      </c>
      <c r="B26" s="50"/>
      <c r="C26" s="43"/>
      <c r="D26" s="47">
        <v>1</v>
      </c>
      <c r="E26" s="47">
        <v>3</v>
      </c>
      <c r="F26" s="85">
        <f t="shared" si="11"/>
        <v>2.75</v>
      </c>
      <c r="G26" s="43"/>
      <c r="H26" s="43"/>
      <c r="I26" s="43"/>
      <c r="J26" s="47">
        <v>1</v>
      </c>
      <c r="K26" s="85">
        <f>(G26*G$4+H26*H$4+I26*I$4+J26*J$4)/(G26+H26+I26+J26)</f>
        <v>3</v>
      </c>
      <c r="L26" s="43"/>
      <c r="M26" s="47">
        <v>1</v>
      </c>
      <c r="N26" s="43">
        <v>1</v>
      </c>
      <c r="O26" s="43"/>
      <c r="P26" s="83">
        <f t="shared" si="12"/>
        <v>1.5</v>
      </c>
      <c r="Q26" s="43"/>
      <c r="R26" s="43"/>
      <c r="S26" s="43"/>
      <c r="T26" s="47">
        <v>2</v>
      </c>
      <c r="U26" s="85">
        <f t="shared" si="13"/>
        <v>3</v>
      </c>
      <c r="V26" s="42"/>
      <c r="W26" s="42"/>
      <c r="X26" s="42"/>
      <c r="Y26" s="42"/>
      <c r="Z26" s="81"/>
      <c r="AA26" s="42"/>
      <c r="AB26" s="42"/>
      <c r="AC26" s="42"/>
      <c r="AD26" s="42"/>
      <c r="AE26" s="81"/>
      <c r="AF26" s="47"/>
      <c r="AG26" s="43">
        <v>1</v>
      </c>
      <c r="AH26" s="43">
        <v>2</v>
      </c>
      <c r="AI26" s="45">
        <f t="shared" si="14"/>
        <v>12</v>
      </c>
      <c r="AJ26" s="85">
        <f t="shared" si="15"/>
        <v>2.5625</v>
      </c>
      <c r="AK26" s="85">
        <f t="shared" si="16"/>
        <v>85.416666666666671</v>
      </c>
      <c r="AL26" s="43"/>
      <c r="AM26" s="6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22.5" customHeight="1" x14ac:dyDescent="0.15">
      <c r="A27" s="39" t="s">
        <v>185</v>
      </c>
      <c r="B27" s="50">
        <v>2</v>
      </c>
      <c r="C27" s="43">
        <v>1</v>
      </c>
      <c r="D27" s="47"/>
      <c r="E27" s="47">
        <v>3</v>
      </c>
      <c r="F27" s="83">
        <f t="shared" si="11"/>
        <v>1.6666666666666667</v>
      </c>
      <c r="G27" s="43"/>
      <c r="H27" s="47"/>
      <c r="I27" s="47"/>
      <c r="J27" s="47">
        <v>2</v>
      </c>
      <c r="K27" s="85">
        <f t="shared" ref="K27" si="18">(G27*G$4+H27*H$4+I27*I$4+J27*J$4)/(G27+H27+I27+J27)</f>
        <v>3</v>
      </c>
      <c r="L27" s="43"/>
      <c r="M27" s="43"/>
      <c r="N27" s="47"/>
      <c r="O27" s="43"/>
      <c r="P27" s="81"/>
      <c r="Q27" s="44">
        <v>1</v>
      </c>
      <c r="R27" s="44"/>
      <c r="S27" s="44">
        <v>1</v>
      </c>
      <c r="T27" s="41">
        <v>2</v>
      </c>
      <c r="U27" s="87">
        <f t="shared" si="13"/>
        <v>2</v>
      </c>
      <c r="V27" s="45"/>
      <c r="W27" s="45"/>
      <c r="X27" s="45"/>
      <c r="Y27" s="45"/>
      <c r="Z27" s="81"/>
      <c r="AA27" s="45"/>
      <c r="AB27" s="45"/>
      <c r="AC27" s="45"/>
      <c r="AD27" s="45">
        <v>2</v>
      </c>
      <c r="AE27" s="85">
        <f t="shared" ref="AE27" si="19">(AD27*AD$4+AC27*AC$4+AB27*AB$4+AA27*AA$4)/(AA27+AB27+AC27+AD27)</f>
        <v>3</v>
      </c>
      <c r="AF27" s="41">
        <v>2</v>
      </c>
      <c r="AG27" s="41"/>
      <c r="AH27" s="44"/>
      <c r="AI27" s="45">
        <f t="shared" si="14"/>
        <v>16</v>
      </c>
      <c r="AJ27" s="87">
        <f t="shared" si="15"/>
        <v>2.416666666666667</v>
      </c>
      <c r="AK27" s="87">
        <f t="shared" si="16"/>
        <v>80.555555555555557</v>
      </c>
      <c r="AL27" s="44"/>
      <c r="AM27" s="6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22.5" customHeight="1" x14ac:dyDescent="0.15">
      <c r="A28" s="39" t="s">
        <v>116</v>
      </c>
      <c r="B28" s="50"/>
      <c r="C28" s="43">
        <v>1</v>
      </c>
      <c r="D28" s="43">
        <v>1</v>
      </c>
      <c r="E28" s="43"/>
      <c r="F28" s="83">
        <f t="shared" si="11"/>
        <v>1.5</v>
      </c>
      <c r="G28" s="43"/>
      <c r="H28" s="43"/>
      <c r="I28" s="43"/>
      <c r="J28" s="43"/>
      <c r="K28" s="81"/>
      <c r="L28" s="43"/>
      <c r="M28" s="43">
        <v>1</v>
      </c>
      <c r="N28" s="43">
        <v>2</v>
      </c>
      <c r="O28" s="43">
        <v>1</v>
      </c>
      <c r="P28" s="87">
        <f t="shared" si="12"/>
        <v>2</v>
      </c>
      <c r="Q28" s="43">
        <v>1</v>
      </c>
      <c r="R28" s="43"/>
      <c r="S28" s="43"/>
      <c r="T28" s="43">
        <v>2</v>
      </c>
      <c r="U28" s="87">
        <f t="shared" si="13"/>
        <v>2</v>
      </c>
      <c r="V28" s="42"/>
      <c r="W28" s="42"/>
      <c r="X28" s="42"/>
      <c r="Y28" s="42"/>
      <c r="Z28" s="10"/>
      <c r="AA28" s="42"/>
      <c r="AB28" s="42"/>
      <c r="AC28" s="42"/>
      <c r="AD28" s="42"/>
      <c r="AE28" s="81"/>
      <c r="AF28" s="43">
        <v>1</v>
      </c>
      <c r="AG28" s="43"/>
      <c r="AH28" s="43"/>
      <c r="AI28" s="45">
        <f t="shared" si="14"/>
        <v>10</v>
      </c>
      <c r="AJ28" s="83">
        <f>AVERAGE(F28,P28,U28,K28,Z28,AE28)</f>
        <v>1.8333333333333333</v>
      </c>
      <c r="AK28" s="83">
        <f t="shared" si="16"/>
        <v>61.111111111111107</v>
      </c>
      <c r="AL28" s="43"/>
      <c r="AM28" s="6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22.5" customHeight="1" x14ac:dyDescent="0.15">
      <c r="A29" s="49"/>
      <c r="B29" s="51"/>
      <c r="C29" s="44"/>
      <c r="D29" s="44"/>
      <c r="E29" s="44"/>
      <c r="F29" s="52"/>
      <c r="G29" s="44"/>
      <c r="H29" s="44"/>
      <c r="I29" s="44"/>
      <c r="J29" s="44"/>
      <c r="K29" s="52"/>
      <c r="L29" s="44"/>
      <c r="M29" s="44"/>
      <c r="N29" s="44"/>
      <c r="O29" s="44"/>
      <c r="P29" s="52"/>
      <c r="Q29" s="44"/>
      <c r="R29" s="44"/>
      <c r="S29" s="44"/>
      <c r="T29" s="44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44"/>
      <c r="AG29" s="44"/>
      <c r="AH29" s="44"/>
      <c r="AI29" s="44"/>
      <c r="AJ29" s="52"/>
      <c r="AK29" s="52"/>
      <c r="AL29" s="44"/>
      <c r="AM29" s="6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22.5" customHeight="1" x14ac:dyDescent="0.15">
      <c r="A30" s="39" t="s">
        <v>2</v>
      </c>
      <c r="B30" s="46">
        <f>SUM(B5:B28)</f>
        <v>20</v>
      </c>
      <c r="C30" s="47">
        <f>SUM(C5:C28)</f>
        <v>15</v>
      </c>
      <c r="D30" s="47">
        <f>SUM(D5:D28)</f>
        <v>59</v>
      </c>
      <c r="E30" s="47">
        <f>SUM(E5:E28)</f>
        <v>64</v>
      </c>
      <c r="F30" s="87">
        <f>AVERAGE(F5:F28)</f>
        <v>2.0591128043073121</v>
      </c>
      <c r="G30" s="47">
        <f>SUM(G5:G28)</f>
        <v>5</v>
      </c>
      <c r="H30" s="47">
        <f>SUM(H5:H28)</f>
        <v>4</v>
      </c>
      <c r="I30" s="47">
        <f>SUM(I5:I28)</f>
        <v>25</v>
      </c>
      <c r="J30" s="47">
        <f>SUM(J5:J28)</f>
        <v>83</v>
      </c>
      <c r="K30" s="85">
        <f>AVERAGE(K5:K28)</f>
        <v>2.5893169085816146</v>
      </c>
      <c r="L30" s="42">
        <f>SUM(L5:L28)</f>
        <v>18</v>
      </c>
      <c r="M30" s="42">
        <f>SUM(M5:M28)</f>
        <v>32</v>
      </c>
      <c r="N30" s="42">
        <f>SUM(N5:N28)</f>
        <v>25</v>
      </c>
      <c r="O30" s="42">
        <f>SUM(O5:O28)</f>
        <v>11</v>
      </c>
      <c r="P30" s="90">
        <f>AVERAGE(P5:P28)</f>
        <v>1.338718820861678</v>
      </c>
      <c r="Q30" s="47">
        <f>SUM(Q5:Q28)</f>
        <v>26</v>
      </c>
      <c r="R30" s="47">
        <f>SUM(R5:R28)</f>
        <v>12</v>
      </c>
      <c r="S30" s="47">
        <f>SUM(S5:S28)</f>
        <v>2</v>
      </c>
      <c r="T30" s="47">
        <f>SUM(T5:T28)</f>
        <v>110</v>
      </c>
      <c r="U30" s="87">
        <f>AVERAGE(U5:U28)</f>
        <v>2.1429195804195804</v>
      </c>
      <c r="V30" s="42">
        <f>SUM(V5:V27)</f>
        <v>2</v>
      </c>
      <c r="W30" s="42">
        <f>SUM(W5:W27)</f>
        <v>3</v>
      </c>
      <c r="X30" s="42">
        <f>SUM(X5:X27)</f>
        <v>2</v>
      </c>
      <c r="Y30" s="42">
        <f>SUM(Y5:Y27)</f>
        <v>2</v>
      </c>
      <c r="Z30" s="83">
        <f>AVERAGE(Z5:Z28)</f>
        <v>1.8333333333333333</v>
      </c>
      <c r="AA30" s="42">
        <f>SUM(AA5:AA27)</f>
        <v>3</v>
      </c>
      <c r="AB30" s="42">
        <f>SUM(AB5:AB27)</f>
        <v>9</v>
      </c>
      <c r="AC30" s="42">
        <f>SUM(AC5:AC27)</f>
        <v>1</v>
      </c>
      <c r="AD30" s="42">
        <f>SUM(AD5:AD27)</f>
        <v>13</v>
      </c>
      <c r="AE30" s="87">
        <f>AVERAGE(AE5:AE28)</f>
        <v>2.1455026455026456</v>
      </c>
      <c r="AF30" s="84">
        <f>SUM(AF5:AF28)</f>
        <v>17</v>
      </c>
      <c r="AG30" s="84">
        <f>SUM(AG5:AG28)</f>
        <v>10</v>
      </c>
      <c r="AH30" s="47">
        <f>SUM(AH5:AH28)</f>
        <v>17</v>
      </c>
      <c r="AI30" s="42">
        <f>SUM(AI5:AI28)</f>
        <v>590</v>
      </c>
      <c r="AJ30" s="87">
        <f>AVERAGE(AJ5:AJ19,AJ21:AJ28)</f>
        <v>2.0362571828083671</v>
      </c>
      <c r="AK30" s="87">
        <f>AVERAGE(AK5:AK19,AK21:AK28)</f>
        <v>67.875239426945583</v>
      </c>
      <c r="AL30" s="43"/>
      <c r="AM30" s="6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5.75" customHeight="1" thickBot="1" x14ac:dyDescent="0.2">
      <c r="A31" s="7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32"/>
      <c r="AZ31" s="33"/>
    </row>
    <row r="32" spans="1:52" ht="24" customHeight="1" thickTop="1" x14ac:dyDescent="0.15">
      <c r="A32" s="8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4"/>
      <c r="AM32" s="99" t="s">
        <v>23</v>
      </c>
      <c r="AN32" s="100"/>
      <c r="AO32" s="100"/>
      <c r="AP32" s="101"/>
      <c r="AQ32" s="102" t="s">
        <v>24</v>
      </c>
      <c r="AR32" s="100"/>
      <c r="AS32" s="100"/>
      <c r="AT32" s="101"/>
      <c r="AU32" s="102" t="s">
        <v>13</v>
      </c>
      <c r="AV32" s="100"/>
      <c r="AW32" s="100"/>
      <c r="AX32" s="103"/>
      <c r="AY32" s="75"/>
      <c r="AZ32" s="4"/>
    </row>
    <row r="33" spans="1:52" ht="22.5" customHeight="1" x14ac:dyDescent="0.15">
      <c r="A33" s="8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4"/>
      <c r="AM33" s="55">
        <v>0</v>
      </c>
      <c r="AN33" s="56">
        <v>1</v>
      </c>
      <c r="AO33" s="56">
        <v>2</v>
      </c>
      <c r="AP33" s="56">
        <v>3</v>
      </c>
      <c r="AQ33" s="56">
        <v>0</v>
      </c>
      <c r="AR33" s="56">
        <v>1</v>
      </c>
      <c r="AS33" s="56">
        <v>2</v>
      </c>
      <c r="AT33" s="56">
        <v>3</v>
      </c>
      <c r="AU33" s="56">
        <v>0</v>
      </c>
      <c r="AV33" s="56">
        <v>1</v>
      </c>
      <c r="AW33" s="56">
        <v>2</v>
      </c>
      <c r="AX33" s="57">
        <v>3</v>
      </c>
      <c r="AY33" s="54"/>
      <c r="AZ33" s="8"/>
    </row>
    <row r="34" spans="1:52" ht="73.5" customHeight="1" x14ac:dyDescent="0.15">
      <c r="A34" s="8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4"/>
      <c r="AM34" s="58" t="s">
        <v>25</v>
      </c>
      <c r="AN34" s="5" t="s">
        <v>26</v>
      </c>
      <c r="AO34" s="5" t="s">
        <v>27</v>
      </c>
      <c r="AP34" s="5" t="s">
        <v>28</v>
      </c>
      <c r="AQ34" s="5" t="s">
        <v>29</v>
      </c>
      <c r="AR34" s="5" t="s">
        <v>30</v>
      </c>
      <c r="AS34" s="5" t="s">
        <v>31</v>
      </c>
      <c r="AT34" s="5" t="s">
        <v>32</v>
      </c>
      <c r="AU34" s="5" t="s">
        <v>33</v>
      </c>
      <c r="AV34" s="5" t="s">
        <v>34</v>
      </c>
      <c r="AW34" s="5" t="s">
        <v>35</v>
      </c>
      <c r="AX34" s="59" t="s">
        <v>36</v>
      </c>
      <c r="AY34" s="54"/>
      <c r="AZ34" s="8"/>
    </row>
    <row r="35" spans="1:52" ht="22.5" customHeight="1" x14ac:dyDescent="0.15">
      <c r="A35" s="8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4"/>
      <c r="AM35" s="104" t="s">
        <v>37</v>
      </c>
      <c r="AN35" s="95"/>
      <c r="AO35" s="95"/>
      <c r="AP35" s="96"/>
      <c r="AQ35" s="105" t="s">
        <v>38</v>
      </c>
      <c r="AR35" s="95"/>
      <c r="AS35" s="95"/>
      <c r="AT35" s="96"/>
      <c r="AU35" s="105" t="s">
        <v>39</v>
      </c>
      <c r="AV35" s="95"/>
      <c r="AW35" s="95"/>
      <c r="AX35" s="106"/>
      <c r="AY35" s="54"/>
      <c r="AZ35" s="8"/>
    </row>
    <row r="36" spans="1:52" ht="22.5" customHeight="1" x14ac:dyDescent="0.15">
      <c r="A36" s="8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4"/>
      <c r="AM36" s="60">
        <v>0</v>
      </c>
      <c r="AN36" s="37">
        <v>1</v>
      </c>
      <c r="AO36" s="37">
        <v>2</v>
      </c>
      <c r="AP36" s="37">
        <v>3</v>
      </c>
      <c r="AQ36" s="37">
        <v>0</v>
      </c>
      <c r="AR36" s="37">
        <v>1</v>
      </c>
      <c r="AS36" s="37">
        <v>2</v>
      </c>
      <c r="AT36" s="37">
        <v>3</v>
      </c>
      <c r="AU36" s="37">
        <v>0</v>
      </c>
      <c r="AV36" s="37">
        <v>1</v>
      </c>
      <c r="AW36" s="37">
        <v>2</v>
      </c>
      <c r="AX36" s="61">
        <v>3</v>
      </c>
      <c r="AY36" s="54"/>
      <c r="AZ36" s="8"/>
    </row>
    <row r="37" spans="1:52" ht="73.5" customHeight="1" thickBot="1" x14ac:dyDescent="0.2">
      <c r="A37" s="8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4"/>
      <c r="AM37" s="62" t="s">
        <v>40</v>
      </c>
      <c r="AN37" s="63" t="s">
        <v>41</v>
      </c>
      <c r="AO37" s="63" t="s">
        <v>42</v>
      </c>
      <c r="AP37" s="63" t="s">
        <v>43</v>
      </c>
      <c r="AQ37" s="63" t="s">
        <v>44</v>
      </c>
      <c r="AR37" s="63" t="s">
        <v>45</v>
      </c>
      <c r="AS37" s="63" t="s">
        <v>46</v>
      </c>
      <c r="AT37" s="63" t="s">
        <v>47</v>
      </c>
      <c r="AU37" s="63" t="s">
        <v>48</v>
      </c>
      <c r="AV37" s="63" t="s">
        <v>49</v>
      </c>
      <c r="AW37" s="63" t="s">
        <v>50</v>
      </c>
      <c r="AX37" s="64" t="s">
        <v>51</v>
      </c>
      <c r="AY37" s="54"/>
      <c r="AZ37" s="8"/>
    </row>
    <row r="38" spans="1:52" ht="21.75" customHeight="1" thickTop="1" x14ac:dyDescent="0.15">
      <c r="A38" s="8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76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19"/>
      <c r="AZ38" s="8"/>
    </row>
    <row r="39" spans="1:52" ht="30" customHeight="1" x14ac:dyDescent="0.15">
      <c r="A39" s="8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73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2"/>
      <c r="AY39" s="66"/>
      <c r="AZ39" s="67" t="s">
        <v>52</v>
      </c>
    </row>
    <row r="40" spans="1:52" ht="30" customHeight="1" x14ac:dyDescent="0.15">
      <c r="A40" s="8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73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2"/>
      <c r="AY40" s="25"/>
      <c r="AZ40" s="67" t="s">
        <v>53</v>
      </c>
    </row>
    <row r="41" spans="1:52" ht="30" customHeight="1" x14ac:dyDescent="0.15">
      <c r="A41" s="8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73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22"/>
      <c r="AY41" s="26"/>
      <c r="AZ41" s="67" t="s">
        <v>54</v>
      </c>
    </row>
    <row r="42" spans="1:52" ht="30" customHeight="1" x14ac:dyDescent="0.15">
      <c r="A42" s="8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73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2"/>
      <c r="AY42" s="27"/>
      <c r="AZ42" s="67" t="s">
        <v>55</v>
      </c>
    </row>
    <row r="43" spans="1:52" ht="30" customHeight="1" x14ac:dyDescent="0.15">
      <c r="A43" s="8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73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2"/>
      <c r="AY43" s="68"/>
      <c r="AZ43" s="67" t="s">
        <v>56</v>
      </c>
    </row>
    <row r="44" spans="1:52" ht="21.75" customHeight="1" x14ac:dyDescent="0.15">
      <c r="A44" s="8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77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78"/>
      <c r="AZ44" s="33"/>
    </row>
  </sheetData>
  <mergeCells count="13">
    <mergeCell ref="B1:AL1"/>
    <mergeCell ref="B2:F2"/>
    <mergeCell ref="G2:K2"/>
    <mergeCell ref="L2:P2"/>
    <mergeCell ref="Q2:U2"/>
    <mergeCell ref="V2:Z2"/>
    <mergeCell ref="AA2:AE2"/>
    <mergeCell ref="AM32:AP32"/>
    <mergeCell ref="AQ32:AT32"/>
    <mergeCell ref="AU32:AX32"/>
    <mergeCell ref="AM35:AP35"/>
    <mergeCell ref="AQ35:AT35"/>
    <mergeCell ref="AU35:AX35"/>
  </mergeCells>
  <pageMargins left="0.5" right="0.5" top="0.75" bottom="0.75" header="0" footer="0"/>
  <pageSetup orientation="portrait"/>
  <headerFooter>
    <oddFooter>&amp;C&amp;"Helvetica Neue,Regular"&amp;10&amp;K000000000000&amp;P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F1F6-2E33-1C47-A3D7-46A413E2C9FA}">
  <sheetPr>
    <pageSetUpPr fitToPage="1"/>
  </sheetPr>
  <dimension ref="A1:AZ44"/>
  <sheetViews>
    <sheetView showGridLines="0" tabSelected="1" workbookViewId="0">
      <pane xSplit="1" topLeftCell="O1" activePane="topRight" state="frozen"/>
      <selection activeCell="C50" sqref="C50"/>
      <selection pane="topRight" activeCell="AB16" sqref="AB16"/>
    </sheetView>
  </sheetViews>
  <sheetFormatPr baseColWidth="10" defaultColWidth="14.5" defaultRowHeight="15" customHeight="1" x14ac:dyDescent="0.15"/>
  <cols>
    <col min="1" max="1" width="22.5" style="1" customWidth="1"/>
    <col min="2" max="31" width="6.5" style="1" customWidth="1"/>
    <col min="32" max="35" width="14" style="1" customWidth="1"/>
    <col min="36" max="36" width="17" style="1" customWidth="1"/>
    <col min="37" max="38" width="14" style="1" customWidth="1"/>
    <col min="39" max="39" width="16.83203125" style="1" customWidth="1"/>
    <col min="40" max="40" width="17.1640625" style="1" customWidth="1"/>
    <col min="41" max="42" width="16.6640625" style="1" customWidth="1"/>
    <col min="43" max="43" width="16.83203125" style="1" customWidth="1"/>
    <col min="44" max="45" width="16.6640625" style="1" customWidth="1"/>
    <col min="46" max="50" width="16.83203125" style="1" customWidth="1"/>
    <col min="51" max="52" width="16.33203125" style="1" customWidth="1"/>
    <col min="53" max="53" width="14.5" style="1" customWidth="1"/>
    <col min="54" max="16384" width="14.5" style="1"/>
  </cols>
  <sheetData>
    <row r="1" spans="1:52" ht="27.75" customHeight="1" x14ac:dyDescent="0.15">
      <c r="A1" s="69"/>
      <c r="B1" s="107" t="s">
        <v>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9"/>
      <c r="AM1" s="70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37.5" customHeight="1" x14ac:dyDescent="0.15">
      <c r="A2" s="71"/>
      <c r="B2" s="110" t="s">
        <v>9</v>
      </c>
      <c r="C2" s="111"/>
      <c r="D2" s="111"/>
      <c r="E2" s="111"/>
      <c r="F2" s="112"/>
      <c r="G2" s="110" t="s">
        <v>10</v>
      </c>
      <c r="H2" s="111"/>
      <c r="I2" s="111"/>
      <c r="J2" s="111"/>
      <c r="K2" s="112"/>
      <c r="L2" s="110" t="s">
        <v>11</v>
      </c>
      <c r="M2" s="111"/>
      <c r="N2" s="111"/>
      <c r="O2" s="111"/>
      <c r="P2" s="112"/>
      <c r="Q2" s="110" t="s">
        <v>12</v>
      </c>
      <c r="R2" s="111"/>
      <c r="S2" s="111"/>
      <c r="T2" s="111"/>
      <c r="U2" s="112"/>
      <c r="V2" s="110" t="s">
        <v>13</v>
      </c>
      <c r="W2" s="111"/>
      <c r="X2" s="111"/>
      <c r="Y2" s="111"/>
      <c r="Z2" s="112"/>
      <c r="AA2" s="110" t="s">
        <v>14</v>
      </c>
      <c r="AB2" s="111"/>
      <c r="AC2" s="111"/>
      <c r="AD2" s="111"/>
      <c r="AE2" s="112"/>
      <c r="AF2" s="34" t="s">
        <v>15</v>
      </c>
      <c r="AG2" s="34" t="s">
        <v>16</v>
      </c>
      <c r="AH2" s="34" t="s">
        <v>17</v>
      </c>
      <c r="AI2" s="34" t="s">
        <v>18</v>
      </c>
      <c r="AJ2" s="34" t="s">
        <v>19</v>
      </c>
      <c r="AK2" s="34" t="s">
        <v>20</v>
      </c>
      <c r="AL2" s="34" t="s">
        <v>21</v>
      </c>
      <c r="AM2" s="6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22" customHeight="1" x14ac:dyDescent="0.15">
      <c r="A3" s="71"/>
      <c r="B3" s="91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22.5" customHeight="1" x14ac:dyDescent="0.15">
      <c r="A4" s="72"/>
      <c r="B4" s="37">
        <v>0</v>
      </c>
      <c r="C4" s="37">
        <v>1</v>
      </c>
      <c r="D4" s="37">
        <v>2</v>
      </c>
      <c r="E4" s="37">
        <v>3</v>
      </c>
      <c r="F4" s="5" t="s">
        <v>22</v>
      </c>
      <c r="G4" s="37">
        <v>0</v>
      </c>
      <c r="H4" s="37">
        <v>1</v>
      </c>
      <c r="I4" s="37">
        <v>2</v>
      </c>
      <c r="J4" s="37">
        <v>3</v>
      </c>
      <c r="K4" s="5" t="s">
        <v>22</v>
      </c>
      <c r="L4" s="37">
        <v>0</v>
      </c>
      <c r="M4" s="37">
        <v>1</v>
      </c>
      <c r="N4" s="37">
        <v>2</v>
      </c>
      <c r="O4" s="37">
        <v>3</v>
      </c>
      <c r="P4" s="5" t="s">
        <v>22</v>
      </c>
      <c r="Q4" s="37">
        <v>0</v>
      </c>
      <c r="R4" s="37">
        <v>1</v>
      </c>
      <c r="S4" s="37">
        <v>2</v>
      </c>
      <c r="T4" s="37">
        <v>3</v>
      </c>
      <c r="U4" s="5" t="s">
        <v>22</v>
      </c>
      <c r="V4" s="37">
        <v>0</v>
      </c>
      <c r="W4" s="37">
        <v>1</v>
      </c>
      <c r="X4" s="37">
        <v>2</v>
      </c>
      <c r="Y4" s="37">
        <v>3</v>
      </c>
      <c r="Z4" s="5" t="s">
        <v>22</v>
      </c>
      <c r="AA4" s="37">
        <v>0</v>
      </c>
      <c r="AB4" s="37">
        <v>1</v>
      </c>
      <c r="AC4" s="37">
        <v>2</v>
      </c>
      <c r="AD4" s="37">
        <v>3</v>
      </c>
      <c r="AE4" s="5" t="s">
        <v>22</v>
      </c>
      <c r="AF4" s="38"/>
      <c r="AG4" s="38"/>
      <c r="AH4" s="38"/>
      <c r="AI4" s="38"/>
      <c r="AJ4" s="38"/>
      <c r="AK4" s="38"/>
      <c r="AL4" s="38"/>
      <c r="AM4" s="6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22.5" customHeight="1" x14ac:dyDescent="0.15">
      <c r="A5" s="39" t="s">
        <v>207</v>
      </c>
      <c r="B5" s="40"/>
      <c r="C5" s="41"/>
      <c r="D5" s="41">
        <v>2</v>
      </c>
      <c r="E5" s="41"/>
      <c r="F5" s="87">
        <f t="shared" ref="F5:F19" si="0">(B5*B$4+C5*C$4+D5*D$4+E5*E$4)/(B5+C5+D5+E5)</f>
        <v>2</v>
      </c>
      <c r="G5" s="44"/>
      <c r="H5" s="44"/>
      <c r="I5" s="41"/>
      <c r="J5" s="41">
        <v>3</v>
      </c>
      <c r="K5" s="85">
        <f t="shared" ref="K5:K19" si="1">(G5*G$4+H5*H$4+I5*I$4+J5*J$4)/(G5+H5+I5+J5)</f>
        <v>3</v>
      </c>
      <c r="L5" s="44"/>
      <c r="M5" s="44">
        <v>1</v>
      </c>
      <c r="N5" s="44"/>
      <c r="O5" s="41"/>
      <c r="P5" s="86">
        <f>(L5*L$4+M5*M$4+N5*N$4+O5*O$4)/(L5+M5+N5+O5)</f>
        <v>1</v>
      </c>
      <c r="Q5" s="47">
        <v>2</v>
      </c>
      <c r="R5" s="47"/>
      <c r="S5" s="47"/>
      <c r="T5" s="47">
        <v>8</v>
      </c>
      <c r="U5" s="87">
        <f t="shared" ref="U5:U19" si="2">(T5*T$4+S5*S$4+R5*R$4+Q5*Q$4)/(Q5+R5+S5+T5)</f>
        <v>2.4</v>
      </c>
      <c r="V5" s="45"/>
      <c r="W5" s="45"/>
      <c r="X5" s="45"/>
      <c r="Y5" s="45"/>
      <c r="Z5" s="45"/>
      <c r="AA5" s="45"/>
      <c r="AB5" s="45"/>
      <c r="AC5" s="45"/>
      <c r="AD5" s="45"/>
      <c r="AE5" s="81"/>
      <c r="AF5" s="44"/>
      <c r="AG5" s="41"/>
      <c r="AH5" s="44"/>
      <c r="AI5" s="45">
        <f t="shared" ref="AI5:AI19" si="3">SUM(B5:E5,G5:J5,L5:O5,Q5:T5,V5:Y5,AA5:AD5,AG5,AF5,AH5)</f>
        <v>16</v>
      </c>
      <c r="AJ5" s="87">
        <f t="shared" ref="AJ5:AJ19" si="4">AVERAGE(F5,P5,U5,K5,Z5,AE5)</f>
        <v>2.1</v>
      </c>
      <c r="AK5" s="87">
        <f t="shared" ref="AK5:AK19" si="5">(AJ5*100)/3</f>
        <v>70</v>
      </c>
      <c r="AL5" s="44"/>
      <c r="AM5" s="6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22.5" customHeight="1" x14ac:dyDescent="0.15">
      <c r="A6" s="39" t="s">
        <v>208</v>
      </c>
      <c r="B6" s="50">
        <v>1</v>
      </c>
      <c r="C6" s="47"/>
      <c r="D6" s="47">
        <v>5</v>
      </c>
      <c r="E6" s="43"/>
      <c r="F6" s="83">
        <f t="shared" si="0"/>
        <v>1.6666666666666667</v>
      </c>
      <c r="G6" s="43"/>
      <c r="H6" s="43"/>
      <c r="I6" s="43"/>
      <c r="J6" s="47">
        <v>1</v>
      </c>
      <c r="K6" s="85">
        <f t="shared" si="1"/>
        <v>3</v>
      </c>
      <c r="L6" s="43">
        <v>1</v>
      </c>
      <c r="M6" s="43">
        <v>4</v>
      </c>
      <c r="N6" s="43">
        <v>1</v>
      </c>
      <c r="O6" s="43"/>
      <c r="P6" s="86">
        <f>(L6*L$4+M6*M$4+N6*N$4+O6*O$4)/(L6+M6+N6+O6)</f>
        <v>1</v>
      </c>
      <c r="Q6" s="43">
        <v>6</v>
      </c>
      <c r="R6" s="43"/>
      <c r="S6" s="43">
        <v>2</v>
      </c>
      <c r="T6" s="47">
        <v>5</v>
      </c>
      <c r="U6" s="86">
        <f t="shared" si="2"/>
        <v>1.4615384615384615</v>
      </c>
      <c r="V6" s="42"/>
      <c r="W6" s="42"/>
      <c r="X6" s="42"/>
      <c r="Y6" s="42"/>
      <c r="Z6" s="81"/>
      <c r="AA6" s="42"/>
      <c r="AB6" s="42"/>
      <c r="AC6" s="42"/>
      <c r="AD6" s="42"/>
      <c r="AE6" s="81"/>
      <c r="AF6" s="43"/>
      <c r="AG6" s="43">
        <v>1</v>
      </c>
      <c r="AH6" s="47">
        <v>2</v>
      </c>
      <c r="AI6" s="45">
        <f t="shared" si="3"/>
        <v>29</v>
      </c>
      <c r="AJ6" s="83">
        <f t="shared" si="4"/>
        <v>1.7820512820512822</v>
      </c>
      <c r="AK6" s="83">
        <f t="shared" si="5"/>
        <v>59.401709401709404</v>
      </c>
      <c r="AL6" s="43"/>
      <c r="AM6" s="6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22.5" customHeight="1" x14ac:dyDescent="0.15">
      <c r="A7" s="39" t="s">
        <v>209</v>
      </c>
      <c r="B7" s="40">
        <v>1</v>
      </c>
      <c r="C7" s="44"/>
      <c r="D7" s="41">
        <v>1</v>
      </c>
      <c r="E7" s="41">
        <v>1</v>
      </c>
      <c r="F7" s="83">
        <f t="shared" si="0"/>
        <v>1.6666666666666667</v>
      </c>
      <c r="G7" s="44"/>
      <c r="H7" s="44"/>
      <c r="I7" s="44"/>
      <c r="J7" s="41">
        <v>2</v>
      </c>
      <c r="K7" s="85">
        <f t="shared" si="1"/>
        <v>3</v>
      </c>
      <c r="L7" s="41">
        <v>2</v>
      </c>
      <c r="M7" s="44">
        <v>5</v>
      </c>
      <c r="N7" s="41">
        <v>1</v>
      </c>
      <c r="O7" s="44"/>
      <c r="P7" s="82">
        <f>(L7*L$4+M7*M$4+N7*N$4+O7*O$4)/(L7+M7+N7+O7)</f>
        <v>0.875</v>
      </c>
      <c r="Q7" s="41">
        <v>4</v>
      </c>
      <c r="R7" s="44">
        <v>2</v>
      </c>
      <c r="S7" s="41"/>
      <c r="T7" s="44">
        <v>4</v>
      </c>
      <c r="U7" s="86">
        <f t="shared" si="2"/>
        <v>1.4</v>
      </c>
      <c r="V7" s="45"/>
      <c r="W7" s="45"/>
      <c r="X7" s="45"/>
      <c r="Y7" s="45"/>
      <c r="Z7" s="81"/>
      <c r="AA7" s="45"/>
      <c r="AB7" s="45"/>
      <c r="AC7" s="45"/>
      <c r="AD7" s="45"/>
      <c r="AE7" s="81"/>
      <c r="AF7" s="41">
        <v>2</v>
      </c>
      <c r="AG7" s="44">
        <v>1</v>
      </c>
      <c r="AH7" s="41"/>
      <c r="AI7" s="45">
        <f t="shared" si="3"/>
        <v>26</v>
      </c>
      <c r="AJ7" s="83">
        <f t="shared" si="4"/>
        <v>1.7354166666666666</v>
      </c>
      <c r="AK7" s="83">
        <f t="shared" si="5"/>
        <v>57.847222222222221</v>
      </c>
      <c r="AL7" s="44"/>
      <c r="AM7" s="6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22.5" customHeight="1" x14ac:dyDescent="0.15">
      <c r="A8" s="39" t="s">
        <v>210</v>
      </c>
      <c r="B8" s="50">
        <v>3</v>
      </c>
      <c r="C8" s="43">
        <v>1</v>
      </c>
      <c r="D8" s="47">
        <v>5</v>
      </c>
      <c r="E8" s="43">
        <v>1</v>
      </c>
      <c r="F8" s="86">
        <f>(B8*B$4+C8*C$4+D8*D$4+E8*E$4)/(B8+C8+D8+E8)</f>
        <v>1.4</v>
      </c>
      <c r="G8" s="43"/>
      <c r="H8" s="43"/>
      <c r="I8" s="43"/>
      <c r="J8" s="47"/>
      <c r="K8" s="81"/>
      <c r="L8" s="47">
        <v>3</v>
      </c>
      <c r="M8" s="43"/>
      <c r="N8" s="43">
        <v>1</v>
      </c>
      <c r="O8" s="47">
        <v>2</v>
      </c>
      <c r="P8" s="86">
        <f t="shared" ref="P8:P18" si="6">(O8*O$4+N8*N$4+M8*M$4+L8*L$4)/(L8+M8+N8+O8)</f>
        <v>1.3333333333333333</v>
      </c>
      <c r="Q8" s="47">
        <v>2</v>
      </c>
      <c r="R8" s="47"/>
      <c r="S8" s="43"/>
      <c r="T8" s="47">
        <v>6</v>
      </c>
      <c r="U8" s="87">
        <f t="shared" si="2"/>
        <v>2.25</v>
      </c>
      <c r="V8" s="42"/>
      <c r="W8" s="42"/>
      <c r="X8" s="42"/>
      <c r="Y8" s="42"/>
      <c r="Z8" s="81"/>
      <c r="AA8" s="42"/>
      <c r="AB8" s="42"/>
      <c r="AC8" s="42"/>
      <c r="AD8" s="42">
        <v>1</v>
      </c>
      <c r="AE8" s="85">
        <f t="shared" ref="AE8:AE10" si="7">(AD8*AD$4+AC8*AC$4+AB8*AB$4+AA8*AA$4)/(AA8+AB8+AC8+AD8)</f>
        <v>3</v>
      </c>
      <c r="AF8" s="41">
        <v>1</v>
      </c>
      <c r="AG8" s="41">
        <v>2</v>
      </c>
      <c r="AH8" s="43">
        <v>1</v>
      </c>
      <c r="AI8" s="45">
        <f>SUM(B8:E8,G8:J8,L8:O8,Q8:T8,V8:Y8,AA8:AD8,AG8,AF8,AH8)</f>
        <v>29</v>
      </c>
      <c r="AJ8" s="83">
        <v>1.99</v>
      </c>
      <c r="AK8" s="83">
        <f>(AJ8*100)/3</f>
        <v>66.333333333333329</v>
      </c>
      <c r="AL8" s="43"/>
      <c r="AM8" s="6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22.5" customHeight="1" x14ac:dyDescent="0.15">
      <c r="A9" s="39" t="s">
        <v>183</v>
      </c>
      <c r="B9" s="40">
        <v>1</v>
      </c>
      <c r="C9" s="41"/>
      <c r="D9" s="41">
        <v>6</v>
      </c>
      <c r="E9" s="41">
        <v>3</v>
      </c>
      <c r="F9" s="87">
        <f>(B9*B$4+C9*C$4+D9*D$4+E9*E$4)/(B9+C9+D9+E9)</f>
        <v>2.1</v>
      </c>
      <c r="G9" s="44"/>
      <c r="H9" s="44">
        <v>1</v>
      </c>
      <c r="I9" s="44">
        <v>1</v>
      </c>
      <c r="J9" s="41">
        <v>4</v>
      </c>
      <c r="K9" s="85">
        <f t="shared" si="1"/>
        <v>2.5</v>
      </c>
      <c r="L9" s="41">
        <v>1</v>
      </c>
      <c r="M9" s="44"/>
      <c r="N9" s="41"/>
      <c r="O9" s="44"/>
      <c r="P9" s="82">
        <f t="shared" si="6"/>
        <v>0</v>
      </c>
      <c r="Q9" s="41">
        <v>3</v>
      </c>
      <c r="R9" s="44"/>
      <c r="S9" s="41"/>
      <c r="T9" s="41"/>
      <c r="U9" s="82">
        <f t="shared" si="2"/>
        <v>0</v>
      </c>
      <c r="V9" s="45"/>
      <c r="W9" s="45"/>
      <c r="X9" s="45"/>
      <c r="Y9" s="45"/>
      <c r="Z9" s="81"/>
      <c r="AA9" s="45">
        <v>1</v>
      </c>
      <c r="AB9" s="45"/>
      <c r="AC9" s="45"/>
      <c r="AD9" s="45">
        <v>2</v>
      </c>
      <c r="AE9" s="87">
        <f t="shared" si="7"/>
        <v>2</v>
      </c>
      <c r="AF9" s="44"/>
      <c r="AG9" s="44">
        <v>1</v>
      </c>
      <c r="AH9" s="41"/>
      <c r="AI9" s="45">
        <f>SUM(B9:E9,G9:J9,L9:O9,Q9:T9,V9:Y9,AA9:AD9,AG9,AF9,AH9)</f>
        <v>24</v>
      </c>
      <c r="AJ9" s="86">
        <f t="shared" si="4"/>
        <v>1.3199999999999998</v>
      </c>
      <c r="AK9" s="86">
        <f t="shared" si="5"/>
        <v>43.999999999999993</v>
      </c>
      <c r="AL9" s="44"/>
      <c r="AM9" s="6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22.5" customHeight="1" x14ac:dyDescent="0.15">
      <c r="A10" s="39" t="s">
        <v>211</v>
      </c>
      <c r="B10" s="50">
        <v>2</v>
      </c>
      <c r="C10" s="43"/>
      <c r="D10" s="47">
        <v>6</v>
      </c>
      <c r="E10" s="47">
        <v>7</v>
      </c>
      <c r="F10" s="87">
        <f t="shared" si="0"/>
        <v>2.2000000000000002</v>
      </c>
      <c r="G10" s="43"/>
      <c r="H10" s="43"/>
      <c r="I10" s="43"/>
      <c r="J10" s="47">
        <v>6</v>
      </c>
      <c r="K10" s="85">
        <f t="shared" si="1"/>
        <v>3</v>
      </c>
      <c r="L10" s="43">
        <v>1</v>
      </c>
      <c r="M10" s="43">
        <v>1</v>
      </c>
      <c r="N10" s="47">
        <v>1</v>
      </c>
      <c r="O10" s="47"/>
      <c r="P10" s="86">
        <f t="shared" si="6"/>
        <v>1</v>
      </c>
      <c r="Q10" s="47"/>
      <c r="R10" s="43"/>
      <c r="S10" s="43"/>
      <c r="T10" s="47">
        <v>1</v>
      </c>
      <c r="U10" s="85">
        <f>(T10*T$4+S10*S$4+R10*R$4+Q10*Q$4)/(Q10+R10+S10+T10)</f>
        <v>3</v>
      </c>
      <c r="V10" s="42"/>
      <c r="W10" s="42"/>
      <c r="X10" s="42"/>
      <c r="Y10" s="42"/>
      <c r="Z10" s="81"/>
      <c r="AA10" s="42">
        <v>1</v>
      </c>
      <c r="AB10" s="42"/>
      <c r="AC10" s="42"/>
      <c r="AD10" s="42">
        <v>2</v>
      </c>
      <c r="AE10" s="87">
        <f t="shared" si="7"/>
        <v>2</v>
      </c>
      <c r="AF10" s="43">
        <v>1</v>
      </c>
      <c r="AG10" s="43">
        <v>2</v>
      </c>
      <c r="AH10" s="47">
        <v>4</v>
      </c>
      <c r="AI10" s="45">
        <f t="shared" si="3"/>
        <v>35</v>
      </c>
      <c r="AJ10" s="87">
        <f t="shared" si="4"/>
        <v>2.2399999999999998</v>
      </c>
      <c r="AK10" s="87">
        <f t="shared" si="5"/>
        <v>74.666666666666657</v>
      </c>
      <c r="AL10" s="43"/>
      <c r="AM10" s="6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22.5" customHeight="1" x14ac:dyDescent="0.15">
      <c r="A11" s="39" t="s">
        <v>125</v>
      </c>
      <c r="B11" s="51">
        <v>1</v>
      </c>
      <c r="C11" s="44"/>
      <c r="D11" s="41">
        <v>3</v>
      </c>
      <c r="E11" s="41">
        <v>1</v>
      </c>
      <c r="F11" s="83">
        <f t="shared" si="0"/>
        <v>1.8</v>
      </c>
      <c r="G11" s="44"/>
      <c r="H11" s="44"/>
      <c r="I11" s="44"/>
      <c r="J11" s="41">
        <v>2</v>
      </c>
      <c r="K11" s="85">
        <f t="shared" si="1"/>
        <v>3</v>
      </c>
      <c r="L11" s="41"/>
      <c r="M11" s="41"/>
      <c r="N11" s="41"/>
      <c r="O11" s="41"/>
      <c r="P11" s="81"/>
      <c r="Q11" s="41"/>
      <c r="R11" s="41"/>
      <c r="S11" s="44"/>
      <c r="T11" s="41">
        <v>4</v>
      </c>
      <c r="U11" s="85">
        <f t="shared" si="2"/>
        <v>3</v>
      </c>
      <c r="V11" s="45"/>
      <c r="W11" s="45"/>
      <c r="X11" s="45"/>
      <c r="Y11" s="45"/>
      <c r="Z11" s="81"/>
      <c r="AA11" s="45"/>
      <c r="AB11" s="45"/>
      <c r="AC11" s="45"/>
      <c r="AD11" s="45"/>
      <c r="AE11" s="81"/>
      <c r="AF11" s="44"/>
      <c r="AG11" s="41"/>
      <c r="AH11" s="44">
        <v>1</v>
      </c>
      <c r="AI11" s="45">
        <f t="shared" si="3"/>
        <v>12</v>
      </c>
      <c r="AJ11" s="85">
        <f t="shared" si="4"/>
        <v>2.6</v>
      </c>
      <c r="AK11" s="85">
        <f t="shared" si="5"/>
        <v>86.666666666666671</v>
      </c>
      <c r="AL11" s="44"/>
      <c r="AM11" s="6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23.25" customHeight="1" x14ac:dyDescent="0.15">
      <c r="A12" s="39" t="s">
        <v>212</v>
      </c>
      <c r="B12" s="50">
        <v>4</v>
      </c>
      <c r="C12" s="47">
        <v>1</v>
      </c>
      <c r="D12" s="47">
        <v>2</v>
      </c>
      <c r="E12" s="47">
        <v>2</v>
      </c>
      <c r="F12" s="86">
        <f t="shared" si="0"/>
        <v>1.2222222222222223</v>
      </c>
      <c r="G12" s="43"/>
      <c r="H12" s="43"/>
      <c r="I12" s="43"/>
      <c r="J12" s="47">
        <v>5</v>
      </c>
      <c r="K12" s="85">
        <f t="shared" si="1"/>
        <v>3</v>
      </c>
      <c r="L12" s="47">
        <v>3</v>
      </c>
      <c r="M12" s="47">
        <v>3</v>
      </c>
      <c r="N12" s="43">
        <v>8</v>
      </c>
      <c r="O12" s="47"/>
      <c r="P12" s="86">
        <f t="shared" si="6"/>
        <v>1.3571428571428572</v>
      </c>
      <c r="Q12" s="43">
        <v>5</v>
      </c>
      <c r="R12" s="43">
        <v>1</v>
      </c>
      <c r="S12" s="43">
        <v>1</v>
      </c>
      <c r="T12" s="47">
        <v>2</v>
      </c>
      <c r="U12" s="86">
        <f t="shared" si="2"/>
        <v>1</v>
      </c>
      <c r="V12" s="42"/>
      <c r="W12" s="42"/>
      <c r="X12" s="42"/>
      <c r="Y12" s="42"/>
      <c r="Z12" s="81"/>
      <c r="AA12" s="42"/>
      <c r="AB12" s="42"/>
      <c r="AC12" s="42"/>
      <c r="AD12" s="42"/>
      <c r="AE12" s="81"/>
      <c r="AF12" s="43">
        <v>3</v>
      </c>
      <c r="AG12" s="43">
        <v>7</v>
      </c>
      <c r="AH12" s="47"/>
      <c r="AI12" s="45">
        <f t="shared" si="3"/>
        <v>47</v>
      </c>
      <c r="AJ12" s="83">
        <f t="shared" si="4"/>
        <v>1.6448412698412698</v>
      </c>
      <c r="AK12" s="83">
        <f t="shared" si="5"/>
        <v>54.828042328042329</v>
      </c>
      <c r="AL12" s="43"/>
      <c r="AM12" s="6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22.5" customHeight="1" x14ac:dyDescent="0.15">
      <c r="A13" s="39" t="s">
        <v>195</v>
      </c>
      <c r="B13" s="51">
        <v>1</v>
      </c>
      <c r="C13" s="44"/>
      <c r="D13" s="41">
        <v>5</v>
      </c>
      <c r="E13" s="41"/>
      <c r="F13" s="83">
        <f t="shared" si="0"/>
        <v>1.6666666666666667</v>
      </c>
      <c r="G13" s="41">
        <v>2</v>
      </c>
      <c r="H13" s="41">
        <v>2</v>
      </c>
      <c r="I13" s="41">
        <v>5</v>
      </c>
      <c r="J13" s="41">
        <v>24</v>
      </c>
      <c r="K13" s="85">
        <f t="shared" si="1"/>
        <v>2.5454545454545454</v>
      </c>
      <c r="L13" s="44"/>
      <c r="M13" s="41">
        <v>1</v>
      </c>
      <c r="N13" s="44"/>
      <c r="O13" s="44"/>
      <c r="P13" s="86">
        <f t="shared" si="6"/>
        <v>1</v>
      </c>
      <c r="Q13" s="41">
        <v>2</v>
      </c>
      <c r="R13" s="44"/>
      <c r="S13" s="44"/>
      <c r="T13" s="41"/>
      <c r="U13" s="82">
        <f t="shared" si="2"/>
        <v>0</v>
      </c>
      <c r="V13" s="45"/>
      <c r="W13" s="45"/>
      <c r="X13" s="45"/>
      <c r="Y13" s="45"/>
      <c r="Z13" s="81"/>
      <c r="AA13" s="45"/>
      <c r="AB13" s="45"/>
      <c r="AC13" s="45"/>
      <c r="AD13" s="45"/>
      <c r="AE13" s="81"/>
      <c r="AF13" s="41">
        <v>4</v>
      </c>
      <c r="AG13" s="44">
        <v>1</v>
      </c>
      <c r="AH13" s="44"/>
      <c r="AI13" s="45">
        <f t="shared" si="3"/>
        <v>47</v>
      </c>
      <c r="AJ13" s="86">
        <f t="shared" si="4"/>
        <v>1.3030303030303032</v>
      </c>
      <c r="AK13" s="86">
        <f t="shared" si="5"/>
        <v>43.43434343434344</v>
      </c>
      <c r="AL13" s="44"/>
      <c r="AM13" s="6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23.5" customHeight="1" x14ac:dyDescent="0.15">
      <c r="A14" s="39" t="s">
        <v>213</v>
      </c>
      <c r="B14" s="46">
        <v>3</v>
      </c>
      <c r="C14" s="47">
        <v>1</v>
      </c>
      <c r="D14" s="47">
        <v>4</v>
      </c>
      <c r="E14" s="47">
        <v>3</v>
      </c>
      <c r="F14" s="83">
        <f t="shared" si="0"/>
        <v>1.6363636363636365</v>
      </c>
      <c r="G14" s="47">
        <v>3</v>
      </c>
      <c r="H14" s="43">
        <v>2</v>
      </c>
      <c r="I14" s="43">
        <v>2</v>
      </c>
      <c r="J14" s="47">
        <v>8</v>
      </c>
      <c r="K14" s="87">
        <f t="shared" si="1"/>
        <v>2</v>
      </c>
      <c r="L14" s="43">
        <v>2</v>
      </c>
      <c r="M14" s="43"/>
      <c r="N14" s="47"/>
      <c r="O14" s="43"/>
      <c r="P14" s="82">
        <f t="shared" si="6"/>
        <v>0</v>
      </c>
      <c r="Q14" s="47"/>
      <c r="R14" s="43"/>
      <c r="S14" s="43"/>
      <c r="T14" s="47">
        <v>1</v>
      </c>
      <c r="U14" s="85">
        <f t="shared" si="2"/>
        <v>3</v>
      </c>
      <c r="V14" s="42">
        <v>1</v>
      </c>
      <c r="W14" s="42"/>
      <c r="X14" s="42">
        <v>3</v>
      </c>
      <c r="Y14" s="42">
        <v>2</v>
      </c>
      <c r="Z14" s="87">
        <f t="shared" ref="Z14" si="8">(Y14*Y$4+X14*X$4+W14*W$4+V14*V$4)/(V14+W14+X14+Y14)</f>
        <v>2</v>
      </c>
      <c r="AA14" s="42"/>
      <c r="AB14" s="42"/>
      <c r="AC14" s="42"/>
      <c r="AD14" s="42"/>
      <c r="AE14" s="81"/>
      <c r="AF14" s="47">
        <v>2</v>
      </c>
      <c r="AG14" s="43">
        <v>2</v>
      </c>
      <c r="AH14" s="47"/>
      <c r="AI14" s="45">
        <f t="shared" si="3"/>
        <v>39</v>
      </c>
      <c r="AJ14" s="83">
        <f t="shared" si="4"/>
        <v>1.7272727272727273</v>
      </c>
      <c r="AK14" s="83">
        <f t="shared" si="5"/>
        <v>57.575757575757571</v>
      </c>
      <c r="AL14" s="43"/>
      <c r="AM14" s="6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22.5" customHeight="1" x14ac:dyDescent="0.15">
      <c r="A15" s="39" t="s">
        <v>214</v>
      </c>
      <c r="B15" s="41">
        <v>1</v>
      </c>
      <c r="C15" s="41">
        <v>1</v>
      </c>
      <c r="D15" s="41">
        <v>3</v>
      </c>
      <c r="E15" s="41">
        <v>3</v>
      </c>
      <c r="F15" s="87">
        <f t="shared" si="0"/>
        <v>2</v>
      </c>
      <c r="G15" s="41"/>
      <c r="H15" s="41"/>
      <c r="I15" s="41">
        <v>1</v>
      </c>
      <c r="J15" s="41">
        <v>2</v>
      </c>
      <c r="K15" s="85">
        <f t="shared" si="1"/>
        <v>2.6666666666666665</v>
      </c>
      <c r="L15" s="41"/>
      <c r="M15" s="44"/>
      <c r="N15" s="41"/>
      <c r="O15" s="44"/>
      <c r="P15" s="81"/>
      <c r="Q15" s="44">
        <v>1</v>
      </c>
      <c r="R15" s="44"/>
      <c r="S15" s="44">
        <v>1</v>
      </c>
      <c r="T15" s="41">
        <v>3</v>
      </c>
      <c r="U15" s="87">
        <f t="shared" si="2"/>
        <v>2.2000000000000002</v>
      </c>
      <c r="V15" s="42"/>
      <c r="W15" s="42"/>
      <c r="X15" s="42"/>
      <c r="Y15" s="42"/>
      <c r="Z15" s="81"/>
      <c r="AA15" s="42"/>
      <c r="AB15" s="42"/>
      <c r="AC15" s="42"/>
      <c r="AD15" s="42">
        <v>2</v>
      </c>
      <c r="AE15" s="85">
        <f t="shared" ref="AE15" si="9">(AD15*AD$4+AC15*AC$4+AB15*AB$4+AA15*AA$4)/(AA15+AB15+AC15+AD15)</f>
        <v>3</v>
      </c>
      <c r="AF15" s="41"/>
      <c r="AG15" s="44"/>
      <c r="AH15" s="44"/>
      <c r="AI15" s="45">
        <f t="shared" si="3"/>
        <v>18</v>
      </c>
      <c r="AJ15" s="87">
        <f t="shared" si="4"/>
        <v>2.4666666666666668</v>
      </c>
      <c r="AK15" s="87">
        <f t="shared" si="5"/>
        <v>82.222222222222229</v>
      </c>
      <c r="AL15" s="44"/>
      <c r="AM15" s="6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22.5" customHeight="1" x14ac:dyDescent="0.15">
      <c r="A16" s="39" t="s">
        <v>215</v>
      </c>
      <c r="B16" s="48"/>
      <c r="C16" s="42">
        <v>1</v>
      </c>
      <c r="D16" s="42">
        <v>6</v>
      </c>
      <c r="E16" s="42">
        <v>2</v>
      </c>
      <c r="F16" s="87">
        <f t="shared" si="0"/>
        <v>2.1111111111111112</v>
      </c>
      <c r="G16" s="47"/>
      <c r="H16" s="47"/>
      <c r="I16" s="43">
        <v>1</v>
      </c>
      <c r="J16" s="47">
        <v>7</v>
      </c>
      <c r="K16" s="85">
        <f t="shared" si="1"/>
        <v>2.875</v>
      </c>
      <c r="L16" s="47"/>
      <c r="M16" s="47">
        <v>4</v>
      </c>
      <c r="N16" s="47">
        <v>1</v>
      </c>
      <c r="O16" s="47"/>
      <c r="P16" s="86">
        <f t="shared" si="6"/>
        <v>1.2</v>
      </c>
      <c r="Q16" s="47"/>
      <c r="R16" s="43"/>
      <c r="S16" s="47"/>
      <c r="T16" s="47"/>
      <c r="U16" s="81"/>
      <c r="V16" s="42"/>
      <c r="W16" s="42"/>
      <c r="X16" s="42"/>
      <c r="Y16" s="42"/>
      <c r="Z16" s="81"/>
      <c r="AA16" s="42"/>
      <c r="AB16" s="42"/>
      <c r="AC16" s="42"/>
      <c r="AD16" s="42"/>
      <c r="AE16" s="81"/>
      <c r="AF16" s="47">
        <v>1</v>
      </c>
      <c r="AG16" s="47">
        <v>1</v>
      </c>
      <c r="AH16" s="47">
        <v>1</v>
      </c>
      <c r="AI16" s="45">
        <f t="shared" si="3"/>
        <v>25</v>
      </c>
      <c r="AJ16" s="87">
        <f t="shared" si="4"/>
        <v>2.0620370370370371</v>
      </c>
      <c r="AK16" s="87">
        <f t="shared" si="5"/>
        <v>68.73456790123457</v>
      </c>
      <c r="AL16" s="43"/>
      <c r="AM16" s="6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22.5" customHeight="1" x14ac:dyDescent="0.15">
      <c r="A17" s="39" t="s">
        <v>216</v>
      </c>
      <c r="B17" s="40">
        <v>1</v>
      </c>
      <c r="C17" s="44">
        <v>1</v>
      </c>
      <c r="D17" s="41">
        <v>4</v>
      </c>
      <c r="E17" s="41">
        <v>2</v>
      </c>
      <c r="F17" s="83">
        <f t="shared" si="0"/>
        <v>1.875</v>
      </c>
      <c r="G17" s="41"/>
      <c r="H17" s="44"/>
      <c r="I17" s="44"/>
      <c r="J17" s="41">
        <v>1</v>
      </c>
      <c r="K17" s="85">
        <f t="shared" si="1"/>
        <v>3</v>
      </c>
      <c r="L17" s="44"/>
      <c r="M17" s="44">
        <v>1</v>
      </c>
      <c r="N17" s="41">
        <v>7</v>
      </c>
      <c r="O17" s="44"/>
      <c r="P17" s="83">
        <f t="shared" si="6"/>
        <v>1.875</v>
      </c>
      <c r="Q17" s="41"/>
      <c r="R17" s="44"/>
      <c r="S17" s="44">
        <v>1</v>
      </c>
      <c r="T17" s="41">
        <v>3</v>
      </c>
      <c r="U17" s="85">
        <f t="shared" si="2"/>
        <v>2.75</v>
      </c>
      <c r="V17" s="45"/>
      <c r="W17" s="45"/>
      <c r="X17" s="45"/>
      <c r="Y17" s="45"/>
      <c r="Z17" s="81"/>
      <c r="AA17" s="42"/>
      <c r="AB17" s="42">
        <v>1</v>
      </c>
      <c r="AC17" s="42"/>
      <c r="AD17" s="42">
        <v>1</v>
      </c>
      <c r="AE17" s="87">
        <f>(AD17*AD$4+AC17*AC$4+AB17*AB$4+AA17*AA$4)/(AA17+AB17+AC17+AD17)</f>
        <v>2</v>
      </c>
      <c r="AF17" s="41"/>
      <c r="AG17" s="41">
        <v>3</v>
      </c>
      <c r="AH17" s="41">
        <v>1</v>
      </c>
      <c r="AI17" s="45">
        <f t="shared" si="3"/>
        <v>27</v>
      </c>
      <c r="AJ17" s="87">
        <f t="shared" si="4"/>
        <v>2.2999999999999998</v>
      </c>
      <c r="AK17" s="87">
        <f t="shared" si="5"/>
        <v>76.666666666666657</v>
      </c>
      <c r="AL17" s="44"/>
      <c r="AM17" s="6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22.5" customHeight="1" x14ac:dyDescent="0.15">
      <c r="A18" s="39" t="s">
        <v>217</v>
      </c>
      <c r="B18" s="46">
        <v>1</v>
      </c>
      <c r="C18" s="43">
        <v>1</v>
      </c>
      <c r="D18" s="47">
        <v>2</v>
      </c>
      <c r="E18" s="47">
        <v>4</v>
      </c>
      <c r="F18" s="87">
        <f t="shared" si="0"/>
        <v>2.125</v>
      </c>
      <c r="G18" s="43"/>
      <c r="H18" s="43"/>
      <c r="I18" s="47"/>
      <c r="J18" s="47">
        <v>3</v>
      </c>
      <c r="K18" s="85">
        <f t="shared" si="1"/>
        <v>3</v>
      </c>
      <c r="L18" s="43"/>
      <c r="M18" s="43"/>
      <c r="N18" s="47">
        <v>2</v>
      </c>
      <c r="O18" s="43"/>
      <c r="P18" s="87">
        <f t="shared" si="6"/>
        <v>2</v>
      </c>
      <c r="Q18" s="43"/>
      <c r="R18" s="42"/>
      <c r="S18" s="47"/>
      <c r="T18" s="47"/>
      <c r="U18" s="81"/>
      <c r="V18" s="43">
        <v>1</v>
      </c>
      <c r="W18" s="43"/>
      <c r="X18" s="43">
        <v>1</v>
      </c>
      <c r="Y18" s="43"/>
      <c r="Z18" s="86">
        <f t="shared" ref="Z18:Z26" si="10">(Y18*Y$4+X18*X$4+W18*W$4+V18*V$4)/(V18+W18+X18+Y18)</f>
        <v>1</v>
      </c>
      <c r="AA18" s="42">
        <v>1</v>
      </c>
      <c r="AB18" s="42">
        <v>3</v>
      </c>
      <c r="AC18" s="42"/>
      <c r="AD18" s="42"/>
      <c r="AE18" s="82">
        <f>(AD18*AD$4+AC18*AC$4+AB18*AB$4+AA18*AA$4)/(AA18+AB18+AC18+AD18)</f>
        <v>0.75</v>
      </c>
      <c r="AF18" s="47"/>
      <c r="AG18" s="43">
        <v>1</v>
      </c>
      <c r="AH18" s="43"/>
      <c r="AI18" s="45">
        <f t="shared" si="3"/>
        <v>20</v>
      </c>
      <c r="AJ18" s="83">
        <f t="shared" si="4"/>
        <v>1.7749999999999999</v>
      </c>
      <c r="AK18" s="83">
        <f t="shared" si="5"/>
        <v>59.166666666666664</v>
      </c>
      <c r="AL18" s="43"/>
      <c r="AM18" s="6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22.5" customHeight="1" x14ac:dyDescent="0.15">
      <c r="A19" s="39" t="s">
        <v>218</v>
      </c>
      <c r="B19" s="40"/>
      <c r="C19" s="44">
        <v>2</v>
      </c>
      <c r="D19" s="44">
        <v>1</v>
      </c>
      <c r="E19" s="41">
        <v>6</v>
      </c>
      <c r="F19" s="87">
        <f t="shared" si="0"/>
        <v>2.4444444444444446</v>
      </c>
      <c r="G19" s="44"/>
      <c r="H19" s="44">
        <v>1</v>
      </c>
      <c r="I19" s="44">
        <v>1</v>
      </c>
      <c r="J19" s="41"/>
      <c r="K19" s="83">
        <f t="shared" si="1"/>
        <v>1.5</v>
      </c>
      <c r="L19" s="44"/>
      <c r="M19" s="44"/>
      <c r="N19" s="44"/>
      <c r="O19" s="44"/>
      <c r="P19" s="81"/>
      <c r="Q19" s="44"/>
      <c r="R19" s="44">
        <v>1</v>
      </c>
      <c r="S19" s="41"/>
      <c r="T19" s="44">
        <v>3</v>
      </c>
      <c r="U19" s="85">
        <f t="shared" si="2"/>
        <v>2.5</v>
      </c>
      <c r="V19" s="45"/>
      <c r="W19" s="45"/>
      <c r="X19" s="45"/>
      <c r="Y19" s="45"/>
      <c r="Z19" s="81"/>
      <c r="AA19" s="45">
        <v>1</v>
      </c>
      <c r="AB19" s="45"/>
      <c r="AC19" s="45">
        <v>1</v>
      </c>
      <c r="AD19" s="45"/>
      <c r="AE19" s="86">
        <f>(AD19*AD$4+AC19*AC$4+AB19*AB$4+AA19*AA$4)/(AA19+AB19+AC19+AD19)</f>
        <v>1</v>
      </c>
      <c r="AF19" s="41"/>
      <c r="AG19" s="44"/>
      <c r="AH19" s="44"/>
      <c r="AI19" s="45">
        <f t="shared" si="3"/>
        <v>17</v>
      </c>
      <c r="AJ19" s="83">
        <f t="shared" si="4"/>
        <v>1.8611111111111112</v>
      </c>
      <c r="AK19" s="83">
        <f t="shared" si="5"/>
        <v>62.037037037037038</v>
      </c>
      <c r="AL19" s="44"/>
      <c r="AM19" s="6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22.5" customHeight="1" x14ac:dyDescent="0.15">
      <c r="A20" s="49"/>
      <c r="B20" s="50"/>
      <c r="C20" s="43"/>
      <c r="D20" s="43"/>
      <c r="E20" s="43"/>
      <c r="F20" s="10"/>
      <c r="G20" s="43"/>
      <c r="H20" s="43"/>
      <c r="I20" s="43"/>
      <c r="J20" s="43"/>
      <c r="K20" s="12"/>
      <c r="L20" s="43"/>
      <c r="M20" s="43"/>
      <c r="N20" s="43"/>
      <c r="O20" s="43"/>
      <c r="P20" s="10"/>
      <c r="Q20" s="43"/>
      <c r="R20" s="43"/>
      <c r="S20" s="43"/>
      <c r="T20" s="43"/>
      <c r="U20" s="10"/>
      <c r="V20" s="42"/>
      <c r="W20" s="42"/>
      <c r="X20" s="42"/>
      <c r="Y20" s="42"/>
      <c r="Z20" s="81"/>
      <c r="AA20" s="42"/>
      <c r="AB20" s="42"/>
      <c r="AC20" s="42"/>
      <c r="AD20" s="42"/>
      <c r="AE20" s="81"/>
      <c r="AF20" s="43"/>
      <c r="AG20" s="43"/>
      <c r="AH20" s="43"/>
      <c r="AI20" s="45"/>
      <c r="AJ20" s="10"/>
      <c r="AK20" s="10"/>
      <c r="AL20" s="43"/>
      <c r="AM20" s="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22.5" customHeight="1" x14ac:dyDescent="0.15">
      <c r="A21" s="39" t="s">
        <v>219</v>
      </c>
      <c r="B21" s="51">
        <v>1</v>
      </c>
      <c r="C21" s="44"/>
      <c r="D21" s="41">
        <v>1</v>
      </c>
      <c r="E21" s="44"/>
      <c r="F21" s="86">
        <f t="shared" ref="F21:F27" si="11">(B21*B$4+C21*C$4+D21*D$4+E21*E$4)/(B21+C21+D21+E21)</f>
        <v>1</v>
      </c>
      <c r="G21" s="44"/>
      <c r="H21" s="44"/>
      <c r="I21" s="44"/>
      <c r="J21" s="41"/>
      <c r="K21" s="81"/>
      <c r="L21" s="44">
        <v>3</v>
      </c>
      <c r="M21" s="44"/>
      <c r="N21" s="44"/>
      <c r="O21" s="44">
        <v>2</v>
      </c>
      <c r="P21" s="86">
        <f t="shared" ref="P21:P28" si="12">(O21*O$4+N21*N$4+M21*M$4+L21*L$4)/(L21+M21+N21+O21)</f>
        <v>1.2</v>
      </c>
      <c r="Q21" s="41">
        <v>1</v>
      </c>
      <c r="R21" s="44"/>
      <c r="S21" s="41"/>
      <c r="T21" s="41">
        <v>1</v>
      </c>
      <c r="U21" s="83">
        <f t="shared" ref="U21:U28" si="13">(T21*T$4+S21*S$4+R21*R$4+Q21*Q$4)/(Q21+R21+S21+T21)</f>
        <v>1.5</v>
      </c>
      <c r="V21" s="45"/>
      <c r="W21" s="45"/>
      <c r="X21" s="45"/>
      <c r="Y21" s="45"/>
      <c r="Z21" s="81"/>
      <c r="AA21" s="45"/>
      <c r="AB21" s="45"/>
      <c r="AC21" s="45"/>
      <c r="AD21" s="45"/>
      <c r="AE21" s="81"/>
      <c r="AF21" s="41"/>
      <c r="AG21" s="44"/>
      <c r="AH21" s="41"/>
      <c r="AI21" s="45">
        <f t="shared" ref="AI21:AI28" si="14">SUM(B21:E21,G21:J21,L21:O21,Q21:T21,V21:Y21,AA21:AD21,AG21,AF21,AH21)</f>
        <v>9</v>
      </c>
      <c r="AJ21" s="86">
        <f t="shared" ref="AJ21:AJ27" si="15">AVERAGE(F21,P21,U21,K21,Z21,AE21)</f>
        <v>1.2333333333333334</v>
      </c>
      <c r="AK21" s="86">
        <f t="shared" ref="AK21:AK28" si="16">(AJ21*100)/3</f>
        <v>41.111111111111114</v>
      </c>
      <c r="AL21" s="44"/>
      <c r="AM21" s="6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22.5" customHeight="1" x14ac:dyDescent="0.15">
      <c r="A22" s="39" t="s">
        <v>220</v>
      </c>
      <c r="B22" s="50"/>
      <c r="C22" s="47"/>
      <c r="D22" s="43">
        <v>2</v>
      </c>
      <c r="E22" s="43">
        <v>3</v>
      </c>
      <c r="F22" s="85">
        <f t="shared" si="11"/>
        <v>2.6</v>
      </c>
      <c r="G22" s="43"/>
      <c r="H22" s="43"/>
      <c r="I22" s="43"/>
      <c r="J22" s="43"/>
      <c r="K22" s="81"/>
      <c r="L22" s="43"/>
      <c r="M22" s="47"/>
      <c r="N22" s="43">
        <v>2</v>
      </c>
      <c r="O22" s="43"/>
      <c r="P22" s="87">
        <f t="shared" si="12"/>
        <v>2</v>
      </c>
      <c r="Q22" s="47"/>
      <c r="R22" s="43"/>
      <c r="S22" s="43"/>
      <c r="T22" s="47"/>
      <c r="U22" s="81"/>
      <c r="V22" s="43"/>
      <c r="W22" s="43"/>
      <c r="X22" s="43"/>
      <c r="Y22" s="43"/>
      <c r="Z22" s="81"/>
      <c r="AA22" s="42"/>
      <c r="AB22" s="42"/>
      <c r="AC22" s="42"/>
      <c r="AD22" s="42"/>
      <c r="AE22" s="81"/>
      <c r="AF22" s="43"/>
      <c r="AG22" s="43">
        <v>1</v>
      </c>
      <c r="AH22" s="43"/>
      <c r="AI22" s="45">
        <f t="shared" si="14"/>
        <v>8</v>
      </c>
      <c r="AJ22" s="87">
        <f t="shared" si="15"/>
        <v>2.2999999999999998</v>
      </c>
      <c r="AK22" s="87">
        <f t="shared" si="16"/>
        <v>76.666666666666657</v>
      </c>
      <c r="AL22" s="43"/>
      <c r="AM22" s="6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22.5" customHeight="1" x14ac:dyDescent="0.15">
      <c r="A23" s="39" t="s">
        <v>221</v>
      </c>
      <c r="B23" s="51">
        <v>1</v>
      </c>
      <c r="C23" s="44"/>
      <c r="D23" s="44">
        <v>2</v>
      </c>
      <c r="E23" s="44"/>
      <c r="F23" s="86">
        <f t="shared" si="11"/>
        <v>1.3333333333333333</v>
      </c>
      <c r="G23" s="44"/>
      <c r="H23" s="44"/>
      <c r="I23" s="44"/>
      <c r="J23" s="41">
        <v>1</v>
      </c>
      <c r="K23" s="85">
        <f t="shared" ref="K23" si="17">(G23*G$4+H23*H$4+I23*I$4+J23*J$4)/(G23+H23+I23+J23)</f>
        <v>3</v>
      </c>
      <c r="L23" s="44"/>
      <c r="M23" s="44"/>
      <c r="N23" s="44">
        <v>3</v>
      </c>
      <c r="O23" s="44"/>
      <c r="P23" s="87">
        <f t="shared" si="12"/>
        <v>2</v>
      </c>
      <c r="Q23" s="41">
        <v>4</v>
      </c>
      <c r="R23" s="44"/>
      <c r="S23" s="44"/>
      <c r="T23" s="41"/>
      <c r="U23" s="82">
        <f t="shared" si="13"/>
        <v>0</v>
      </c>
      <c r="V23" s="45"/>
      <c r="W23" s="45"/>
      <c r="X23" s="45"/>
      <c r="Y23" s="45"/>
      <c r="Z23" s="81"/>
      <c r="AA23" s="45"/>
      <c r="AB23" s="45"/>
      <c r="AC23" s="45"/>
      <c r="AD23" s="45">
        <v>1</v>
      </c>
      <c r="AE23" s="85">
        <f t="shared" ref="AE23" si="18">(AD23*AD$4+AC23*AC$4+AB23*AB$4+AA23*AA$4)/(AA23+AB23+AC23+AD23)</f>
        <v>3</v>
      </c>
      <c r="AF23" s="44"/>
      <c r="AG23" s="44">
        <v>2</v>
      </c>
      <c r="AH23" s="44">
        <v>4</v>
      </c>
      <c r="AI23" s="45">
        <f t="shared" si="14"/>
        <v>18</v>
      </c>
      <c r="AJ23" s="83">
        <f t="shared" si="15"/>
        <v>1.8666666666666665</v>
      </c>
      <c r="AK23" s="83">
        <f t="shared" si="16"/>
        <v>62.222222222222221</v>
      </c>
      <c r="AL23" s="44"/>
      <c r="AM23" s="6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22.5" customHeight="1" x14ac:dyDescent="0.15">
      <c r="A24" s="39" t="s">
        <v>222</v>
      </c>
      <c r="B24" s="40"/>
      <c r="C24" s="41"/>
      <c r="D24" s="41">
        <v>1</v>
      </c>
      <c r="E24" s="41">
        <v>1</v>
      </c>
      <c r="F24" s="85">
        <f t="shared" si="11"/>
        <v>2.5</v>
      </c>
      <c r="G24" s="43"/>
      <c r="H24" s="43"/>
      <c r="I24" s="47"/>
      <c r="J24" s="47"/>
      <c r="K24" s="81"/>
      <c r="L24" s="43"/>
      <c r="M24" s="43">
        <v>1</v>
      </c>
      <c r="N24" s="47"/>
      <c r="O24" s="47"/>
      <c r="P24" s="81"/>
      <c r="Q24" s="47">
        <v>1</v>
      </c>
      <c r="R24" s="43"/>
      <c r="S24" s="43"/>
      <c r="T24" s="47"/>
      <c r="U24" s="82">
        <f t="shared" si="13"/>
        <v>0</v>
      </c>
      <c r="V24" s="42"/>
      <c r="W24" s="42"/>
      <c r="X24" s="42"/>
      <c r="Y24" s="42"/>
      <c r="Z24" s="81"/>
      <c r="AA24" s="42"/>
      <c r="AB24" s="42"/>
      <c r="AC24" s="42"/>
      <c r="AD24" s="42"/>
      <c r="AE24" s="81"/>
      <c r="AF24" s="47"/>
      <c r="AG24" s="47"/>
      <c r="AH24" s="43"/>
      <c r="AI24" s="45">
        <f t="shared" si="14"/>
        <v>4</v>
      </c>
      <c r="AJ24" s="86">
        <f t="shared" si="15"/>
        <v>1.25</v>
      </c>
      <c r="AK24" s="86">
        <f t="shared" si="16"/>
        <v>41.666666666666664</v>
      </c>
      <c r="AL24" s="43"/>
      <c r="AM24" s="6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22.5" customHeight="1" x14ac:dyDescent="0.15">
      <c r="A25" s="39" t="s">
        <v>223</v>
      </c>
      <c r="B25" s="40"/>
      <c r="C25" s="44"/>
      <c r="D25" s="41"/>
      <c r="E25" s="44"/>
      <c r="F25" s="81"/>
      <c r="G25" s="44"/>
      <c r="H25" s="41"/>
      <c r="I25" s="44"/>
      <c r="J25" s="41"/>
      <c r="K25" s="81"/>
      <c r="L25" s="41">
        <v>1</v>
      </c>
      <c r="M25" s="44">
        <v>1</v>
      </c>
      <c r="N25" s="44">
        <v>2</v>
      </c>
      <c r="O25" s="44">
        <v>2</v>
      </c>
      <c r="P25" s="83">
        <f t="shared" si="12"/>
        <v>1.8333333333333333</v>
      </c>
      <c r="Q25" s="44">
        <v>2</v>
      </c>
      <c r="R25" s="44"/>
      <c r="S25" s="44"/>
      <c r="T25" s="41">
        <v>2</v>
      </c>
      <c r="U25" s="83">
        <f t="shared" si="13"/>
        <v>1.5</v>
      </c>
      <c r="V25" s="45"/>
      <c r="W25" s="45"/>
      <c r="X25" s="45"/>
      <c r="Y25" s="45"/>
      <c r="Z25" s="81"/>
      <c r="AA25" s="45"/>
      <c r="AB25" s="45"/>
      <c r="AC25" s="45"/>
      <c r="AD25" s="45"/>
      <c r="AE25" s="81"/>
      <c r="AF25" s="41"/>
      <c r="AG25" s="44">
        <v>2</v>
      </c>
      <c r="AH25" s="44"/>
      <c r="AI25" s="45">
        <f t="shared" si="14"/>
        <v>12</v>
      </c>
      <c r="AJ25" s="83">
        <f t="shared" si="15"/>
        <v>1.6666666666666665</v>
      </c>
      <c r="AK25" s="83">
        <f t="shared" si="16"/>
        <v>55.55555555555555</v>
      </c>
      <c r="AL25" s="44"/>
      <c r="AM25" s="6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22.5" customHeight="1" x14ac:dyDescent="0.15">
      <c r="A26" s="39" t="s">
        <v>224</v>
      </c>
      <c r="B26" s="50"/>
      <c r="C26" s="43"/>
      <c r="D26" s="47"/>
      <c r="E26" s="47">
        <v>2</v>
      </c>
      <c r="F26" s="85">
        <f t="shared" si="11"/>
        <v>3</v>
      </c>
      <c r="G26" s="43"/>
      <c r="H26" s="43"/>
      <c r="I26" s="43"/>
      <c r="J26" s="47"/>
      <c r="K26" s="81"/>
      <c r="L26" s="43">
        <v>1</v>
      </c>
      <c r="M26" s="47">
        <v>2</v>
      </c>
      <c r="N26" s="43">
        <v>1</v>
      </c>
      <c r="O26" s="43">
        <v>2</v>
      </c>
      <c r="P26" s="83">
        <f t="shared" si="12"/>
        <v>1.6666666666666667</v>
      </c>
      <c r="Q26" s="43"/>
      <c r="R26" s="43"/>
      <c r="S26" s="43"/>
      <c r="T26" s="47"/>
      <c r="U26" s="81"/>
      <c r="V26" s="42"/>
      <c r="W26" s="42"/>
      <c r="X26" s="42">
        <v>1</v>
      </c>
      <c r="Y26" s="42"/>
      <c r="Z26" s="87">
        <f t="shared" si="10"/>
        <v>2</v>
      </c>
      <c r="AA26" s="42"/>
      <c r="AB26" s="42"/>
      <c r="AC26" s="42"/>
      <c r="AD26" s="42"/>
      <c r="AE26" s="81"/>
      <c r="AF26" s="47"/>
      <c r="AG26" s="43">
        <v>3</v>
      </c>
      <c r="AH26" s="43">
        <v>1</v>
      </c>
      <c r="AI26" s="45">
        <f t="shared" si="14"/>
        <v>13</v>
      </c>
      <c r="AJ26" s="87">
        <f t="shared" si="15"/>
        <v>2.2222222222222223</v>
      </c>
      <c r="AK26" s="87">
        <f t="shared" si="16"/>
        <v>74.074074074074076</v>
      </c>
      <c r="AL26" s="43"/>
      <c r="AM26" s="6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22.5" customHeight="1" x14ac:dyDescent="0.15">
      <c r="A27" s="39" t="s">
        <v>225</v>
      </c>
      <c r="B27" s="50">
        <v>1</v>
      </c>
      <c r="C27" s="43"/>
      <c r="D27" s="47">
        <v>2</v>
      </c>
      <c r="E27" s="47">
        <v>3</v>
      </c>
      <c r="F27" s="87">
        <f t="shared" si="11"/>
        <v>2.1666666666666665</v>
      </c>
      <c r="G27" s="43"/>
      <c r="H27" s="47"/>
      <c r="I27" s="47"/>
      <c r="J27" s="47">
        <v>1</v>
      </c>
      <c r="K27" s="85">
        <f t="shared" ref="K27" si="19">(G27*G$4+H27*H$4+I27*I$4+J27*J$4)/(G27+H27+I27+J27)</f>
        <v>3</v>
      </c>
      <c r="L27" s="43">
        <v>1</v>
      </c>
      <c r="M27" s="43"/>
      <c r="N27" s="47"/>
      <c r="O27" s="43"/>
      <c r="P27" s="81"/>
      <c r="Q27" s="44"/>
      <c r="R27" s="44"/>
      <c r="S27" s="44"/>
      <c r="T27" s="41">
        <v>2</v>
      </c>
      <c r="U27" s="85">
        <f t="shared" si="13"/>
        <v>3</v>
      </c>
      <c r="V27" s="45"/>
      <c r="W27" s="45"/>
      <c r="X27" s="45"/>
      <c r="Y27" s="45"/>
      <c r="Z27" s="81"/>
      <c r="AA27" s="45"/>
      <c r="AB27" s="45">
        <v>1</v>
      </c>
      <c r="AC27" s="45"/>
      <c r="AD27" s="45">
        <v>1</v>
      </c>
      <c r="AE27" s="87">
        <f t="shared" ref="AE27" si="20">(AD27*AD$4+AC27*AC$4+AB27*AB$4+AA27*AA$4)/(AA27+AB27+AC27+AD27)</f>
        <v>2</v>
      </c>
      <c r="AF27" s="41"/>
      <c r="AG27" s="41"/>
      <c r="AH27" s="44"/>
      <c r="AI27" s="45">
        <f t="shared" si="14"/>
        <v>12</v>
      </c>
      <c r="AJ27" s="85">
        <f t="shared" si="15"/>
        <v>2.5416666666666665</v>
      </c>
      <c r="AK27" s="85">
        <f t="shared" si="16"/>
        <v>84.722222222222214</v>
      </c>
      <c r="AL27" s="44"/>
      <c r="AM27" s="6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22.5" customHeight="1" x14ac:dyDescent="0.15">
      <c r="A28" s="39" t="s">
        <v>226</v>
      </c>
      <c r="B28" s="50"/>
      <c r="C28" s="43"/>
      <c r="D28" s="43"/>
      <c r="E28" s="43"/>
      <c r="F28" s="81"/>
      <c r="G28" s="43"/>
      <c r="H28" s="43"/>
      <c r="I28" s="43"/>
      <c r="J28" s="43"/>
      <c r="K28" s="81"/>
      <c r="L28" s="43">
        <v>1</v>
      </c>
      <c r="M28" s="43"/>
      <c r="N28" s="43"/>
      <c r="O28" s="43"/>
      <c r="P28" s="82">
        <f t="shared" si="12"/>
        <v>0</v>
      </c>
      <c r="Q28" s="43"/>
      <c r="R28" s="43"/>
      <c r="S28" s="43"/>
      <c r="T28" s="43">
        <v>1</v>
      </c>
      <c r="U28" s="85">
        <f t="shared" si="13"/>
        <v>3</v>
      </c>
      <c r="V28" s="42"/>
      <c r="W28" s="42"/>
      <c r="X28" s="42"/>
      <c r="Y28" s="42"/>
      <c r="Z28" s="10"/>
      <c r="AA28" s="42"/>
      <c r="AB28" s="42"/>
      <c r="AC28" s="42"/>
      <c r="AD28" s="42"/>
      <c r="AE28" s="81"/>
      <c r="AF28" s="43"/>
      <c r="AG28" s="43"/>
      <c r="AH28" s="43"/>
      <c r="AI28" s="45">
        <f t="shared" si="14"/>
        <v>2</v>
      </c>
      <c r="AJ28" s="83">
        <f>AVERAGE(F28,P28,U28,K28,Z28,AE28)</f>
        <v>1.5</v>
      </c>
      <c r="AK28" s="83">
        <f t="shared" si="16"/>
        <v>50</v>
      </c>
      <c r="AL28" s="43"/>
      <c r="AM28" s="6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22.5" customHeight="1" x14ac:dyDescent="0.15">
      <c r="A29" s="49"/>
      <c r="B29" s="51"/>
      <c r="C29" s="44"/>
      <c r="D29" s="44"/>
      <c r="E29" s="44"/>
      <c r="F29" s="52"/>
      <c r="G29" s="44"/>
      <c r="H29" s="44"/>
      <c r="I29" s="44"/>
      <c r="J29" s="44"/>
      <c r="K29" s="52"/>
      <c r="L29" s="44"/>
      <c r="M29" s="44"/>
      <c r="N29" s="44"/>
      <c r="O29" s="44"/>
      <c r="P29" s="52"/>
      <c r="Q29" s="44"/>
      <c r="R29" s="44"/>
      <c r="S29" s="44"/>
      <c r="T29" s="44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44"/>
      <c r="AG29" s="44"/>
      <c r="AH29" s="44"/>
      <c r="AI29" s="44"/>
      <c r="AJ29" s="52"/>
      <c r="AK29" s="52"/>
      <c r="AL29" s="44"/>
      <c r="AM29" s="6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22.5" customHeight="1" x14ac:dyDescent="0.15">
      <c r="A30" s="39" t="s">
        <v>2</v>
      </c>
      <c r="B30" s="46">
        <f>SUM(B5:B28)</f>
        <v>23</v>
      </c>
      <c r="C30" s="47">
        <f>SUM(C5:C28)</f>
        <v>9</v>
      </c>
      <c r="D30" s="47">
        <f>SUM(D5:D28)</f>
        <v>63</v>
      </c>
      <c r="E30" s="47">
        <f>SUM(E5:E28)</f>
        <v>44</v>
      </c>
      <c r="F30" s="83">
        <f>AVERAGE(F5:F28)</f>
        <v>1.9292448292448292</v>
      </c>
      <c r="G30" s="47">
        <f>SUM(G5:G28)</f>
        <v>5</v>
      </c>
      <c r="H30" s="47">
        <f>SUM(H5:H28)</f>
        <v>6</v>
      </c>
      <c r="I30" s="47">
        <f>SUM(I5:I28)</f>
        <v>11</v>
      </c>
      <c r="J30" s="47">
        <f>SUM(J5:J28)</f>
        <v>70</v>
      </c>
      <c r="K30" s="85">
        <f>AVERAGE(K5:K28)</f>
        <v>2.7554450757575761</v>
      </c>
      <c r="L30" s="42">
        <f>SUM(L5:L28)</f>
        <v>20</v>
      </c>
      <c r="M30" s="42">
        <f>SUM(M5:M28)</f>
        <v>24</v>
      </c>
      <c r="N30" s="42">
        <f>SUM(N5:N28)</f>
        <v>30</v>
      </c>
      <c r="O30" s="42">
        <f>SUM(O5:O28)</f>
        <v>8</v>
      </c>
      <c r="P30" s="86">
        <f>AVERAGE(P5:P28)</f>
        <v>1.1855820105820105</v>
      </c>
      <c r="Q30" s="47">
        <f>SUM(Q5:Q28)</f>
        <v>33</v>
      </c>
      <c r="R30" s="47">
        <f>SUM(R5:R28)</f>
        <v>4</v>
      </c>
      <c r="S30" s="47">
        <f>SUM(S5:S28)</f>
        <v>5</v>
      </c>
      <c r="T30" s="47">
        <f>SUM(T5:T28)</f>
        <v>46</v>
      </c>
      <c r="U30" s="83">
        <f>AVERAGE(U5:U28)</f>
        <v>1.7874493927125505</v>
      </c>
      <c r="V30" s="42">
        <f>SUM(V5:V27)</f>
        <v>2</v>
      </c>
      <c r="W30" s="42">
        <f>SUM(W5:W27)</f>
        <v>0</v>
      </c>
      <c r="X30" s="42">
        <f>SUM(X5:X27)</f>
        <v>5</v>
      </c>
      <c r="Y30" s="42">
        <f>SUM(Y5:Y27)</f>
        <v>2</v>
      </c>
      <c r="Z30" s="83">
        <f>AVERAGE(Z5:Z28)</f>
        <v>1.6666666666666667</v>
      </c>
      <c r="AA30" s="42">
        <f>SUM(AA5:AA27)</f>
        <v>4</v>
      </c>
      <c r="AB30" s="42">
        <f>SUM(AB5:AB27)</f>
        <v>5</v>
      </c>
      <c r="AC30" s="42">
        <f>SUM(AC5:AC27)</f>
        <v>1</v>
      </c>
      <c r="AD30" s="42">
        <f>SUM(AD5:AD27)</f>
        <v>10</v>
      </c>
      <c r="AE30" s="87">
        <f>AVERAGE(AE5:AE28)</f>
        <v>2.0833333333333335</v>
      </c>
      <c r="AF30" s="84">
        <f>SUM(AF5:AF28)</f>
        <v>14</v>
      </c>
      <c r="AG30" s="84">
        <f>SUM(AG5:AG28)</f>
        <v>30</v>
      </c>
      <c r="AH30" s="47">
        <f>SUM(AH5:AH28)</f>
        <v>15</v>
      </c>
      <c r="AI30" s="42">
        <f>SUM(AI5:AI28)</f>
        <v>489</v>
      </c>
      <c r="AJ30" s="83">
        <f>AVERAGE(AJ5:AJ19,AJ21:AJ28)</f>
        <v>1.8907818530101135</v>
      </c>
      <c r="AK30" s="83">
        <f>AVERAGE(AK5:AK19,AK21:AK28)</f>
        <v>63.02606176700381</v>
      </c>
      <c r="AL30" s="43"/>
      <c r="AM30" s="6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5.75" customHeight="1" thickBot="1" x14ac:dyDescent="0.2">
      <c r="A31" s="7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32"/>
      <c r="AZ31" s="33"/>
    </row>
    <row r="32" spans="1:52" ht="24" customHeight="1" thickTop="1" x14ac:dyDescent="0.15">
      <c r="A32" s="8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4"/>
      <c r="AM32" s="99" t="s">
        <v>23</v>
      </c>
      <c r="AN32" s="100"/>
      <c r="AO32" s="100"/>
      <c r="AP32" s="101"/>
      <c r="AQ32" s="102" t="s">
        <v>24</v>
      </c>
      <c r="AR32" s="100"/>
      <c r="AS32" s="100"/>
      <c r="AT32" s="101"/>
      <c r="AU32" s="102" t="s">
        <v>13</v>
      </c>
      <c r="AV32" s="100"/>
      <c r="AW32" s="100"/>
      <c r="AX32" s="103"/>
      <c r="AY32" s="75"/>
      <c r="AZ32" s="4"/>
    </row>
    <row r="33" spans="1:52" ht="22.5" customHeight="1" x14ac:dyDescent="0.15">
      <c r="A33" s="8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4"/>
      <c r="AM33" s="55">
        <v>0</v>
      </c>
      <c r="AN33" s="56">
        <v>1</v>
      </c>
      <c r="AO33" s="56">
        <v>2</v>
      </c>
      <c r="AP33" s="56">
        <v>3</v>
      </c>
      <c r="AQ33" s="56">
        <v>0</v>
      </c>
      <c r="AR33" s="56">
        <v>1</v>
      </c>
      <c r="AS33" s="56">
        <v>2</v>
      </c>
      <c r="AT33" s="56">
        <v>3</v>
      </c>
      <c r="AU33" s="56">
        <v>0</v>
      </c>
      <c r="AV33" s="56">
        <v>1</v>
      </c>
      <c r="AW33" s="56">
        <v>2</v>
      </c>
      <c r="AX33" s="57">
        <v>3</v>
      </c>
      <c r="AY33" s="54"/>
      <c r="AZ33" s="8"/>
    </row>
    <row r="34" spans="1:52" ht="73.5" customHeight="1" x14ac:dyDescent="0.15">
      <c r="A34" s="8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4"/>
      <c r="AM34" s="58" t="s">
        <v>25</v>
      </c>
      <c r="AN34" s="5" t="s">
        <v>26</v>
      </c>
      <c r="AO34" s="5" t="s">
        <v>27</v>
      </c>
      <c r="AP34" s="5" t="s">
        <v>28</v>
      </c>
      <c r="AQ34" s="5" t="s">
        <v>29</v>
      </c>
      <c r="AR34" s="5" t="s">
        <v>30</v>
      </c>
      <c r="AS34" s="5" t="s">
        <v>31</v>
      </c>
      <c r="AT34" s="5" t="s">
        <v>32</v>
      </c>
      <c r="AU34" s="5" t="s">
        <v>33</v>
      </c>
      <c r="AV34" s="5" t="s">
        <v>34</v>
      </c>
      <c r="AW34" s="5" t="s">
        <v>35</v>
      </c>
      <c r="AX34" s="59" t="s">
        <v>36</v>
      </c>
      <c r="AY34" s="54"/>
      <c r="AZ34" s="8"/>
    </row>
    <row r="35" spans="1:52" ht="22.5" customHeight="1" x14ac:dyDescent="0.15">
      <c r="A35" s="8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4"/>
      <c r="AM35" s="104" t="s">
        <v>37</v>
      </c>
      <c r="AN35" s="95"/>
      <c r="AO35" s="95"/>
      <c r="AP35" s="96"/>
      <c r="AQ35" s="105" t="s">
        <v>38</v>
      </c>
      <c r="AR35" s="95"/>
      <c r="AS35" s="95"/>
      <c r="AT35" s="96"/>
      <c r="AU35" s="105" t="s">
        <v>39</v>
      </c>
      <c r="AV35" s="95"/>
      <c r="AW35" s="95"/>
      <c r="AX35" s="106"/>
      <c r="AY35" s="54"/>
      <c r="AZ35" s="8"/>
    </row>
    <row r="36" spans="1:52" ht="22.5" customHeight="1" x14ac:dyDescent="0.15">
      <c r="A36" s="8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4"/>
      <c r="AM36" s="60">
        <v>0</v>
      </c>
      <c r="AN36" s="37">
        <v>1</v>
      </c>
      <c r="AO36" s="37">
        <v>2</v>
      </c>
      <c r="AP36" s="37">
        <v>3</v>
      </c>
      <c r="AQ36" s="37">
        <v>0</v>
      </c>
      <c r="AR36" s="37">
        <v>1</v>
      </c>
      <c r="AS36" s="37">
        <v>2</v>
      </c>
      <c r="AT36" s="37">
        <v>3</v>
      </c>
      <c r="AU36" s="37">
        <v>0</v>
      </c>
      <c r="AV36" s="37">
        <v>1</v>
      </c>
      <c r="AW36" s="37">
        <v>2</v>
      </c>
      <c r="AX36" s="61">
        <v>3</v>
      </c>
      <c r="AY36" s="54"/>
      <c r="AZ36" s="8"/>
    </row>
    <row r="37" spans="1:52" ht="73.5" customHeight="1" thickBot="1" x14ac:dyDescent="0.2">
      <c r="A37" s="8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4"/>
      <c r="AM37" s="62" t="s">
        <v>40</v>
      </c>
      <c r="AN37" s="63" t="s">
        <v>41</v>
      </c>
      <c r="AO37" s="63" t="s">
        <v>42</v>
      </c>
      <c r="AP37" s="63" t="s">
        <v>43</v>
      </c>
      <c r="AQ37" s="63" t="s">
        <v>44</v>
      </c>
      <c r="AR37" s="63" t="s">
        <v>45</v>
      </c>
      <c r="AS37" s="63" t="s">
        <v>46</v>
      </c>
      <c r="AT37" s="63" t="s">
        <v>47</v>
      </c>
      <c r="AU37" s="63" t="s">
        <v>48</v>
      </c>
      <c r="AV37" s="63" t="s">
        <v>49</v>
      </c>
      <c r="AW37" s="63" t="s">
        <v>50</v>
      </c>
      <c r="AX37" s="64" t="s">
        <v>51</v>
      </c>
      <c r="AY37" s="54"/>
      <c r="AZ37" s="8"/>
    </row>
    <row r="38" spans="1:52" ht="21.75" customHeight="1" thickTop="1" x14ac:dyDescent="0.15">
      <c r="A38" s="8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76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19"/>
      <c r="AZ38" s="8"/>
    </row>
    <row r="39" spans="1:52" ht="30" customHeight="1" x14ac:dyDescent="0.15">
      <c r="A39" s="8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73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2"/>
      <c r="AY39" s="66"/>
      <c r="AZ39" s="67" t="s">
        <v>52</v>
      </c>
    </row>
    <row r="40" spans="1:52" ht="30" customHeight="1" x14ac:dyDescent="0.15">
      <c r="A40" s="8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73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2"/>
      <c r="AY40" s="25"/>
      <c r="AZ40" s="67" t="s">
        <v>53</v>
      </c>
    </row>
    <row r="41" spans="1:52" ht="30" customHeight="1" x14ac:dyDescent="0.15">
      <c r="A41" s="8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73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22"/>
      <c r="AY41" s="26"/>
      <c r="AZ41" s="67" t="s">
        <v>54</v>
      </c>
    </row>
    <row r="42" spans="1:52" ht="30" customHeight="1" x14ac:dyDescent="0.15">
      <c r="A42" s="8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73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2"/>
      <c r="AY42" s="27"/>
      <c r="AZ42" s="67" t="s">
        <v>55</v>
      </c>
    </row>
    <row r="43" spans="1:52" ht="30" customHeight="1" x14ac:dyDescent="0.15">
      <c r="A43" s="8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73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2"/>
      <c r="AY43" s="68"/>
      <c r="AZ43" s="67" t="s">
        <v>56</v>
      </c>
    </row>
    <row r="44" spans="1:52" ht="21.75" customHeight="1" x14ac:dyDescent="0.15">
      <c r="A44" s="8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77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78"/>
      <c r="AZ44" s="33"/>
    </row>
  </sheetData>
  <mergeCells count="13">
    <mergeCell ref="B1:AL1"/>
    <mergeCell ref="B2:F2"/>
    <mergeCell ref="G2:K2"/>
    <mergeCell ref="L2:P2"/>
    <mergeCell ref="Q2:U2"/>
    <mergeCell ref="V2:Z2"/>
    <mergeCell ref="AA2:AE2"/>
    <mergeCell ref="AM32:AP32"/>
    <mergeCell ref="AQ32:AT32"/>
    <mergeCell ref="AU32:AX32"/>
    <mergeCell ref="AM35:AP35"/>
    <mergeCell ref="AQ35:AT35"/>
    <mergeCell ref="AU35:AX35"/>
  </mergeCells>
  <pageMargins left="0.5" right="0.5" top="0.75" bottom="0.75" header="0" footer="0"/>
  <pageSetup orientation="portrait"/>
  <headerFooter>
    <oddFooter>&amp;C&amp;"Helvetica Neue,Regular"&amp;10&amp;K000000000000&amp;P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F439FE9FEC81459F0F6329E8E1032C" ma:contentTypeVersion="4" ma:contentTypeDescription="Crear nuevo documento." ma:contentTypeScope="" ma:versionID="86a4b1e5cc4dbddf2ef7026a269c3589">
  <xsd:schema xmlns:xsd="http://www.w3.org/2001/XMLSchema" xmlns:xs="http://www.w3.org/2001/XMLSchema" xmlns:p="http://schemas.microsoft.com/office/2006/metadata/properties" xmlns:ns2="517d0a93-09c3-455b-a32d-16037268d0d6" targetNamespace="http://schemas.microsoft.com/office/2006/metadata/properties" ma:root="true" ma:fieldsID="166896d1557b752f8d7b29303d18d1cb" ns2:_="">
    <xsd:import namespace="517d0a93-09c3-455b-a32d-16037268d0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d0a93-09c3-455b-a32d-16037268d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7C6F65-12C3-45AE-8588-E178605A11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BAF01E-4085-4691-B0FC-4FFA948930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003787-BAA7-4BA8-A5A3-5B4EC4956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d0a93-09c3-455b-a32d-16037268d0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Promedio partidos</vt:lpstr>
      <vt:lpstr>PAU I</vt:lpstr>
      <vt:lpstr>COLOMIERS I</vt:lpstr>
      <vt:lpstr>BLAGNAC I</vt:lpstr>
      <vt:lpstr>AGEN I</vt:lpstr>
      <vt:lpstr>CASTRES I</vt:lpstr>
      <vt:lpstr>BAYONNE I</vt:lpstr>
      <vt:lpstr>AURILLAC 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Andry Campos</cp:lastModifiedBy>
  <cp:revision/>
  <dcterms:created xsi:type="dcterms:W3CDTF">2024-06-03T14:04:01Z</dcterms:created>
  <dcterms:modified xsi:type="dcterms:W3CDTF">2024-12-19T16:54:42Z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0x01010013F439FE9FEC81459F0F6329E8E1032C</vt:lpwstr>
  </property>
</Properties>
</file>