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Uni/COSC367/Labs/Lab 9/"/>
    </mc:Choice>
  </mc:AlternateContent>
  <xr:revisionPtr revIDLastSave="0" documentId="13_ncr:1_{8D5E4C56-6AB5-DF4C-B045-90AD76007BBB}" xr6:coauthVersionLast="45" xr6:coauthVersionMax="45" xr10:uidLastSave="{00000000-0000-0000-0000-000000000000}"/>
  <bookViews>
    <workbookView xWindow="0" yWindow="440" windowWidth="67200" windowHeight="35920" xr2:uid="{6ED4626A-E108-534E-8A8F-5F4E988BB4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3" i="1" l="1"/>
  <c r="V84" i="1"/>
  <c r="V81" i="1"/>
  <c r="V79" i="1"/>
  <c r="V80" i="1"/>
  <c r="V82" i="1"/>
  <c r="V83" i="1"/>
  <c r="V85" i="1"/>
  <c r="V86" i="1"/>
  <c r="U86" i="1"/>
  <c r="U85" i="1"/>
  <c r="U84" i="1"/>
  <c r="U83" i="1"/>
  <c r="U82" i="1"/>
  <c r="U81" i="1"/>
  <c r="U80" i="1"/>
  <c r="U79" i="1"/>
  <c r="S81" i="1"/>
  <c r="S82" i="1"/>
  <c r="S83" i="1"/>
  <c r="S84" i="1"/>
  <c r="S85" i="1"/>
  <c r="S80" i="1"/>
  <c r="R81" i="1"/>
  <c r="R82" i="1"/>
  <c r="R83" i="1"/>
  <c r="R84" i="1"/>
  <c r="R85" i="1"/>
  <c r="R80" i="1"/>
  <c r="S79" i="1"/>
  <c r="R79" i="1"/>
  <c r="V62" i="1"/>
  <c r="U62" i="1"/>
  <c r="U72" i="1"/>
  <c r="T73" i="1"/>
  <c r="U73" i="1"/>
  <c r="V73" i="1"/>
  <c r="AB73" i="1" s="1"/>
  <c r="AD73" i="1" s="1"/>
  <c r="W73" i="1"/>
  <c r="Y73" i="1" s="1"/>
  <c r="X73" i="1"/>
  <c r="Z73" i="1"/>
  <c r="AA73" i="1"/>
  <c r="T74" i="1"/>
  <c r="U74" i="1"/>
  <c r="V74" i="1"/>
  <c r="W74" i="1"/>
  <c r="Y74" i="1" s="1"/>
  <c r="X74" i="1"/>
  <c r="Z74" i="1" s="1"/>
  <c r="AA74" i="1"/>
  <c r="AB74" i="1"/>
  <c r="T75" i="1"/>
  <c r="U75" i="1"/>
  <c r="AA75" i="1" s="1"/>
  <c r="AC75" i="1" s="1"/>
  <c r="V75" i="1"/>
  <c r="W75" i="1"/>
  <c r="X75" i="1"/>
  <c r="Z75" i="1" s="1"/>
  <c r="Y75" i="1"/>
  <c r="AB75" i="1"/>
  <c r="Y72" i="1"/>
  <c r="Z72" i="1"/>
  <c r="AA72" i="1"/>
  <c r="AC72" i="1" s="1"/>
  <c r="V72" i="1"/>
  <c r="M31" i="1"/>
  <c r="T72" i="1"/>
  <c r="N31" i="1"/>
  <c r="I31" i="1"/>
  <c r="J31" i="1"/>
  <c r="T70" i="1"/>
  <c r="U70" i="1"/>
  <c r="V70" i="1"/>
  <c r="AB70" i="1" s="1"/>
  <c r="AD70" i="1" s="1"/>
  <c r="W70" i="1"/>
  <c r="Y70" i="1" s="1"/>
  <c r="X70" i="1"/>
  <c r="Z70" i="1"/>
  <c r="AA70" i="1"/>
  <c r="U71" i="1"/>
  <c r="V71" i="1"/>
  <c r="W71" i="1"/>
  <c r="Y71" i="1" s="1"/>
  <c r="X71" i="1"/>
  <c r="Z71" i="1" s="1"/>
  <c r="AA71" i="1"/>
  <c r="AB71" i="1"/>
  <c r="W72" i="1"/>
  <c r="X72" i="1"/>
  <c r="AB72" i="1"/>
  <c r="AA69" i="1"/>
  <c r="AC69" i="1" s="1"/>
  <c r="AA63" i="1"/>
  <c r="Z65" i="1"/>
  <c r="Z66" i="1"/>
  <c r="Z67" i="1"/>
  <c r="Z68" i="1"/>
  <c r="Z69" i="1"/>
  <c r="Y64" i="1"/>
  <c r="Y65" i="1"/>
  <c r="Y66" i="1"/>
  <c r="Y67" i="1"/>
  <c r="Y68" i="1"/>
  <c r="Y69" i="1"/>
  <c r="X64" i="1"/>
  <c r="Z64" i="1" s="1"/>
  <c r="X65" i="1"/>
  <c r="X66" i="1"/>
  <c r="X67" i="1"/>
  <c r="X68" i="1"/>
  <c r="X69" i="1"/>
  <c r="X63" i="1"/>
  <c r="Z63" i="1" s="1"/>
  <c r="W64" i="1"/>
  <c r="W65" i="1"/>
  <c r="W66" i="1"/>
  <c r="W67" i="1"/>
  <c r="W68" i="1"/>
  <c r="W69" i="1"/>
  <c r="W63" i="1"/>
  <c r="Y63" i="1" s="1"/>
  <c r="V64" i="1"/>
  <c r="AB64" i="1" s="1"/>
  <c r="AD64" i="1" s="1"/>
  <c r="V65" i="1"/>
  <c r="AB65" i="1" s="1"/>
  <c r="AD65" i="1" s="1"/>
  <c r="V66" i="1"/>
  <c r="AB66" i="1" s="1"/>
  <c r="AD66" i="1" s="1"/>
  <c r="V67" i="1"/>
  <c r="AB67" i="1" s="1"/>
  <c r="AD67" i="1" s="1"/>
  <c r="V68" i="1"/>
  <c r="AB68" i="1" s="1"/>
  <c r="AD68" i="1" s="1"/>
  <c r="V69" i="1"/>
  <c r="AB69" i="1" s="1"/>
  <c r="AD69" i="1" s="1"/>
  <c r="V63" i="1"/>
  <c r="AB63" i="1" s="1"/>
  <c r="U64" i="1"/>
  <c r="AA64" i="1" s="1"/>
  <c r="AC64" i="1" s="1"/>
  <c r="U65" i="1"/>
  <c r="AA65" i="1" s="1"/>
  <c r="AC65" i="1" s="1"/>
  <c r="U66" i="1"/>
  <c r="AA66" i="1" s="1"/>
  <c r="AC66" i="1" s="1"/>
  <c r="U67" i="1"/>
  <c r="AA67" i="1" s="1"/>
  <c r="AC67" i="1" s="1"/>
  <c r="U68" i="1"/>
  <c r="AA68" i="1" s="1"/>
  <c r="AC68" i="1" s="1"/>
  <c r="U69" i="1"/>
  <c r="U63" i="1"/>
  <c r="T64" i="1"/>
  <c r="T65" i="1"/>
  <c r="T66" i="1"/>
  <c r="T67" i="1"/>
  <c r="T68" i="1"/>
  <c r="T69" i="1"/>
  <c r="M35" i="1"/>
  <c r="H60" i="1"/>
  <c r="H62" i="1"/>
  <c r="H64" i="1"/>
  <c r="H66" i="1"/>
  <c r="H68" i="1"/>
  <c r="H70" i="1"/>
  <c r="H58" i="1"/>
  <c r="W33" i="1"/>
  <c r="W35" i="1"/>
  <c r="W37" i="1"/>
  <c r="W39" i="1"/>
  <c r="W41" i="1"/>
  <c r="W43" i="1"/>
  <c r="W31" i="1"/>
  <c r="V39" i="1"/>
  <c r="V41" i="1"/>
  <c r="V43" i="1"/>
  <c r="V33" i="1"/>
  <c r="V35" i="1"/>
  <c r="V37" i="1"/>
  <c r="V31" i="1"/>
  <c r="U33" i="1"/>
  <c r="U35" i="1"/>
  <c r="U37" i="1"/>
  <c r="U39" i="1"/>
  <c r="U41" i="1"/>
  <c r="U43" i="1"/>
  <c r="T33" i="1"/>
  <c r="T35" i="1"/>
  <c r="T37" i="1"/>
  <c r="T39" i="1"/>
  <c r="T41" i="1"/>
  <c r="T43" i="1"/>
  <c r="T31" i="1"/>
  <c r="U31" i="1" s="1"/>
  <c r="S31" i="1"/>
  <c r="S33" i="1"/>
  <c r="S35" i="1"/>
  <c r="S37" i="1"/>
  <c r="S39" i="1"/>
  <c r="S41" i="1"/>
  <c r="S43" i="1"/>
  <c r="M34" i="1"/>
  <c r="M33" i="1"/>
  <c r="O30" i="1"/>
  <c r="N30" i="1"/>
  <c r="G56" i="1" s="1"/>
  <c r="O33" i="1"/>
  <c r="P33" i="1" s="1"/>
  <c r="O35" i="1"/>
  <c r="P35" i="1" s="1"/>
  <c r="O37" i="1"/>
  <c r="P37" i="1" s="1"/>
  <c r="O39" i="1"/>
  <c r="P39" i="1" s="1"/>
  <c r="O41" i="1"/>
  <c r="P41" i="1" s="1"/>
  <c r="O43" i="1"/>
  <c r="P43" i="1" s="1"/>
  <c r="O31" i="1"/>
  <c r="P31" i="1" s="1"/>
  <c r="N35" i="1"/>
  <c r="Q35" i="1" s="1"/>
  <c r="N33" i="1"/>
  <c r="Q33" i="1" s="1"/>
  <c r="G60" i="1" s="1"/>
  <c r="N37" i="1"/>
  <c r="Q37" i="1" s="1"/>
  <c r="N39" i="1"/>
  <c r="Q39" i="1" s="1"/>
  <c r="N41" i="1"/>
  <c r="Q41" i="1" s="1"/>
  <c r="N43" i="1"/>
  <c r="Q43" i="1" s="1"/>
  <c r="Q31" i="1"/>
  <c r="M37" i="1"/>
  <c r="M39" i="1"/>
  <c r="M41" i="1"/>
  <c r="M43" i="1"/>
  <c r="J33" i="1"/>
  <c r="J35" i="1"/>
  <c r="J37" i="1"/>
  <c r="J39" i="1"/>
  <c r="J41" i="1"/>
  <c r="J43" i="1"/>
  <c r="I43" i="1"/>
  <c r="I41" i="1"/>
  <c r="I39" i="1"/>
  <c r="I35" i="1"/>
  <c r="I37" i="1"/>
  <c r="I33" i="1"/>
  <c r="J30" i="1"/>
  <c r="I30" i="1"/>
  <c r="H24" i="1"/>
  <c r="G24" i="1"/>
  <c r="G23" i="1"/>
  <c r="H23" i="1"/>
  <c r="AD74" i="1" l="1"/>
  <c r="AC73" i="1"/>
  <c r="AD75" i="1"/>
  <c r="AC74" i="1"/>
  <c r="AD71" i="1"/>
  <c r="AC70" i="1"/>
  <c r="AD72" i="1"/>
  <c r="AC71" i="1"/>
  <c r="AD63" i="1"/>
  <c r="H56" i="1"/>
  <c r="G62" i="1"/>
  <c r="G66" i="1"/>
  <c r="G68" i="1"/>
  <c r="G58" i="1"/>
  <c r="G70" i="1"/>
  <c r="G64" i="1"/>
  <c r="R41" i="1"/>
  <c r="R33" i="1"/>
  <c r="R39" i="1"/>
  <c r="R43" i="1"/>
  <c r="R31" i="1"/>
  <c r="R35" i="1"/>
  <c r="R37" i="1"/>
</calcChain>
</file>

<file path=xl/sharedStrings.xml><?xml version="1.0" encoding="utf-8"?>
<sst xmlns="http://schemas.openxmlformats.org/spreadsheetml/2006/main" count="146" uniqueCount="90">
  <si>
    <t>X1</t>
  </si>
  <si>
    <t>X2</t>
  </si>
  <si>
    <t>X3</t>
  </si>
  <si>
    <t>Y</t>
  </si>
  <si>
    <t>('T', 'T', 'F', 'F')</t>
  </si>
  <si>
    <t>('T', 'F', 'F', 'F')</t>
  </si>
  <si>
    <t>('T', 'F', 'F', 'T')</t>
  </si>
  <si>
    <t>('F', 'F', 'F', 'T')</t>
  </si>
  <si>
    <t>('F', 'T', 'F', 'T')</t>
  </si>
  <si>
    <t>F</t>
  </si>
  <si>
    <t>T</t>
  </si>
  <si>
    <t>!X1</t>
  </si>
  <si>
    <t>!X2</t>
  </si>
  <si>
    <t>!X3</t>
  </si>
  <si>
    <t>P(Y)</t>
  </si>
  <si>
    <t>P(!X1|y)</t>
  </si>
  <si>
    <t>P(X1|Y)</t>
  </si>
  <si>
    <t>P(X2|Y)</t>
  </si>
  <si>
    <t>P(!X2|y)</t>
  </si>
  <si>
    <t>P(X3|Y)</t>
  </si>
  <si>
    <t>P(!X3|y)</t>
  </si>
  <si>
    <t>P(Y|x1,X2,X3)</t>
  </si>
  <si>
    <t>P(!Y|X1,X2,X3)</t>
  </si>
  <si>
    <t>Laplace Smoothing C = 1</t>
  </si>
  <si>
    <t xml:space="preserve">class </t>
  </si>
  <si>
    <t xml:space="preserve">job=true </t>
  </si>
  <si>
    <t xml:space="preserve">job=false </t>
  </si>
  <si>
    <t xml:space="preserve">dep=low </t>
  </si>
  <si>
    <t xml:space="preserve">dep=high </t>
  </si>
  <si>
    <t xml:space="preserve">fam=single </t>
  </si>
  <si>
    <t xml:space="preserve">fam=couple </t>
  </si>
  <si>
    <t xml:space="preserve">fam=children </t>
  </si>
  <si>
    <t>N</t>
  </si>
  <si>
    <t>A</t>
  </si>
  <si>
    <t>P</t>
  </si>
  <si>
    <t>Smoothing:</t>
  </si>
  <si>
    <t>Example from notes</t>
  </si>
  <si>
    <t>Count(A = a)</t>
  </si>
  <si>
    <t>Add Psuedo</t>
  </si>
  <si>
    <t>Domain(A)</t>
  </si>
  <si>
    <t>(binary)</t>
  </si>
  <si>
    <t>Denominator</t>
  </si>
  <si>
    <t>Final</t>
  </si>
  <si>
    <t>J|A</t>
  </si>
  <si>
    <t>Domains:</t>
  </si>
  <si>
    <t>Job</t>
  </si>
  <si>
    <t>Dep</t>
  </si>
  <si>
    <t>Fam</t>
  </si>
  <si>
    <t>Singletons:</t>
  </si>
  <si>
    <t>R</t>
  </si>
  <si>
    <t>Adjusted:</t>
  </si>
  <si>
    <t xml:space="preserve">P(class) </t>
  </si>
  <si>
    <r>
      <t>P(job=true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</si>
  <si>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P(job=false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</si>
  <si>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P(dep=low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</si>
  <si>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P(dep=high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</si>
  <si>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P(fam=single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</si>
  <si>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P(fam=couple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</si>
  <si>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r>
      <t>P(fam=children</t>
    </r>
    <r>
      <rPr>
        <sz val="11"/>
        <color theme="1"/>
        <rFont val="CMSY10"/>
      </rPr>
      <t>|</t>
    </r>
    <r>
      <rPr>
        <sz val="11"/>
        <color theme="1"/>
        <rFont val="Times"/>
        <family val="1"/>
      </rPr>
      <t xml:space="preserve">class) </t>
    </r>
  </si>
  <si>
    <t>Count(B=true) + Psuedo</t>
  </si>
  <si>
    <t>count(A =a and B = true)</t>
  </si>
  <si>
    <t>Count (B = R)</t>
  </si>
  <si>
    <t>Count(B = A)</t>
  </si>
  <si>
    <t>Count(A =a and B = Reject</t>
  </si>
  <si>
    <t>Denom</t>
  </si>
  <si>
    <t>Smoothing</t>
  </si>
  <si>
    <t>Result</t>
  </si>
  <si>
    <t>Preliminary Counts</t>
  </si>
  <si>
    <t>Count(A=a)</t>
  </si>
  <si>
    <t>Count(B=F)</t>
  </si>
  <si>
    <t>Count(B=T)</t>
  </si>
  <si>
    <t>Count(A=a,B = T)</t>
  </si>
  <si>
    <t>Co(A=a, B =F)</t>
  </si>
  <si>
    <t>B = T</t>
  </si>
  <si>
    <t>B = F</t>
  </si>
  <si>
    <t>Inc. Such that this works</t>
  </si>
  <si>
    <t>Smooth:</t>
  </si>
  <si>
    <t>Final Table</t>
  </si>
  <si>
    <t>Notes_data:</t>
  </si>
  <si>
    <t>X1, !x2 ! X3</t>
  </si>
  <si>
    <t>X1 X2 !x3</t>
  </si>
  <si>
    <t>X1 X2 X3</t>
  </si>
  <si>
    <t>!X1 X2 X3</t>
  </si>
  <si>
    <t>!x1 !x2 X3</t>
  </si>
  <si>
    <t>!x1 !x2 !x3</t>
  </si>
  <si>
    <t>X1 !x2 X3</t>
  </si>
  <si>
    <t>!x1 X2 !x3</t>
  </si>
  <si>
    <t>Naïve Baysian Network w Laplace Smoothing Tool.</t>
  </si>
  <si>
    <t>Weights are directly given by Pairing an Add Psuedo and the Coloured denominator</t>
  </si>
  <si>
    <t>What is this spreadsheet? Use it to calculate the probability for naïve baysian network w/ laplace smoothing! Further down on the right is the network from the question. The one above is a sample from the COSC367 notes 2019. Useful for lots and lots of data!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</si>
</sst>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5D5D5F"/>
      <name val="Menlo"/>
      <family val="2"/>
    </font>
    <font>
      <sz val="11"/>
      <color theme="1"/>
      <name val="Times"/>
      <family val="1"/>
    </font>
    <font>
      <sz val="19"/>
      <color theme="1"/>
      <name val="Times"/>
      <family val="1"/>
    </font>
    <font>
      <sz val="11"/>
      <color theme="1"/>
      <name val="CMSY10"/>
    </font>
    <font>
      <sz val="13"/>
      <color rgb="FF242729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5" borderId="3" applyNumberFormat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52">
    <xf numFmtId="0" fontId="0" fillId="0" borderId="0" xfId="0"/>
    <xf numFmtId="0" fontId="11" fillId="0" borderId="0" xfId="0" applyFont="1"/>
    <xf numFmtId="2" fontId="0" fillId="0" borderId="0" xfId="0" applyNumberFormat="1"/>
    <xf numFmtId="2" fontId="1" fillId="6" borderId="2" xfId="10" applyNumberFormat="1" applyBorder="1"/>
    <xf numFmtId="2" fontId="9" fillId="5" borderId="4" xfId="8" applyNumberFormat="1" applyFill="1" applyBorder="1"/>
    <xf numFmtId="2" fontId="9" fillId="6" borderId="2" xfId="8" applyNumberFormat="1" applyFill="1" applyBorder="1"/>
    <xf numFmtId="0" fontId="15" fillId="0" borderId="0" xfId="0" applyFont="1"/>
    <xf numFmtId="2" fontId="0" fillId="0" borderId="0" xfId="0" applyNumberFormat="1" applyBorder="1"/>
    <xf numFmtId="0" fontId="0" fillId="0" borderId="0" xfId="0" applyBorder="1"/>
    <xf numFmtId="0" fontId="3" fillId="2" borderId="0" xfId="2" applyBorder="1"/>
    <xf numFmtId="0" fontId="4" fillId="3" borderId="0" xfId="3" applyBorder="1"/>
    <xf numFmtId="2" fontId="7" fillId="5" borderId="3" xfId="6" applyNumberFormat="1" applyBorder="1"/>
    <xf numFmtId="2" fontId="3" fillId="2" borderId="0" xfId="2" applyNumberFormat="1" applyBorder="1"/>
    <xf numFmtId="2" fontId="4" fillId="3" borderId="0" xfId="3" applyNumberFormat="1" applyBorder="1"/>
    <xf numFmtId="2" fontId="8" fillId="2" borderId="5" xfId="7" applyNumberFormat="1" applyFill="1" applyBorder="1"/>
    <xf numFmtId="2" fontId="8" fillId="3" borderId="5" xfId="7" applyNumberFormat="1" applyFill="1" applyBorder="1"/>
    <xf numFmtId="2" fontId="6" fillId="5" borderId="4" xfId="5" applyNumberFormat="1" applyBorder="1"/>
    <xf numFmtId="2" fontId="5" fillId="4" borderId="0" xfId="4" applyNumberFormat="1" applyBorder="1"/>
    <xf numFmtId="0" fontId="9" fillId="0" borderId="0" xfId="8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0" xfId="0" applyBorder="1"/>
    <xf numFmtId="2" fontId="0" fillId="0" borderId="10" xfId="0" applyNumberFormat="1" applyBorder="1"/>
    <xf numFmtId="2" fontId="1" fillId="6" borderId="11" xfId="10" applyNumberFormat="1" applyBorder="1"/>
    <xf numFmtId="2" fontId="5" fillId="4" borderId="10" xfId="4" applyNumberFormat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3" fillId="2" borderId="13" xfId="2" applyNumberFormat="1" applyBorder="1"/>
    <xf numFmtId="2" fontId="4" fillId="3" borderId="13" xfId="3" applyNumberFormat="1" applyBorder="1"/>
    <xf numFmtId="0" fontId="0" fillId="0" borderId="14" xfId="0" applyBorder="1"/>
    <xf numFmtId="2" fontId="2" fillId="0" borderId="1" xfId="1" applyNumberFormat="1" applyAlignment="1">
      <alignment horizontal="center"/>
    </xf>
    <xf numFmtId="2" fontId="10" fillId="0" borderId="0" xfId="9" applyNumberFormat="1" applyBorder="1" applyAlignment="1">
      <alignment horizontal="center"/>
    </xf>
    <xf numFmtId="2" fontId="10" fillId="0" borderId="10" xfId="9" applyNumberFormat="1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9" xfId="0" applyFont="1" applyBorder="1"/>
    <xf numFmtId="0" fontId="12" fillId="7" borderId="0" xfId="0" applyFont="1" applyFill="1" applyBorder="1"/>
    <xf numFmtId="0" fontId="12" fillId="0" borderId="0" xfId="0" applyFont="1" applyBorder="1"/>
    <xf numFmtId="0" fontId="4" fillId="3" borderId="9" xfId="3" applyBorder="1"/>
    <xf numFmtId="0" fontId="4" fillId="3" borderId="0" xfId="3" applyBorder="1"/>
    <xf numFmtId="0" fontId="12" fillId="0" borderId="12" xfId="0" applyFont="1" applyBorder="1"/>
    <xf numFmtId="0" fontId="12" fillId="7" borderId="13" xfId="0" applyFont="1" applyFill="1" applyBorder="1"/>
    <xf numFmtId="0" fontId="12" fillId="0" borderId="13" xfId="0" applyFont="1" applyBorder="1"/>
    <xf numFmtId="2" fontId="13" fillId="0" borderId="0" xfId="0" applyNumberFormat="1" applyFont="1" applyBorder="1"/>
    <xf numFmtId="2" fontId="13" fillId="0" borderId="10" xfId="0" applyNumberFormat="1" applyFont="1" applyBorder="1"/>
    <xf numFmtId="2" fontId="13" fillId="0" borderId="13" xfId="0" applyNumberFormat="1" applyFont="1" applyBorder="1"/>
    <xf numFmtId="2" fontId="13" fillId="0" borderId="14" xfId="0" applyNumberFormat="1" applyFont="1" applyBorder="1"/>
    <xf numFmtId="0" fontId="0" fillId="0" borderId="0" xfId="0" applyAlignment="1">
      <alignment horizontal="center" vertical="center" wrapText="1"/>
    </xf>
  </cellXfs>
  <cellStyles count="11">
    <cellStyle name="20% - Accent2" xfId="10" builtinId="34"/>
    <cellStyle name="Bad" xfId="3" builtinId="27"/>
    <cellStyle name="Calculation" xfId="6" builtinId="22"/>
    <cellStyle name="Explanatory Text" xfId="9" builtinId="53"/>
    <cellStyle name="Good" xfId="2" builtinId="26"/>
    <cellStyle name="Heading 1" xfId="1" builtinId="16"/>
    <cellStyle name="Linked Cell" xfId="7" builtinId="24"/>
    <cellStyle name="Neutral" xfId="4" builtinId="28"/>
    <cellStyle name="Normal" xfId="0" builtinId="0"/>
    <cellStyle name="Output" xfId="5" builtinId="21"/>
    <cellStyle name="Warning Text" xfId="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102292</xdr:colOff>
      <xdr:row>43</xdr:row>
      <xdr:rowOff>210716</xdr:rowOff>
    </xdr:from>
    <xdr:to>
      <xdr:col>8</xdr:col>
      <xdr:colOff>167421</xdr:colOff>
      <xdr:row>53</xdr:row>
      <xdr:rowOff>76157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4FEBD8EB-7144-CC45-9C0B-92F2F34088FE}"/>
            </a:ext>
          </a:extLst>
        </xdr:cNvPr>
        <xdr:cNvSpPr/>
      </xdr:nvSpPr>
      <xdr:spPr>
        <a:xfrm rot="7574858">
          <a:off x="6124732" y="9705071"/>
          <a:ext cx="1933262" cy="887372"/>
        </a:xfrm>
        <a:prstGeom prst="rightArrow">
          <a:avLst>
            <a:gd name="adj1" fmla="val 3455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5D3-3C3F-B545-9FFF-BEA795957CDC}">
  <dimension ref="A1:AD99"/>
  <sheetViews>
    <sheetView tabSelected="1" zoomScale="156" zoomScaleNormal="156" workbookViewId="0">
      <selection activeCell="H6" sqref="H6"/>
    </sheetView>
  </sheetViews>
  <sheetFormatPr baseColWidth="10" defaultRowHeight="16"/>
  <cols>
    <col min="6" max="6" width="21.1640625" customWidth="1"/>
    <col min="8" max="8" width="10.83203125" customWidth="1"/>
    <col min="11" max="11" width="16.1640625" customWidth="1"/>
    <col min="12" max="12" width="14.33203125" customWidth="1"/>
    <col min="15" max="15" width="29" customWidth="1"/>
    <col min="17" max="17" width="18" customWidth="1"/>
    <col min="18" max="18" width="8.33203125" customWidth="1"/>
    <col min="19" max="19" width="10.83203125" customWidth="1"/>
    <col min="20" max="20" width="10.33203125" customWidth="1"/>
    <col min="23" max="23" width="20.1640625" customWidth="1"/>
    <col min="24" max="24" width="13" customWidth="1"/>
    <col min="30" max="30" width="10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51" t="s">
        <v>89</v>
      </c>
      <c r="B2" s="51"/>
      <c r="C2" s="51"/>
      <c r="D2" s="51"/>
    </row>
    <row r="3" spans="1:4">
      <c r="A3" s="51"/>
      <c r="B3" s="51"/>
      <c r="C3" s="51"/>
      <c r="D3" s="51"/>
    </row>
    <row r="4" spans="1:4">
      <c r="A4" s="51"/>
      <c r="B4" s="51"/>
      <c r="C4" s="51"/>
      <c r="D4" s="51"/>
    </row>
    <row r="5" spans="1:4">
      <c r="A5" s="51"/>
      <c r="B5" s="51"/>
      <c r="C5" s="51"/>
      <c r="D5" s="51"/>
    </row>
    <row r="6" spans="1:4">
      <c r="A6" s="51"/>
      <c r="B6" s="51"/>
      <c r="C6" s="51"/>
      <c r="D6" s="51"/>
    </row>
    <row r="7" spans="1:4">
      <c r="A7" s="51"/>
      <c r="B7" s="51"/>
      <c r="C7" s="51"/>
      <c r="D7" s="51"/>
    </row>
    <row r="8" spans="1:4">
      <c r="A8" s="51"/>
      <c r="B8" s="51"/>
      <c r="C8" s="51"/>
      <c r="D8" s="51"/>
    </row>
    <row r="9" spans="1:4">
      <c r="A9" s="51"/>
      <c r="B9" s="51"/>
      <c r="C9" s="51"/>
      <c r="D9" s="51"/>
    </row>
    <row r="10" spans="1:4">
      <c r="A10" s="51"/>
      <c r="B10" s="51"/>
      <c r="C10" s="51"/>
      <c r="D10" s="51"/>
    </row>
    <row r="18" spans="1:23">
      <c r="A18" s="1" t="s">
        <v>4</v>
      </c>
    </row>
    <row r="19" spans="1:23">
      <c r="A19" s="1" t="s">
        <v>5</v>
      </c>
    </row>
    <row r="20" spans="1:23">
      <c r="A20" s="1" t="s">
        <v>4</v>
      </c>
    </row>
    <row r="21" spans="1:23">
      <c r="A21" s="1" t="s">
        <v>6</v>
      </c>
    </row>
    <row r="22" spans="1:23" ht="17" thickBot="1">
      <c r="A22" s="1" t="s">
        <v>7</v>
      </c>
    </row>
    <row r="23" spans="1:23">
      <c r="A23" s="1" t="s">
        <v>8</v>
      </c>
      <c r="F23" s="36" t="s">
        <v>21</v>
      </c>
      <c r="G23" s="19">
        <f>((3/7) * (1) * (2/3) * 1)</f>
        <v>0.2857142857142857</v>
      </c>
      <c r="H23" s="19">
        <f>I5*I6*I8*I10</f>
        <v>0</v>
      </c>
      <c r="I23" s="19"/>
      <c r="J23" s="19" t="s">
        <v>39</v>
      </c>
      <c r="K23" s="19">
        <v>2</v>
      </c>
      <c r="L23" s="19" t="s">
        <v>40</v>
      </c>
      <c r="M23" s="19" t="s">
        <v>44</v>
      </c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>
      <c r="A24" s="1" t="s">
        <v>7</v>
      </c>
      <c r="F24" s="26" t="s">
        <v>22</v>
      </c>
      <c r="G24" s="8">
        <f>(J5*2)</f>
        <v>0</v>
      </c>
      <c r="H24" s="8">
        <f>J5*J6*J8*J10</f>
        <v>0</v>
      </c>
      <c r="I24" s="8"/>
      <c r="J24" s="8" t="s">
        <v>35</v>
      </c>
      <c r="K24" s="8">
        <v>1</v>
      </c>
      <c r="L24" s="8"/>
      <c r="M24" s="8" t="s">
        <v>45</v>
      </c>
      <c r="N24" s="8">
        <v>2</v>
      </c>
      <c r="O24" s="8"/>
      <c r="P24" s="8"/>
      <c r="Q24" s="8"/>
      <c r="R24" s="8"/>
      <c r="S24" s="8"/>
      <c r="T24" s="8"/>
      <c r="U24" s="8"/>
      <c r="V24" s="8"/>
      <c r="W24" s="22"/>
    </row>
    <row r="25" spans="1:23">
      <c r="F25" s="26"/>
      <c r="G25" s="8"/>
      <c r="H25" s="8"/>
      <c r="I25" s="8"/>
      <c r="J25" s="8"/>
      <c r="K25" s="8"/>
      <c r="L25" s="8"/>
      <c r="M25" s="8" t="s">
        <v>46</v>
      </c>
      <c r="N25" s="8">
        <v>2</v>
      </c>
      <c r="O25" s="8"/>
      <c r="P25" s="8"/>
      <c r="Q25" s="8"/>
      <c r="R25" s="8"/>
      <c r="S25" s="8"/>
      <c r="T25" s="8"/>
      <c r="U25" s="8"/>
      <c r="V25" s="8"/>
      <c r="W25" s="22"/>
    </row>
    <row r="26" spans="1:23">
      <c r="F26" s="26" t="s">
        <v>36</v>
      </c>
      <c r="G26" s="8"/>
      <c r="H26" s="8"/>
      <c r="I26" s="8"/>
      <c r="J26" s="8"/>
      <c r="K26" s="8"/>
      <c r="L26" s="8"/>
      <c r="M26" s="8" t="s">
        <v>47</v>
      </c>
      <c r="N26" s="8">
        <v>3</v>
      </c>
      <c r="O26" s="8"/>
      <c r="P26" s="8"/>
      <c r="Q26" s="8"/>
      <c r="R26" s="8"/>
      <c r="S26" s="8"/>
      <c r="T26" s="8"/>
      <c r="U26" s="8"/>
      <c r="V26" s="8"/>
      <c r="W26" s="22"/>
    </row>
    <row r="27" spans="1:23">
      <c r="F27" s="37" t="s">
        <v>23</v>
      </c>
      <c r="G27" s="3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22"/>
    </row>
    <row r="28" spans="1:23">
      <c r="F28" s="26"/>
      <c r="G28" s="8" t="s">
        <v>3</v>
      </c>
      <c r="H28" s="8" t="s">
        <v>32</v>
      </c>
      <c r="I28" s="8" t="s">
        <v>33</v>
      </c>
      <c r="J28" s="8" t="s">
        <v>34</v>
      </c>
      <c r="K28" s="8"/>
      <c r="L28" s="8"/>
      <c r="M28" s="8" t="s">
        <v>37</v>
      </c>
      <c r="N28" s="8" t="s">
        <v>62</v>
      </c>
      <c r="O28" s="8" t="s">
        <v>60</v>
      </c>
      <c r="P28" s="8" t="s">
        <v>38</v>
      </c>
      <c r="Q28" s="8" t="s">
        <v>59</v>
      </c>
      <c r="R28" s="8" t="s">
        <v>42</v>
      </c>
      <c r="S28" s="8" t="s">
        <v>61</v>
      </c>
      <c r="T28" s="8" t="s">
        <v>63</v>
      </c>
      <c r="U28" s="8" t="s">
        <v>38</v>
      </c>
      <c r="V28" s="8" t="s">
        <v>64</v>
      </c>
      <c r="W28" s="22" t="s">
        <v>42</v>
      </c>
    </row>
    <row r="29" spans="1:23">
      <c r="F29" s="39" t="s">
        <v>24</v>
      </c>
      <c r="G29" s="40">
        <v>5</v>
      </c>
      <c r="H29" s="41">
        <v>5</v>
      </c>
      <c r="I29" s="8"/>
      <c r="J29" s="8"/>
      <c r="K29" s="8"/>
      <c r="L29" s="8"/>
      <c r="M29" s="8"/>
      <c r="N29" s="8" t="s">
        <v>33</v>
      </c>
      <c r="O29" s="8" t="s">
        <v>49</v>
      </c>
      <c r="P29" s="8"/>
      <c r="Q29" s="8"/>
      <c r="R29" s="8"/>
      <c r="S29" s="8"/>
      <c r="T29" s="8"/>
      <c r="U29" s="8"/>
      <c r="V29" s="8"/>
      <c r="W29" s="22"/>
    </row>
    <row r="30" spans="1:23">
      <c r="F30" s="39"/>
      <c r="G30" s="40"/>
      <c r="H30" s="41"/>
      <c r="I30" s="8">
        <f>G29/(G29+H29)</f>
        <v>0.5</v>
      </c>
      <c r="J30" s="8">
        <f>H29/(H29+G29)</f>
        <v>0.5</v>
      </c>
      <c r="K30" s="8"/>
      <c r="L30" s="8"/>
      <c r="M30" s="10" t="s">
        <v>48</v>
      </c>
      <c r="N30" s="9">
        <f>G29+K24</f>
        <v>6</v>
      </c>
      <c r="O30" s="9">
        <f>H29+K24</f>
        <v>6</v>
      </c>
      <c r="P30" s="10"/>
      <c r="Q30" s="10"/>
      <c r="R30" s="10"/>
      <c r="S30" s="8"/>
      <c r="T30" s="8"/>
      <c r="U30" s="8"/>
      <c r="V30" s="8"/>
      <c r="W30" s="22"/>
    </row>
    <row r="31" spans="1:23">
      <c r="F31" s="42" t="s">
        <v>25</v>
      </c>
      <c r="G31" s="43">
        <v>4</v>
      </c>
      <c r="H31" s="43">
        <v>2</v>
      </c>
      <c r="I31" s="10">
        <f>G31/G29</f>
        <v>0.8</v>
      </c>
      <c r="J31" s="10">
        <f>H31/H29</f>
        <v>0.4</v>
      </c>
      <c r="K31" s="10" t="s">
        <v>43</v>
      </c>
      <c r="L31" s="10"/>
      <c r="M31" s="10">
        <f>(G31+H31)</f>
        <v>6</v>
      </c>
      <c r="N31" s="10">
        <f>$G$29</f>
        <v>5</v>
      </c>
      <c r="O31" s="10">
        <f>G31</f>
        <v>4</v>
      </c>
      <c r="P31" s="10">
        <f>O31+$K$24</f>
        <v>5</v>
      </c>
      <c r="Q31" s="10">
        <f>N31+($K$24*$N$24)</f>
        <v>7</v>
      </c>
      <c r="R31" s="10">
        <f>P31/Q31</f>
        <v>0.7142857142857143</v>
      </c>
      <c r="S31" s="8">
        <f t="shared" ref="S31:S43" si="0">$H$29</f>
        <v>5</v>
      </c>
      <c r="T31" s="8">
        <f>H31</f>
        <v>2</v>
      </c>
      <c r="U31" s="8">
        <f>T31+$K$24</f>
        <v>3</v>
      </c>
      <c r="V31" s="8">
        <f>S31+($K$24*$N$24)</f>
        <v>7</v>
      </c>
      <c r="W31" s="22">
        <f>U31/V31</f>
        <v>0.42857142857142855</v>
      </c>
    </row>
    <row r="32" spans="1:23">
      <c r="F32" s="42"/>
      <c r="G32" s="43"/>
      <c r="H32" s="43"/>
      <c r="I32" s="10"/>
      <c r="J32" s="10"/>
      <c r="K32" s="8"/>
      <c r="L32" s="8"/>
      <c r="M32" s="8"/>
      <c r="N32" s="8"/>
      <c r="O32" s="8"/>
      <c r="P32" s="8"/>
      <c r="Q32" s="10"/>
      <c r="R32" s="10"/>
      <c r="S32" s="8"/>
      <c r="T32" s="8"/>
      <c r="U32" s="8"/>
      <c r="V32" s="8"/>
      <c r="W32" s="22"/>
    </row>
    <row r="33" spans="6:23">
      <c r="F33" s="39" t="s">
        <v>26</v>
      </c>
      <c r="G33" s="40">
        <v>1</v>
      </c>
      <c r="H33" s="41">
        <v>3</v>
      </c>
      <c r="I33" s="8">
        <f>G33/G29</f>
        <v>0.2</v>
      </c>
      <c r="J33" s="8">
        <f>H33/H29</f>
        <v>0.6</v>
      </c>
      <c r="K33" s="8"/>
      <c r="L33" s="8"/>
      <c r="M33" s="8">
        <f>(G33+H33)</f>
        <v>4</v>
      </c>
      <c r="N33" s="8">
        <f t="shared" ref="N33:N43" si="1">$G$29</f>
        <v>5</v>
      </c>
      <c r="O33" s="8">
        <f t="shared" ref="O33:O43" si="2">G33</f>
        <v>1</v>
      </c>
      <c r="P33" s="8">
        <f t="shared" ref="P33:P43" si="3">O33+$K$24</f>
        <v>2</v>
      </c>
      <c r="Q33" s="10">
        <f>N33+($K$24*$N$24)</f>
        <v>7</v>
      </c>
      <c r="R33" s="10">
        <f>P33/Q33</f>
        <v>0.2857142857142857</v>
      </c>
      <c r="S33" s="8">
        <f t="shared" si="0"/>
        <v>5</v>
      </c>
      <c r="T33" s="8">
        <f t="shared" ref="T33:T43" si="4">H33</f>
        <v>3</v>
      </c>
      <c r="U33" s="8">
        <f t="shared" ref="U32:U43" si="5">T33+$K$24</f>
        <v>4</v>
      </c>
      <c r="V33" s="8">
        <f t="shared" ref="V32:V43" si="6">S33+($K$24*$N$24)</f>
        <v>7</v>
      </c>
      <c r="W33" s="22">
        <f t="shared" ref="W32:W43" si="7">U33/V33</f>
        <v>0.5714285714285714</v>
      </c>
    </row>
    <row r="34" spans="6:23">
      <c r="F34" s="39"/>
      <c r="G34" s="40"/>
      <c r="H34" s="41"/>
      <c r="I34" s="8"/>
      <c r="J34" s="8"/>
      <c r="K34" s="8"/>
      <c r="L34" s="8"/>
      <c r="M34" s="8">
        <f>(G34+H34)</f>
        <v>0</v>
      </c>
      <c r="N34" s="8"/>
      <c r="O34" s="8"/>
      <c r="P34" s="8"/>
      <c r="Q34" s="10"/>
      <c r="R34" s="10"/>
      <c r="S34" s="8"/>
      <c r="T34" s="8"/>
      <c r="U34" s="8"/>
      <c r="V34" s="8"/>
      <c r="W34" s="22"/>
    </row>
    <row r="35" spans="6:23">
      <c r="F35" s="39" t="s">
        <v>27</v>
      </c>
      <c r="G35" s="40">
        <v>3</v>
      </c>
      <c r="H35" s="41">
        <v>4</v>
      </c>
      <c r="I35" s="8">
        <f>G35/G29</f>
        <v>0.6</v>
      </c>
      <c r="J35" s="8">
        <f>H35/H29</f>
        <v>0.8</v>
      </c>
      <c r="K35" s="8"/>
      <c r="L35" s="8"/>
      <c r="M35" s="8">
        <f>(G35+H35)</f>
        <v>7</v>
      </c>
      <c r="N35" s="8">
        <f t="shared" si="1"/>
        <v>5</v>
      </c>
      <c r="O35" s="8">
        <f t="shared" si="2"/>
        <v>3</v>
      </c>
      <c r="P35" s="8">
        <f t="shared" si="3"/>
        <v>4</v>
      </c>
      <c r="Q35" s="10">
        <f>N35+($K$24*$N$25)</f>
        <v>7</v>
      </c>
      <c r="R35" s="10">
        <f>P35/Q35</f>
        <v>0.5714285714285714</v>
      </c>
      <c r="S35" s="8">
        <f t="shared" si="0"/>
        <v>5</v>
      </c>
      <c r="T35" s="8">
        <f t="shared" si="4"/>
        <v>4</v>
      </c>
      <c r="U35" s="8">
        <f t="shared" si="5"/>
        <v>5</v>
      </c>
      <c r="V35" s="8">
        <f t="shared" si="6"/>
        <v>7</v>
      </c>
      <c r="W35" s="22">
        <f t="shared" si="7"/>
        <v>0.7142857142857143</v>
      </c>
    </row>
    <row r="36" spans="6:23">
      <c r="F36" s="39"/>
      <c r="G36" s="40"/>
      <c r="H36" s="41"/>
      <c r="I36" s="8"/>
      <c r="J36" s="8"/>
      <c r="K36" s="8"/>
      <c r="L36" s="8"/>
      <c r="M36" s="8"/>
      <c r="N36" s="8"/>
      <c r="O36" s="8"/>
      <c r="P36" s="8"/>
      <c r="Q36" s="10"/>
      <c r="R36" s="10"/>
      <c r="S36" s="8"/>
      <c r="T36" s="8"/>
      <c r="U36" s="8"/>
      <c r="V36" s="8"/>
      <c r="W36" s="22"/>
    </row>
    <row r="37" spans="6:23">
      <c r="F37" s="39" t="s">
        <v>28</v>
      </c>
      <c r="G37" s="40">
        <v>2</v>
      </c>
      <c r="H37" s="41">
        <v>1</v>
      </c>
      <c r="I37" s="8">
        <f>G37/G29</f>
        <v>0.4</v>
      </c>
      <c r="J37" s="8">
        <f>H37/H29</f>
        <v>0.2</v>
      </c>
      <c r="K37" s="8"/>
      <c r="L37" s="8"/>
      <c r="M37" s="8">
        <f t="shared" ref="M35:M43" si="8">(G37+H37)</f>
        <v>3</v>
      </c>
      <c r="N37" s="8">
        <f t="shared" si="1"/>
        <v>5</v>
      </c>
      <c r="O37" s="8">
        <f t="shared" si="2"/>
        <v>2</v>
      </c>
      <c r="P37" s="8">
        <f t="shared" si="3"/>
        <v>3</v>
      </c>
      <c r="Q37" s="10">
        <f>N37+($K$24*$N$25)</f>
        <v>7</v>
      </c>
      <c r="R37" s="10">
        <f>P37/Q37</f>
        <v>0.42857142857142855</v>
      </c>
      <c r="S37" s="8">
        <f t="shared" si="0"/>
        <v>5</v>
      </c>
      <c r="T37" s="8">
        <f t="shared" si="4"/>
        <v>1</v>
      </c>
      <c r="U37" s="8">
        <f t="shared" si="5"/>
        <v>2</v>
      </c>
      <c r="V37" s="8">
        <f t="shared" si="6"/>
        <v>7</v>
      </c>
      <c r="W37" s="22">
        <f t="shared" si="7"/>
        <v>0.2857142857142857</v>
      </c>
    </row>
    <row r="38" spans="6:23">
      <c r="F38" s="39"/>
      <c r="G38" s="40"/>
      <c r="H38" s="41"/>
      <c r="I38" s="8"/>
      <c r="J38" s="8"/>
      <c r="K38" s="8"/>
      <c r="L38" s="8"/>
      <c r="M38" s="8"/>
      <c r="N38" s="8"/>
      <c r="O38" s="8"/>
      <c r="P38" s="8"/>
      <c r="Q38" s="10"/>
      <c r="R38" s="10"/>
      <c r="S38" s="8"/>
      <c r="T38" s="8"/>
      <c r="U38" s="8"/>
      <c r="V38" s="8"/>
      <c r="W38" s="22"/>
    </row>
    <row r="39" spans="6:23">
      <c r="F39" s="39" t="s">
        <v>29</v>
      </c>
      <c r="G39" s="40">
        <v>3</v>
      </c>
      <c r="H39" s="41">
        <v>1</v>
      </c>
      <c r="I39" s="8">
        <f>G39/G29</f>
        <v>0.6</v>
      </c>
      <c r="J39" s="8">
        <f>H39/H29</f>
        <v>0.2</v>
      </c>
      <c r="K39" s="8"/>
      <c r="L39" s="8"/>
      <c r="M39" s="8">
        <f t="shared" si="8"/>
        <v>4</v>
      </c>
      <c r="N39" s="8">
        <f t="shared" si="1"/>
        <v>5</v>
      </c>
      <c r="O39" s="8">
        <f t="shared" si="2"/>
        <v>3</v>
      </c>
      <c r="P39" s="8">
        <f t="shared" si="3"/>
        <v>4</v>
      </c>
      <c r="Q39" s="10">
        <f>N39+($K$24*$N$26)</f>
        <v>8</v>
      </c>
      <c r="R39" s="10">
        <f>P39/Q39</f>
        <v>0.5</v>
      </c>
      <c r="S39" s="8">
        <f t="shared" si="0"/>
        <v>5</v>
      </c>
      <c r="T39" s="8">
        <f t="shared" si="4"/>
        <v>1</v>
      </c>
      <c r="U39" s="8">
        <f t="shared" si="5"/>
        <v>2</v>
      </c>
      <c r="V39" s="8">
        <f t="shared" ref="V39:V42" si="9">S39+($K$24*$N$26)</f>
        <v>8</v>
      </c>
      <c r="W39" s="22">
        <f t="shared" si="7"/>
        <v>0.25</v>
      </c>
    </row>
    <row r="40" spans="6:23">
      <c r="F40" s="39"/>
      <c r="G40" s="40"/>
      <c r="H40" s="41"/>
      <c r="I40" s="8"/>
      <c r="J40" s="8"/>
      <c r="K40" s="8"/>
      <c r="L40" s="8"/>
      <c r="M40" s="8"/>
      <c r="N40" s="8"/>
      <c r="O40" s="8"/>
      <c r="P40" s="8"/>
      <c r="Q40" s="10"/>
      <c r="R40" s="10"/>
      <c r="S40" s="8"/>
      <c r="T40" s="8"/>
      <c r="U40" s="8"/>
      <c r="V40" s="8"/>
      <c r="W40" s="22"/>
    </row>
    <row r="41" spans="6:23">
      <c r="F41" s="39" t="s">
        <v>30</v>
      </c>
      <c r="G41" s="40">
        <v>2</v>
      </c>
      <c r="H41" s="41">
        <v>2</v>
      </c>
      <c r="I41" s="8">
        <f>G41/G29</f>
        <v>0.4</v>
      </c>
      <c r="J41" s="8">
        <f>H41/H29</f>
        <v>0.4</v>
      </c>
      <c r="K41" s="8"/>
      <c r="L41" s="8"/>
      <c r="M41" s="8">
        <f t="shared" si="8"/>
        <v>4</v>
      </c>
      <c r="N41" s="8">
        <f t="shared" si="1"/>
        <v>5</v>
      </c>
      <c r="O41" s="8">
        <f t="shared" si="2"/>
        <v>2</v>
      </c>
      <c r="P41" s="8">
        <f t="shared" si="3"/>
        <v>3</v>
      </c>
      <c r="Q41" s="10">
        <f t="shared" ref="Q41:Q43" si="10">N41+($K$24*$N$26)</f>
        <v>8</v>
      </c>
      <c r="R41" s="10">
        <f>P41/Q41</f>
        <v>0.375</v>
      </c>
      <c r="S41" s="8">
        <f t="shared" si="0"/>
        <v>5</v>
      </c>
      <c r="T41" s="8">
        <f t="shared" si="4"/>
        <v>2</v>
      </c>
      <c r="U41" s="8">
        <f t="shared" si="5"/>
        <v>3</v>
      </c>
      <c r="V41" s="8">
        <f t="shared" si="9"/>
        <v>8</v>
      </c>
      <c r="W41" s="22">
        <f t="shared" si="7"/>
        <v>0.375</v>
      </c>
    </row>
    <row r="42" spans="6:23">
      <c r="F42" s="39"/>
      <c r="G42" s="40"/>
      <c r="H42" s="41"/>
      <c r="I42" s="8"/>
      <c r="J42" s="8"/>
      <c r="K42" s="8"/>
      <c r="L42" s="8"/>
      <c r="M42" s="8"/>
      <c r="N42" s="8"/>
      <c r="O42" s="8"/>
      <c r="P42" s="8"/>
      <c r="Q42" s="10"/>
      <c r="R42" s="10"/>
      <c r="S42" s="8"/>
      <c r="T42" s="8"/>
      <c r="U42" s="8"/>
      <c r="V42" s="8"/>
      <c r="W42" s="22"/>
    </row>
    <row r="43" spans="6:23">
      <c r="F43" s="39" t="s">
        <v>31</v>
      </c>
      <c r="G43" s="40">
        <v>0</v>
      </c>
      <c r="H43" s="41">
        <v>2</v>
      </c>
      <c r="I43" s="8">
        <f>G43/G29</f>
        <v>0</v>
      </c>
      <c r="J43" s="8">
        <f>H43/H29</f>
        <v>0.4</v>
      </c>
      <c r="K43" s="8"/>
      <c r="L43" s="8"/>
      <c r="M43" s="8">
        <f t="shared" si="8"/>
        <v>2</v>
      </c>
      <c r="N43" s="8">
        <f t="shared" si="1"/>
        <v>5</v>
      </c>
      <c r="O43" s="8">
        <f t="shared" si="2"/>
        <v>0</v>
      </c>
      <c r="P43" s="8">
        <f t="shared" si="3"/>
        <v>1</v>
      </c>
      <c r="Q43" s="10">
        <f t="shared" si="10"/>
        <v>8</v>
      </c>
      <c r="R43" s="10">
        <f>P43/Q43</f>
        <v>0.125</v>
      </c>
      <c r="S43" s="8">
        <f t="shared" si="0"/>
        <v>5</v>
      </c>
      <c r="T43" s="8">
        <f t="shared" si="4"/>
        <v>2</v>
      </c>
      <c r="U43" s="8">
        <f t="shared" si="5"/>
        <v>3</v>
      </c>
      <c r="V43" s="8">
        <f>S43+($K$24*$N$26)</f>
        <v>8</v>
      </c>
      <c r="W43" s="22">
        <f t="shared" si="7"/>
        <v>0.375</v>
      </c>
    </row>
    <row r="44" spans="6:23" ht="17" thickBot="1">
      <c r="F44" s="44"/>
      <c r="G44" s="45"/>
      <c r="H44" s="46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32"/>
    </row>
    <row r="53" spans="6:30" ht="17" thickBot="1"/>
    <row r="54" spans="6:30">
      <c r="F54" s="36" t="s">
        <v>50</v>
      </c>
      <c r="G54" s="19"/>
      <c r="H54" s="20"/>
    </row>
    <row r="55" spans="6:30">
      <c r="F55" s="26"/>
      <c r="G55" s="8" t="s">
        <v>33</v>
      </c>
      <c r="H55" s="22" t="s">
        <v>49</v>
      </c>
    </row>
    <row r="56" spans="6:30" ht="16" customHeight="1">
      <c r="F56" s="39" t="s">
        <v>51</v>
      </c>
      <c r="G56" s="47">
        <f>N30/(O30+N30)</f>
        <v>0.5</v>
      </c>
      <c r="H56" s="48">
        <f>O30/(N30+O30)</f>
        <v>0.5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6:30" ht="16" customHeight="1">
      <c r="F57" s="39"/>
      <c r="G57" s="47"/>
      <c r="H57" s="4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6:30" ht="21" thickBot="1">
      <c r="F58" s="39" t="s">
        <v>52</v>
      </c>
      <c r="G58" s="47">
        <f>P31/Q31</f>
        <v>0.7142857142857143</v>
      </c>
      <c r="H58" s="48">
        <f>U31/V31</f>
        <v>0.42857142857142855</v>
      </c>
      <c r="I58" s="2"/>
      <c r="J58" s="2"/>
      <c r="K58" s="33" t="s">
        <v>87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 spans="6:30" ht="17" thickTop="1">
      <c r="F59" s="39"/>
      <c r="G59" s="47"/>
      <c r="H59" s="48"/>
      <c r="I59" s="2"/>
      <c r="J59" s="2"/>
      <c r="K59" s="21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  <c r="AA59" s="8"/>
      <c r="AB59" s="8"/>
      <c r="AC59" s="8"/>
      <c r="AD59" s="22"/>
    </row>
    <row r="60" spans="6:30" ht="16" customHeight="1">
      <c r="F60" s="39" t="s">
        <v>53</v>
      </c>
      <c r="G60" s="47">
        <f t="shared" ref="G60" si="11">P33/Q33</f>
        <v>0.2857142857142857</v>
      </c>
      <c r="H60" s="48">
        <f t="shared" ref="H60" si="12">U33/V33</f>
        <v>0.5714285714285714</v>
      </c>
      <c r="I60" s="2"/>
      <c r="J60" s="2"/>
      <c r="K60" s="21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 t="s">
        <v>73</v>
      </c>
      <c r="Z60" s="8" t="s">
        <v>74</v>
      </c>
      <c r="AA60" s="9" t="s">
        <v>41</v>
      </c>
      <c r="AB60" s="10" t="s">
        <v>41</v>
      </c>
      <c r="AC60" s="8"/>
      <c r="AD60" s="22"/>
    </row>
    <row r="61" spans="6:30" ht="16" customHeight="1">
      <c r="F61" s="39"/>
      <c r="G61" s="47"/>
      <c r="H61" s="48"/>
      <c r="I61" s="2"/>
      <c r="J61" s="2"/>
      <c r="K61" s="21"/>
      <c r="L61" s="7"/>
      <c r="M61" s="7"/>
      <c r="N61" s="7"/>
      <c r="O61" s="7"/>
      <c r="P61" s="7"/>
      <c r="Q61" s="11" t="s">
        <v>67</v>
      </c>
      <c r="R61" s="11"/>
      <c r="S61" s="11"/>
      <c r="T61" s="7" t="s">
        <v>68</v>
      </c>
      <c r="U61" s="7" t="s">
        <v>70</v>
      </c>
      <c r="V61" s="7" t="s">
        <v>69</v>
      </c>
      <c r="W61" s="7" t="s">
        <v>71</v>
      </c>
      <c r="X61" s="7" t="s">
        <v>72</v>
      </c>
      <c r="Y61" s="12" t="s">
        <v>38</v>
      </c>
      <c r="Z61" s="13" t="s">
        <v>38</v>
      </c>
      <c r="AA61" s="12"/>
      <c r="AB61" s="13"/>
      <c r="AC61" s="7"/>
      <c r="AD61" s="23"/>
    </row>
    <row r="62" spans="6:30" ht="16" customHeight="1">
      <c r="F62" s="39" t="s">
        <v>54</v>
      </c>
      <c r="G62" s="47">
        <f t="shared" ref="G62" si="13">P35/Q35</f>
        <v>0.5714285714285714</v>
      </c>
      <c r="H62" s="48">
        <f t="shared" ref="H62" si="14">U35/V35</f>
        <v>0.7142857142857143</v>
      </c>
      <c r="I62" s="2"/>
      <c r="J62" s="2"/>
      <c r="K62" s="21"/>
      <c r="L62" s="7"/>
      <c r="M62" s="7" t="s">
        <v>0</v>
      </c>
      <c r="N62" s="7" t="s">
        <v>1</v>
      </c>
      <c r="O62" s="8" t="s">
        <v>2</v>
      </c>
      <c r="P62" s="7" t="s">
        <v>3</v>
      </c>
      <c r="Q62" s="11"/>
      <c r="R62" s="11" t="s">
        <v>3</v>
      </c>
      <c r="S62" s="11" t="s">
        <v>32</v>
      </c>
      <c r="T62" s="7" t="s">
        <v>48</v>
      </c>
      <c r="U62" s="7">
        <f>R63+M64</f>
        <v>6</v>
      </c>
      <c r="V62" s="7">
        <f>S63+M64</f>
        <v>5</v>
      </c>
      <c r="W62" s="7"/>
      <c r="X62" s="7"/>
      <c r="Y62" s="12"/>
      <c r="Z62" s="13"/>
      <c r="AA62" s="12"/>
      <c r="AB62" s="13"/>
      <c r="AC62" s="7"/>
      <c r="AD62" s="23"/>
    </row>
    <row r="63" spans="6:30" ht="16" customHeight="1">
      <c r="F63" s="39"/>
      <c r="G63" s="47"/>
      <c r="H63" s="48"/>
      <c r="I63" s="2"/>
      <c r="J63" s="2"/>
      <c r="K63" s="21"/>
      <c r="L63" s="7" t="s">
        <v>44</v>
      </c>
      <c r="M63" s="7">
        <v>2</v>
      </c>
      <c r="N63" s="7">
        <v>2</v>
      </c>
      <c r="O63" s="8">
        <v>2</v>
      </c>
      <c r="P63" s="7">
        <v>2</v>
      </c>
      <c r="Q63" s="11" t="s">
        <v>66</v>
      </c>
      <c r="R63" s="11">
        <v>4</v>
      </c>
      <c r="S63" s="11">
        <v>3</v>
      </c>
      <c r="T63" s="7"/>
      <c r="U63" s="7">
        <f>$R$63</f>
        <v>4</v>
      </c>
      <c r="V63" s="7">
        <f>$S$63</f>
        <v>3</v>
      </c>
      <c r="W63" s="7">
        <f>R63</f>
        <v>4</v>
      </c>
      <c r="X63" s="7">
        <f>S63</f>
        <v>3</v>
      </c>
      <c r="Y63" s="12">
        <f>W63+$M$64</f>
        <v>6</v>
      </c>
      <c r="Z63" s="13">
        <f>X63+$M$64</f>
        <v>5</v>
      </c>
      <c r="AA63" s="12">
        <f>U63+($M$64*$M$63)</f>
        <v>8</v>
      </c>
      <c r="AB63" s="13">
        <f>V63+($M$64*$M$63)</f>
        <v>7</v>
      </c>
      <c r="AC63" s="7">
        <f>(W63+$M$64)/AA63</f>
        <v>0.75</v>
      </c>
      <c r="AD63" s="23">
        <f>(X63+$M$64)/AB63</f>
        <v>0.7142857142857143</v>
      </c>
    </row>
    <row r="64" spans="6:30" ht="16" customHeight="1" thickBot="1">
      <c r="F64" s="39" t="s">
        <v>55</v>
      </c>
      <c r="G64" s="47">
        <f t="shared" ref="G64" si="15">P37/Q37</f>
        <v>0.42857142857142855</v>
      </c>
      <c r="H64" s="48">
        <f t="shared" ref="H64" si="16">U37/V37</f>
        <v>0.2857142857142857</v>
      </c>
      <c r="I64" s="2"/>
      <c r="J64" s="2"/>
      <c r="K64" s="21"/>
      <c r="L64" s="7" t="s">
        <v>65</v>
      </c>
      <c r="M64" s="7">
        <v>2</v>
      </c>
      <c r="N64" s="7"/>
      <c r="O64" s="8"/>
      <c r="P64" s="7"/>
      <c r="Q64" s="11" t="s">
        <v>0</v>
      </c>
      <c r="R64" s="11">
        <v>1</v>
      </c>
      <c r="S64" s="11">
        <v>3</v>
      </c>
      <c r="T64" s="7">
        <f t="shared" ref="T64:T69" si="17">R64+S64</f>
        <v>4</v>
      </c>
      <c r="U64" s="7">
        <f t="shared" ref="U64:U72" si="18">$R$63</f>
        <v>4</v>
      </c>
      <c r="V64" s="7">
        <f t="shared" ref="V64:V72" si="19">$S$63</f>
        <v>3</v>
      </c>
      <c r="W64" s="7">
        <f t="shared" ref="W64:W69" si="20">R64</f>
        <v>1</v>
      </c>
      <c r="X64" s="7">
        <f t="shared" ref="X64:X69" si="21">S64</f>
        <v>3</v>
      </c>
      <c r="Y64" s="14">
        <f t="shared" ref="Y64:Z69" si="22">W64+$M$64</f>
        <v>3</v>
      </c>
      <c r="Z64" s="15">
        <f t="shared" si="22"/>
        <v>5</v>
      </c>
      <c r="AA64" s="14">
        <f t="shared" ref="AA64:AB69" si="23">U64+($M$64*$M$63)</f>
        <v>8</v>
      </c>
      <c r="AB64" s="15">
        <f t="shared" si="23"/>
        <v>7</v>
      </c>
      <c r="AC64" s="7">
        <f t="shared" ref="AC64:AD69" si="24">(W64+$M$64)/AA64</f>
        <v>0.375</v>
      </c>
      <c r="AD64" s="23">
        <f t="shared" si="24"/>
        <v>0.7142857142857143</v>
      </c>
    </row>
    <row r="65" spans="6:30" ht="16" customHeight="1" thickTop="1">
      <c r="F65" s="39"/>
      <c r="G65" s="47"/>
      <c r="H65" s="48"/>
      <c r="I65" s="2"/>
      <c r="J65" s="2"/>
      <c r="K65" s="21"/>
      <c r="L65" s="16"/>
      <c r="M65" s="16"/>
      <c r="N65" s="16"/>
      <c r="O65" s="16"/>
      <c r="P65" s="7"/>
      <c r="Q65" s="11" t="s">
        <v>11</v>
      </c>
      <c r="R65" s="11">
        <v>3</v>
      </c>
      <c r="S65" s="11">
        <v>0</v>
      </c>
      <c r="T65" s="7">
        <f t="shared" si="17"/>
        <v>3</v>
      </c>
      <c r="U65" s="7">
        <f t="shared" si="18"/>
        <v>4</v>
      </c>
      <c r="V65" s="7">
        <f t="shared" si="19"/>
        <v>3</v>
      </c>
      <c r="W65" s="7">
        <f t="shared" si="20"/>
        <v>3</v>
      </c>
      <c r="X65" s="7">
        <f t="shared" si="21"/>
        <v>0</v>
      </c>
      <c r="Y65" s="12">
        <f t="shared" si="22"/>
        <v>5</v>
      </c>
      <c r="Z65" s="13">
        <f t="shared" si="22"/>
        <v>2</v>
      </c>
      <c r="AA65" s="12">
        <f t="shared" si="23"/>
        <v>8</v>
      </c>
      <c r="AB65" s="13">
        <f t="shared" si="23"/>
        <v>7</v>
      </c>
      <c r="AC65" s="7">
        <f t="shared" si="24"/>
        <v>0.625</v>
      </c>
      <c r="AD65" s="23">
        <f t="shared" si="24"/>
        <v>0.2857142857142857</v>
      </c>
    </row>
    <row r="66" spans="6:30" ht="16" customHeight="1" thickBot="1">
      <c r="F66" s="39" t="s">
        <v>56</v>
      </c>
      <c r="G66" s="47">
        <f t="shared" ref="G66" si="25">P39/Q39</f>
        <v>0.5</v>
      </c>
      <c r="H66" s="48">
        <f t="shared" ref="H66" si="26">U39/V39</f>
        <v>0.25</v>
      </c>
      <c r="I66" s="2"/>
      <c r="J66" s="2"/>
      <c r="K66" s="21"/>
      <c r="L66" s="4" t="s">
        <v>0</v>
      </c>
      <c r="M66" s="16" t="s">
        <v>1</v>
      </c>
      <c r="N66" s="16" t="s">
        <v>2</v>
      </c>
      <c r="O66" s="16" t="s">
        <v>3</v>
      </c>
      <c r="P66" s="7"/>
      <c r="Q66" s="11" t="s">
        <v>1</v>
      </c>
      <c r="R66" s="11">
        <v>1</v>
      </c>
      <c r="S66" s="11">
        <v>2</v>
      </c>
      <c r="T66" s="7">
        <f t="shared" si="17"/>
        <v>3</v>
      </c>
      <c r="U66" s="7">
        <f t="shared" si="18"/>
        <v>4</v>
      </c>
      <c r="V66" s="7">
        <f t="shared" si="19"/>
        <v>3</v>
      </c>
      <c r="W66" s="7">
        <f t="shared" si="20"/>
        <v>1</v>
      </c>
      <c r="X66" s="7">
        <f t="shared" si="21"/>
        <v>2</v>
      </c>
      <c r="Y66" s="14">
        <f t="shared" si="22"/>
        <v>3</v>
      </c>
      <c r="Z66" s="15">
        <f t="shared" si="22"/>
        <v>4</v>
      </c>
      <c r="AA66" s="14">
        <f t="shared" si="23"/>
        <v>8</v>
      </c>
      <c r="AB66" s="15">
        <f t="shared" si="23"/>
        <v>7</v>
      </c>
      <c r="AC66" s="7">
        <f t="shared" si="24"/>
        <v>0.375</v>
      </c>
      <c r="AD66" s="23">
        <f t="shared" si="24"/>
        <v>0.5714285714285714</v>
      </c>
    </row>
    <row r="67" spans="6:30" ht="16" customHeight="1" thickTop="1" thickBot="1">
      <c r="F67" s="39"/>
      <c r="G67" s="47"/>
      <c r="H67" s="48"/>
      <c r="I67" s="2"/>
      <c r="J67" s="2"/>
      <c r="K67" s="24">
        <v>1</v>
      </c>
      <c r="L67" s="5" t="s">
        <v>10</v>
      </c>
      <c r="M67" s="5" t="s">
        <v>10</v>
      </c>
      <c r="N67" s="3" t="s">
        <v>9</v>
      </c>
      <c r="O67" s="3" t="s">
        <v>9</v>
      </c>
      <c r="P67" s="7"/>
      <c r="Q67" s="11" t="s">
        <v>12</v>
      </c>
      <c r="R67" s="11">
        <v>3</v>
      </c>
      <c r="S67" s="11">
        <v>1</v>
      </c>
      <c r="T67" s="7">
        <f t="shared" si="17"/>
        <v>4</v>
      </c>
      <c r="U67" s="7">
        <f t="shared" si="18"/>
        <v>4</v>
      </c>
      <c r="V67" s="7">
        <f t="shared" si="19"/>
        <v>3</v>
      </c>
      <c r="W67" s="7">
        <f t="shared" si="20"/>
        <v>3</v>
      </c>
      <c r="X67" s="7">
        <f t="shared" si="21"/>
        <v>1</v>
      </c>
      <c r="Y67" s="12">
        <f t="shared" si="22"/>
        <v>5</v>
      </c>
      <c r="Z67" s="13">
        <f t="shared" si="22"/>
        <v>3</v>
      </c>
      <c r="AA67" s="12">
        <f t="shared" si="23"/>
        <v>8</v>
      </c>
      <c r="AB67" s="13">
        <f t="shared" si="23"/>
        <v>7</v>
      </c>
      <c r="AC67" s="7">
        <f t="shared" si="24"/>
        <v>0.625</v>
      </c>
      <c r="AD67" s="23">
        <f t="shared" si="24"/>
        <v>0.42857142857142855</v>
      </c>
    </row>
    <row r="68" spans="6:30" ht="16" customHeight="1" thickBot="1">
      <c r="F68" s="39" t="s">
        <v>57</v>
      </c>
      <c r="G68" s="47">
        <f t="shared" ref="G68" si="27">P41/Q41</f>
        <v>0.375</v>
      </c>
      <c r="H68" s="48">
        <f t="shared" ref="H68" si="28">U41/V41</f>
        <v>0.375</v>
      </c>
      <c r="I68" s="2"/>
      <c r="J68" s="2"/>
      <c r="K68" s="24">
        <v>2</v>
      </c>
      <c r="L68" s="5" t="s">
        <v>10</v>
      </c>
      <c r="M68" s="5" t="s">
        <v>9</v>
      </c>
      <c r="N68" s="3" t="s">
        <v>9</v>
      </c>
      <c r="O68" s="3" t="s">
        <v>9</v>
      </c>
      <c r="P68" s="7"/>
      <c r="Q68" s="11" t="s">
        <v>2</v>
      </c>
      <c r="R68" s="11">
        <v>0</v>
      </c>
      <c r="S68" s="11">
        <v>0</v>
      </c>
      <c r="T68" s="7">
        <f t="shared" si="17"/>
        <v>0</v>
      </c>
      <c r="U68" s="7">
        <f t="shared" si="18"/>
        <v>4</v>
      </c>
      <c r="V68" s="7">
        <f t="shared" si="19"/>
        <v>3</v>
      </c>
      <c r="W68" s="7">
        <f t="shared" si="20"/>
        <v>0</v>
      </c>
      <c r="X68" s="7">
        <f t="shared" si="21"/>
        <v>0</v>
      </c>
      <c r="Y68" s="14">
        <f t="shared" si="22"/>
        <v>2</v>
      </c>
      <c r="Z68" s="15">
        <f t="shared" si="22"/>
        <v>2</v>
      </c>
      <c r="AA68" s="14">
        <f t="shared" si="23"/>
        <v>8</v>
      </c>
      <c r="AB68" s="15">
        <f t="shared" si="23"/>
        <v>7</v>
      </c>
      <c r="AC68" s="7">
        <f t="shared" si="24"/>
        <v>0.25</v>
      </c>
      <c r="AD68" s="23">
        <f t="shared" si="24"/>
        <v>0.2857142857142857</v>
      </c>
    </row>
    <row r="69" spans="6:30" ht="16" customHeight="1" thickBot="1">
      <c r="F69" s="39"/>
      <c r="G69" s="47"/>
      <c r="H69" s="48"/>
      <c r="I69" s="2"/>
      <c r="J69" s="2"/>
      <c r="K69" s="24">
        <v>3</v>
      </c>
      <c r="L69" s="5" t="s">
        <v>10</v>
      </c>
      <c r="M69" s="5" t="s">
        <v>10</v>
      </c>
      <c r="N69" s="3" t="s">
        <v>9</v>
      </c>
      <c r="O69" s="3" t="s">
        <v>9</v>
      </c>
      <c r="P69" s="7"/>
      <c r="Q69" s="11" t="s">
        <v>13</v>
      </c>
      <c r="R69" s="11">
        <v>4</v>
      </c>
      <c r="S69" s="11">
        <v>3</v>
      </c>
      <c r="T69" s="7">
        <f t="shared" si="17"/>
        <v>7</v>
      </c>
      <c r="U69" s="7">
        <f t="shared" si="18"/>
        <v>4</v>
      </c>
      <c r="V69" s="7">
        <f t="shared" si="19"/>
        <v>3</v>
      </c>
      <c r="W69" s="7">
        <f t="shared" si="20"/>
        <v>4</v>
      </c>
      <c r="X69" s="7">
        <f t="shared" si="21"/>
        <v>3</v>
      </c>
      <c r="Y69" s="12">
        <f t="shared" si="22"/>
        <v>6</v>
      </c>
      <c r="Z69" s="13">
        <f t="shared" si="22"/>
        <v>5</v>
      </c>
      <c r="AA69" s="12">
        <f t="shared" si="23"/>
        <v>8</v>
      </c>
      <c r="AB69" s="13">
        <f t="shared" si="23"/>
        <v>7</v>
      </c>
      <c r="AC69" s="7">
        <f t="shared" si="24"/>
        <v>0.75</v>
      </c>
      <c r="AD69" s="23">
        <f t="shared" si="24"/>
        <v>0.7142857142857143</v>
      </c>
    </row>
    <row r="70" spans="6:30" ht="16" customHeight="1" thickBot="1">
      <c r="F70" s="39" t="s">
        <v>58</v>
      </c>
      <c r="G70" s="47">
        <f t="shared" ref="G70" si="29">P43/Q43</f>
        <v>0.125</v>
      </c>
      <c r="H70" s="48">
        <f t="shared" ref="H70" si="30">U43/V43</f>
        <v>0.375</v>
      </c>
      <c r="I70" s="2"/>
      <c r="J70" s="2"/>
      <c r="K70" s="24">
        <v>4</v>
      </c>
      <c r="L70" s="5" t="s">
        <v>10</v>
      </c>
      <c r="M70" s="5" t="s">
        <v>9</v>
      </c>
      <c r="N70" s="3" t="s">
        <v>9</v>
      </c>
      <c r="O70" s="3" t="s">
        <v>10</v>
      </c>
      <c r="P70" s="7"/>
      <c r="Q70" s="7" t="s">
        <v>78</v>
      </c>
      <c r="R70" s="7"/>
      <c r="S70" s="7"/>
      <c r="T70" s="7">
        <f>R70+S70</f>
        <v>0</v>
      </c>
      <c r="U70" s="7">
        <f>$R$63</f>
        <v>4</v>
      </c>
      <c r="V70" s="7">
        <f>$S$63</f>
        <v>3</v>
      </c>
      <c r="W70" s="7">
        <f>R70</f>
        <v>0</v>
      </c>
      <c r="X70" s="7">
        <f>S70</f>
        <v>0</v>
      </c>
      <c r="Y70" s="12">
        <f>W70+$M$64</f>
        <v>2</v>
      </c>
      <c r="Z70" s="13">
        <f>X70+$M$64</f>
        <v>2</v>
      </c>
      <c r="AA70" s="12">
        <f>U70+($M$64*$M$63)</f>
        <v>8</v>
      </c>
      <c r="AB70" s="13">
        <f>V70+($M$64*$M$63)</f>
        <v>7</v>
      </c>
      <c r="AC70" s="7">
        <f>(W70+$M$64)/AA70</f>
        <v>0.25</v>
      </c>
      <c r="AD70" s="23">
        <f>(X70+$M$64)/AB70</f>
        <v>0.2857142857142857</v>
      </c>
    </row>
    <row r="71" spans="6:30" ht="16" customHeight="1" thickBot="1">
      <c r="F71" s="44"/>
      <c r="G71" s="49"/>
      <c r="H71" s="50"/>
      <c r="I71" s="2"/>
      <c r="J71" s="2"/>
      <c r="K71" s="24">
        <v>5</v>
      </c>
      <c r="L71" s="5" t="s">
        <v>9</v>
      </c>
      <c r="M71" s="5" t="s">
        <v>9</v>
      </c>
      <c r="N71" s="3" t="s">
        <v>9</v>
      </c>
      <c r="O71" s="3" t="s">
        <v>10</v>
      </c>
      <c r="P71" s="7"/>
      <c r="Q71" s="7" t="s">
        <v>76</v>
      </c>
      <c r="R71" s="7">
        <v>5</v>
      </c>
      <c r="S71" s="7">
        <v>5</v>
      </c>
      <c r="T71" s="7"/>
      <c r="U71" s="7">
        <f t="shared" si="18"/>
        <v>4</v>
      </c>
      <c r="V71" s="7">
        <f t="shared" si="19"/>
        <v>3</v>
      </c>
      <c r="W71" s="7">
        <f t="shared" ref="W71:W72" si="31">R71</f>
        <v>5</v>
      </c>
      <c r="X71" s="7">
        <f t="shared" ref="X71:X72" si="32">S71</f>
        <v>5</v>
      </c>
      <c r="Y71" s="12">
        <f t="shared" ref="Y71:Y72" si="33">W71+$M$64</f>
        <v>7</v>
      </c>
      <c r="Z71" s="13">
        <f t="shared" ref="Z71:Z72" si="34">X71+$M$64</f>
        <v>7</v>
      </c>
      <c r="AA71" s="12">
        <f t="shared" ref="AA71:AA72" si="35">U71+($M$64*$M$63)</f>
        <v>8</v>
      </c>
      <c r="AB71" s="13">
        <f t="shared" ref="AB71:AB72" si="36">V71+($M$64*$M$63)</f>
        <v>7</v>
      </c>
      <c r="AC71" s="7">
        <f t="shared" ref="AC71:AC72" si="37">(W71+$M$64)/AA71</f>
        <v>0.875</v>
      </c>
      <c r="AD71" s="23">
        <f t="shared" ref="AD71:AD72" si="38">(X71+$M$64)/AB71</f>
        <v>1</v>
      </c>
    </row>
    <row r="72" spans="6:30" ht="17" thickBot="1">
      <c r="K72" s="24">
        <v>6</v>
      </c>
      <c r="L72" s="5" t="s">
        <v>9</v>
      </c>
      <c r="M72" s="5" t="s">
        <v>10</v>
      </c>
      <c r="N72" s="3" t="s">
        <v>9</v>
      </c>
      <c r="O72" s="3" t="s">
        <v>10</v>
      </c>
      <c r="P72" s="7"/>
      <c r="Q72" s="17" t="s">
        <v>75</v>
      </c>
      <c r="R72" s="17">
        <v>4</v>
      </c>
      <c r="S72" s="17">
        <v>2</v>
      </c>
      <c r="T72" s="17">
        <f>R72+S72</f>
        <v>6</v>
      </c>
      <c r="U72" s="17">
        <f>$R$71</f>
        <v>5</v>
      </c>
      <c r="V72" s="17">
        <f>$S$71</f>
        <v>5</v>
      </c>
      <c r="W72" s="17">
        <f t="shared" si="31"/>
        <v>4</v>
      </c>
      <c r="X72" s="17">
        <f t="shared" si="32"/>
        <v>2</v>
      </c>
      <c r="Y72" s="17">
        <f t="shared" si="33"/>
        <v>6</v>
      </c>
      <c r="Z72" s="17">
        <f t="shared" si="34"/>
        <v>4</v>
      </c>
      <c r="AA72" s="17">
        <f t="shared" si="35"/>
        <v>9</v>
      </c>
      <c r="AB72" s="17">
        <f t="shared" si="36"/>
        <v>9</v>
      </c>
      <c r="AC72" s="17">
        <f t="shared" si="37"/>
        <v>0.66666666666666663</v>
      </c>
      <c r="AD72" s="25">
        <f t="shared" si="38"/>
        <v>0.44444444444444442</v>
      </c>
    </row>
    <row r="73" spans="6:30" ht="17" thickBot="1">
      <c r="K73" s="24">
        <v>7</v>
      </c>
      <c r="L73" s="5" t="s">
        <v>9</v>
      </c>
      <c r="M73" s="5" t="s">
        <v>9</v>
      </c>
      <c r="N73" s="3" t="s">
        <v>9</v>
      </c>
      <c r="O73" s="3" t="s">
        <v>10</v>
      </c>
      <c r="P73" s="7"/>
      <c r="Q73" s="7"/>
      <c r="R73" s="7">
        <v>1</v>
      </c>
      <c r="S73" s="7">
        <v>3</v>
      </c>
      <c r="T73" s="17">
        <f t="shared" ref="T73:T75" si="39">R73+S73</f>
        <v>4</v>
      </c>
      <c r="U73" s="17">
        <f t="shared" ref="U73:U75" si="40">$R$71</f>
        <v>5</v>
      </c>
      <c r="V73" s="17">
        <f t="shared" ref="V73:V75" si="41">$S$71</f>
        <v>5</v>
      </c>
      <c r="W73" s="17">
        <f t="shared" ref="W73:W75" si="42">R73</f>
        <v>1</v>
      </c>
      <c r="X73" s="17">
        <f t="shared" ref="X73:X75" si="43">S73</f>
        <v>3</v>
      </c>
      <c r="Y73" s="17">
        <f t="shared" ref="Y73:Y75" si="44">W73+$M$64</f>
        <v>3</v>
      </c>
      <c r="Z73" s="17">
        <f t="shared" ref="Z73:Z75" si="45">X73+$M$64</f>
        <v>5</v>
      </c>
      <c r="AA73" s="17">
        <f t="shared" ref="AA73:AA75" si="46">U73+($M$64*$M$63)</f>
        <v>9</v>
      </c>
      <c r="AB73" s="17">
        <f t="shared" ref="AB73:AB75" si="47">V73+($M$64*$M$63)</f>
        <v>9</v>
      </c>
      <c r="AC73" s="17">
        <f t="shared" ref="AC73:AC75" si="48">(W73+$M$64)/AA73</f>
        <v>0.33333333333333331</v>
      </c>
      <c r="AD73" s="25">
        <f t="shared" ref="AD73:AD75" si="49">(X73+$M$64)/AB73</f>
        <v>0.55555555555555558</v>
      </c>
    </row>
    <row r="74" spans="6:30">
      <c r="K74" s="26"/>
      <c r="L74" s="18"/>
      <c r="M74" s="8"/>
      <c r="N74" s="8"/>
      <c r="O74" s="8"/>
      <c r="P74" s="7"/>
      <c r="Q74" s="7"/>
      <c r="R74" s="7">
        <v>3</v>
      </c>
      <c r="S74" s="7">
        <v>4</v>
      </c>
      <c r="T74" s="17">
        <f t="shared" si="39"/>
        <v>7</v>
      </c>
      <c r="U74" s="17">
        <f t="shared" si="40"/>
        <v>5</v>
      </c>
      <c r="V74" s="17">
        <f t="shared" si="41"/>
        <v>5</v>
      </c>
      <c r="W74" s="17">
        <f t="shared" si="42"/>
        <v>3</v>
      </c>
      <c r="X74" s="17">
        <f t="shared" si="43"/>
        <v>4</v>
      </c>
      <c r="Y74" s="17">
        <f t="shared" si="44"/>
        <v>5</v>
      </c>
      <c r="Z74" s="17">
        <f t="shared" si="45"/>
        <v>6</v>
      </c>
      <c r="AA74" s="17">
        <f t="shared" si="46"/>
        <v>9</v>
      </c>
      <c r="AB74" s="17">
        <f t="shared" si="47"/>
        <v>9</v>
      </c>
      <c r="AC74" s="17">
        <f t="shared" si="48"/>
        <v>0.55555555555555558</v>
      </c>
      <c r="AD74" s="25">
        <f t="shared" si="49"/>
        <v>0.66666666666666663</v>
      </c>
    </row>
    <row r="75" spans="6:30">
      <c r="K75" s="26"/>
      <c r="L75" s="8"/>
      <c r="M75" s="8"/>
      <c r="N75" s="8"/>
      <c r="O75" s="8"/>
      <c r="P75" s="7"/>
      <c r="Q75" s="7"/>
      <c r="R75" s="7">
        <v>2</v>
      </c>
      <c r="S75" s="7">
        <v>1</v>
      </c>
      <c r="T75" s="17">
        <f t="shared" si="39"/>
        <v>3</v>
      </c>
      <c r="U75" s="17">
        <f t="shared" si="40"/>
        <v>5</v>
      </c>
      <c r="V75" s="17">
        <f t="shared" si="41"/>
        <v>5</v>
      </c>
      <c r="W75" s="17">
        <f t="shared" si="42"/>
        <v>2</v>
      </c>
      <c r="X75" s="17">
        <f t="shared" si="43"/>
        <v>1</v>
      </c>
      <c r="Y75" s="17">
        <f t="shared" si="44"/>
        <v>4</v>
      </c>
      <c r="Z75" s="17">
        <f t="shared" si="45"/>
        <v>3</v>
      </c>
      <c r="AA75" s="17">
        <f t="shared" si="46"/>
        <v>9</v>
      </c>
      <c r="AB75" s="17">
        <f t="shared" si="47"/>
        <v>9</v>
      </c>
      <c r="AC75" s="17">
        <f t="shared" si="48"/>
        <v>0.44444444444444442</v>
      </c>
      <c r="AD75" s="25">
        <f t="shared" si="49"/>
        <v>0.33333333333333331</v>
      </c>
    </row>
    <row r="76" spans="6:30">
      <c r="K76" s="26"/>
      <c r="L76" s="8"/>
      <c r="M76" s="8"/>
      <c r="N76" s="8"/>
      <c r="O76" s="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23"/>
    </row>
    <row r="77" spans="6:30">
      <c r="K77" s="26"/>
      <c r="L77" s="8"/>
      <c r="M77" s="8"/>
      <c r="N77" s="8"/>
      <c r="O77" s="8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23"/>
    </row>
    <row r="78" spans="6:30">
      <c r="K78" s="26"/>
      <c r="L78" s="8"/>
      <c r="M78" s="8"/>
      <c r="N78" s="8"/>
      <c r="O78" s="8"/>
      <c r="P78" s="7"/>
      <c r="Q78" s="12" t="s">
        <v>77</v>
      </c>
      <c r="R78" s="12" t="s">
        <v>10</v>
      </c>
      <c r="S78" s="12" t="s">
        <v>9</v>
      </c>
      <c r="T78" s="8"/>
      <c r="U78" s="12" t="s">
        <v>10</v>
      </c>
      <c r="V78" s="13" t="s">
        <v>9</v>
      </c>
      <c r="W78" s="7"/>
      <c r="X78" s="7"/>
      <c r="Y78" s="7"/>
      <c r="Z78" s="7"/>
      <c r="AA78" s="7"/>
      <c r="AB78" s="7"/>
      <c r="AC78" s="7"/>
      <c r="AD78" s="23"/>
    </row>
    <row r="79" spans="6:30">
      <c r="K79" s="26"/>
      <c r="L79" s="8"/>
      <c r="M79" s="8"/>
      <c r="N79" s="8"/>
      <c r="O79" s="8"/>
      <c r="P79" s="7"/>
      <c r="Q79" s="9" t="s">
        <v>14</v>
      </c>
      <c r="R79" s="12">
        <f>U62/(V62+U62)</f>
        <v>0.54545454545454541</v>
      </c>
      <c r="S79" s="12">
        <f>V62/(U62+V62)</f>
        <v>0.45454545454545453</v>
      </c>
      <c r="T79" s="7" t="s">
        <v>79</v>
      </c>
      <c r="U79" s="12">
        <f>R79*R80*R83*R85</f>
        <v>3.8352272727272721E-2</v>
      </c>
      <c r="V79" s="13">
        <f>S79*S80*S83*S85</f>
        <v>5.3008216273522389E-2</v>
      </c>
      <c r="W79" s="7"/>
      <c r="X79" s="7"/>
      <c r="Y79" s="7"/>
      <c r="Z79" s="7"/>
      <c r="AA79" s="7"/>
      <c r="AB79" s="7"/>
      <c r="AC79" s="7"/>
      <c r="AD79" s="23"/>
    </row>
    <row r="80" spans="6:30">
      <c r="K80" s="26"/>
      <c r="L80" s="8"/>
      <c r="M80" s="8"/>
      <c r="N80" s="8"/>
      <c r="O80" s="8"/>
      <c r="P80" s="7"/>
      <c r="Q80" s="9" t="s">
        <v>16</v>
      </c>
      <c r="R80" s="12">
        <f>Y63/AA63</f>
        <v>0.75</v>
      </c>
      <c r="S80" s="12">
        <f>Z63/AB63</f>
        <v>0.7142857142857143</v>
      </c>
      <c r="T80" s="7" t="s">
        <v>80</v>
      </c>
      <c r="U80" s="12">
        <f>R79*R80*R82*R85</f>
        <v>6.3920454545454544E-2</v>
      </c>
      <c r="V80" s="13">
        <f>S79*S80*S82*S85</f>
        <v>2.6504108136761195E-2</v>
      </c>
      <c r="W80" s="7"/>
      <c r="X80" s="7"/>
      <c r="Y80" s="7"/>
      <c r="Z80" s="7"/>
      <c r="AA80" s="7"/>
      <c r="AB80" s="7"/>
      <c r="AC80" s="7"/>
      <c r="AD80" s="23"/>
    </row>
    <row r="81" spans="11:30">
      <c r="K81" s="26"/>
      <c r="L81" s="8"/>
      <c r="M81" s="8"/>
      <c r="N81" s="8"/>
      <c r="O81" s="8"/>
      <c r="P81" s="7"/>
      <c r="Q81" s="9" t="s">
        <v>15</v>
      </c>
      <c r="R81" s="12">
        <f t="shared" ref="R81:R85" si="50">Y64/AA64</f>
        <v>0.375</v>
      </c>
      <c r="S81" s="12">
        <f t="shared" ref="S81:S85" si="51">Z64/AB64</f>
        <v>0.7142857142857143</v>
      </c>
      <c r="T81" s="7" t="s">
        <v>81</v>
      </c>
      <c r="U81" s="12">
        <f>R79*R80*R82*R84</f>
        <v>0.15980113636363635</v>
      </c>
      <c r="V81" s="13">
        <f>S79*S80*S82*S84</f>
        <v>3.975616220514179E-2</v>
      </c>
      <c r="W81" s="34" t="s">
        <v>88</v>
      </c>
      <c r="X81" s="34"/>
      <c r="Y81" s="34"/>
      <c r="Z81" s="34"/>
      <c r="AA81" s="34"/>
      <c r="AB81" s="34"/>
      <c r="AC81" s="34"/>
      <c r="AD81" s="35"/>
    </row>
    <row r="82" spans="11:30">
      <c r="K82" s="26"/>
      <c r="L82" s="8"/>
      <c r="M82" s="8"/>
      <c r="N82" s="8"/>
      <c r="O82" s="8"/>
      <c r="P82" s="8"/>
      <c r="Q82" s="9" t="s">
        <v>17</v>
      </c>
      <c r="R82" s="12">
        <f t="shared" si="50"/>
        <v>0.625</v>
      </c>
      <c r="S82" s="12">
        <f t="shared" si="51"/>
        <v>0.2857142857142857</v>
      </c>
      <c r="T82" s="7" t="s">
        <v>82</v>
      </c>
      <c r="U82" s="12">
        <f>R79*R81*R82*R84</f>
        <v>7.9900568181818177E-2</v>
      </c>
      <c r="V82" s="13">
        <f>S79*S81*S82*S84</f>
        <v>3.975616220514179E-2</v>
      </c>
      <c r="W82" s="8"/>
      <c r="X82" s="8"/>
      <c r="Y82" s="8"/>
      <c r="Z82" s="8"/>
      <c r="AA82" s="8"/>
      <c r="AB82" s="8"/>
      <c r="AC82" s="8"/>
      <c r="AD82" s="22"/>
    </row>
    <row r="83" spans="11:30">
      <c r="K83" s="26"/>
      <c r="L83" s="8"/>
      <c r="M83" s="8"/>
      <c r="N83" s="8"/>
      <c r="O83" s="8"/>
      <c r="P83" s="8"/>
      <c r="Q83" s="9" t="s">
        <v>18</v>
      </c>
      <c r="R83" s="12">
        <f t="shared" si="50"/>
        <v>0.375</v>
      </c>
      <c r="S83" s="12">
        <f t="shared" si="51"/>
        <v>0.5714285714285714</v>
      </c>
      <c r="T83" s="7" t="s">
        <v>83</v>
      </c>
      <c r="U83" s="12">
        <f>R79*R81*R83*R84</f>
        <v>4.7940340909090898E-2</v>
      </c>
      <c r="V83" s="13">
        <f>S79*S81*S83*S84</f>
        <v>7.951232441028358E-2</v>
      </c>
      <c r="W83" s="8"/>
      <c r="X83" s="8"/>
      <c r="Y83" s="8"/>
      <c r="Z83" s="8"/>
      <c r="AA83" s="8"/>
      <c r="AB83" s="8"/>
      <c r="AC83" s="8"/>
      <c r="AD83" s="22"/>
    </row>
    <row r="84" spans="11:30">
      <c r="K84" s="26"/>
      <c r="L84" s="8"/>
      <c r="M84" s="8"/>
      <c r="N84" s="8"/>
      <c r="O84" s="8"/>
      <c r="P84" s="8"/>
      <c r="Q84" s="9" t="s">
        <v>19</v>
      </c>
      <c r="R84" s="12">
        <f t="shared" si="50"/>
        <v>0.625</v>
      </c>
      <c r="S84" s="12">
        <f t="shared" si="51"/>
        <v>0.42857142857142855</v>
      </c>
      <c r="T84" s="7" t="s">
        <v>84</v>
      </c>
      <c r="U84" s="12">
        <f>R79*R81*R83*R85</f>
        <v>1.917613636363636E-2</v>
      </c>
      <c r="V84" s="13">
        <f>S79*S81*S83*S85</f>
        <v>5.3008216273522389E-2</v>
      </c>
      <c r="W84" s="8"/>
      <c r="X84" s="8"/>
      <c r="Y84" s="8"/>
      <c r="Z84" s="8"/>
      <c r="AA84" s="8"/>
      <c r="AB84" s="8"/>
      <c r="AC84" s="8"/>
      <c r="AD84" s="22"/>
    </row>
    <row r="85" spans="11:30">
      <c r="K85" s="26"/>
      <c r="L85" s="8"/>
      <c r="M85" s="8"/>
      <c r="N85" s="8"/>
      <c r="O85" s="8"/>
      <c r="P85" s="8"/>
      <c r="Q85" s="9" t="s">
        <v>20</v>
      </c>
      <c r="R85" s="12">
        <f t="shared" si="50"/>
        <v>0.25</v>
      </c>
      <c r="S85" s="12">
        <f t="shared" si="51"/>
        <v>0.2857142857142857</v>
      </c>
      <c r="T85" s="7" t="s">
        <v>85</v>
      </c>
      <c r="U85" s="12">
        <f>R79*R80*R83*R84</f>
        <v>9.5880681818181795E-2</v>
      </c>
      <c r="V85" s="13">
        <f>S79*S80*S83*S84</f>
        <v>7.951232441028358E-2</v>
      </c>
      <c r="W85" s="8"/>
      <c r="X85" s="8"/>
      <c r="Y85" s="8"/>
      <c r="Z85" s="8"/>
      <c r="AA85" s="8"/>
      <c r="AB85" s="8"/>
      <c r="AC85" s="8"/>
      <c r="AD85" s="22"/>
    </row>
    <row r="86" spans="11:30" ht="17" thickBot="1">
      <c r="K86" s="27"/>
      <c r="L86" s="28"/>
      <c r="M86" s="28"/>
      <c r="N86" s="28"/>
      <c r="O86" s="28"/>
      <c r="P86" s="28"/>
      <c r="Q86" s="28"/>
      <c r="R86" s="28"/>
      <c r="S86" s="28"/>
      <c r="T86" s="29" t="s">
        <v>86</v>
      </c>
      <c r="U86" s="30">
        <f>R79*R81*R82*R85</f>
        <v>3.1960227272727272E-2</v>
      </c>
      <c r="V86" s="31">
        <f>S79*S81*S82*S85</f>
        <v>2.6504108136761195E-2</v>
      </c>
      <c r="W86" s="28"/>
      <c r="X86" s="28"/>
      <c r="Y86" s="28"/>
      <c r="Z86" s="28"/>
      <c r="AA86" s="28"/>
      <c r="AB86" s="28"/>
      <c r="AC86" s="28"/>
      <c r="AD86" s="32"/>
    </row>
    <row r="92" spans="11:30" ht="17">
      <c r="U92" s="6"/>
    </row>
    <row r="93" spans="11:30" ht="17">
      <c r="U93" s="6"/>
    </row>
    <row r="94" spans="11:30" ht="17">
      <c r="U94" s="6"/>
    </row>
    <row r="95" spans="11:30" ht="17">
      <c r="U95" s="6"/>
    </row>
    <row r="96" spans="11:30" ht="17">
      <c r="U96" s="6"/>
    </row>
    <row r="97" spans="21:21" ht="17">
      <c r="U97" s="6"/>
    </row>
    <row r="98" spans="21:21" ht="17">
      <c r="U98" s="6"/>
    </row>
    <row r="99" spans="21:21" ht="17">
      <c r="U99" s="6"/>
    </row>
  </sheetData>
  <mergeCells count="52">
    <mergeCell ref="A2:D10"/>
    <mergeCell ref="K58:AD58"/>
    <mergeCell ref="W81:AD81"/>
    <mergeCell ref="F68:F69"/>
    <mergeCell ref="G68:G69"/>
    <mergeCell ref="H68:H69"/>
    <mergeCell ref="F70:F71"/>
    <mergeCell ref="G70:G71"/>
    <mergeCell ref="H70:H71"/>
    <mergeCell ref="F64:F65"/>
    <mergeCell ref="G64:G65"/>
    <mergeCell ref="H64:H65"/>
    <mergeCell ref="F66:F67"/>
    <mergeCell ref="G66:G67"/>
    <mergeCell ref="H66:H67"/>
    <mergeCell ref="F60:F61"/>
    <mergeCell ref="G60:G61"/>
    <mergeCell ref="H60:H61"/>
    <mergeCell ref="F62:F63"/>
    <mergeCell ref="G62:G63"/>
    <mergeCell ref="H62:H63"/>
    <mergeCell ref="F56:F57"/>
    <mergeCell ref="G56:G57"/>
    <mergeCell ref="H56:H57"/>
    <mergeCell ref="F58:F59"/>
    <mergeCell ref="G58:G59"/>
    <mergeCell ref="H58:H59"/>
    <mergeCell ref="F41:F42"/>
    <mergeCell ref="G41:G42"/>
    <mergeCell ref="H41:H42"/>
    <mergeCell ref="F43:F44"/>
    <mergeCell ref="G43:G44"/>
    <mergeCell ref="H43:H44"/>
    <mergeCell ref="F37:F38"/>
    <mergeCell ref="G37:G38"/>
    <mergeCell ref="H37:H38"/>
    <mergeCell ref="F39:F40"/>
    <mergeCell ref="G39:G40"/>
    <mergeCell ref="H39:H40"/>
    <mergeCell ref="F33:F34"/>
    <mergeCell ref="G33:G34"/>
    <mergeCell ref="H33:H34"/>
    <mergeCell ref="F35:F36"/>
    <mergeCell ref="G35:G36"/>
    <mergeCell ref="H35:H36"/>
    <mergeCell ref="F29:F30"/>
    <mergeCell ref="G29:G30"/>
    <mergeCell ref="H29:H30"/>
    <mergeCell ref="F31:F32"/>
    <mergeCell ref="G31:G32"/>
    <mergeCell ref="H31:H32"/>
    <mergeCell ref="F27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2019-10-02T00:12:34Z</dcterms:created>
  <dcterms:modified xsi:type="dcterms:W3CDTF">2019-10-02T05:39:19Z</dcterms:modified>
</cp:coreProperties>
</file>